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.sharepoint.com/FinArch Share FIle/Calculators &amp; Technical Reference/"/>
    </mc:Choice>
  </mc:AlternateContent>
  <xr:revisionPtr revIDLastSave="123" documentId="7F52E5539333C2E8987075359D168BEC247E79D2" xr6:coauthVersionLast="47" xr6:coauthVersionMax="47" xr10:uidLastSave="{6928D879-45DF-4601-B787-D7B685D41871}"/>
  <bookViews>
    <workbookView xWindow="-110" yWindow="-110" windowWidth="25820" windowHeight="15620" xr2:uid="{00000000-000D-0000-FFFF-FFFF00000000}"/>
  </bookViews>
  <sheets>
    <sheet name="Sheet1" sheetId="4" r:id="rId1"/>
    <sheet name="Chart1" sheetId="5" r:id="rId2"/>
    <sheet name="Chart2" sheetId="6" r:id="rId3"/>
    <sheet name="Chart3" sheetId="7" r:id="rId4"/>
    <sheet name="Chart4" sheetId="8" r:id="rId5"/>
  </sheets>
  <definedNames>
    <definedName name="_xlnm.Print_Area" localSheetId="0">Sheet1!$A$1:$J$34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" l="1"/>
  <c r="AH4" i="4"/>
  <c r="AI4" i="4"/>
  <c r="AJ4" i="4"/>
  <c r="AJ5" i="4" s="1"/>
  <c r="AJ6" i="4" s="1"/>
  <c r="AJ7" i="4" s="1"/>
  <c r="AK4" i="4"/>
  <c r="AL4" i="4"/>
  <c r="AM4" i="4"/>
  <c r="AN4" i="4"/>
  <c r="AO4" i="4"/>
  <c r="AO5" i="4" s="1"/>
  <c r="AO6" i="4" s="1"/>
  <c r="AO7" i="4" s="1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2" i="4" s="1"/>
  <c r="AO33" i="4" s="1"/>
  <c r="AO34" i="4" s="1"/>
  <c r="AO35" i="4" s="1"/>
  <c r="AO36" i="4" s="1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O49" i="4" s="1"/>
  <c r="AO50" i="4" s="1"/>
  <c r="AO51" i="4" s="1"/>
  <c r="AO52" i="4" s="1"/>
  <c r="AO53" i="4" s="1"/>
  <c r="AO54" i="4" s="1"/>
  <c r="AO55" i="4" s="1"/>
  <c r="AO56" i="4" s="1"/>
  <c r="AO57" i="4" s="1"/>
  <c r="AO58" i="4" s="1"/>
  <c r="AO59" i="4" s="1"/>
  <c r="AO60" i="4" s="1"/>
  <c r="AO61" i="4" s="1"/>
  <c r="AO62" i="4" s="1"/>
  <c r="AO63" i="4" s="1"/>
  <c r="AO64" i="4" s="1"/>
  <c r="AO65" i="4" s="1"/>
  <c r="AO66" i="4" s="1"/>
  <c r="AO67" i="4" s="1"/>
  <c r="AO68" i="4" s="1"/>
  <c r="AO69" i="4" s="1"/>
  <c r="AO70" i="4" s="1"/>
  <c r="AO71" i="4" s="1"/>
  <c r="AO72" i="4" s="1"/>
  <c r="AO73" i="4" s="1"/>
  <c r="AO74" i="4" s="1"/>
  <c r="AO75" i="4" s="1"/>
  <c r="AO76" i="4" s="1"/>
  <c r="AO77" i="4" s="1"/>
  <c r="AO78" i="4" s="1"/>
  <c r="AO79" i="4" s="1"/>
  <c r="AO80" i="4" s="1"/>
  <c r="AO81" i="4" s="1"/>
  <c r="AO82" i="4" s="1"/>
  <c r="AO83" i="4" s="1"/>
  <c r="AO84" i="4" s="1"/>
  <c r="AO85" i="4" s="1"/>
  <c r="AO86" i="4" s="1"/>
  <c r="AO87" i="4" s="1"/>
  <c r="AO88" i="4" s="1"/>
  <c r="AO89" i="4" s="1"/>
  <c r="AO90" i="4" s="1"/>
  <c r="AO91" i="4" s="1"/>
  <c r="AO92" i="4" s="1"/>
  <c r="AO93" i="4" s="1"/>
  <c r="AO94" i="4" s="1"/>
  <c r="AO95" i="4" s="1"/>
  <c r="AO96" i="4" s="1"/>
  <c r="AO97" i="4" s="1"/>
  <c r="AO98" i="4" s="1"/>
  <c r="AO99" i="4" s="1"/>
  <c r="AO100" i="4" s="1"/>
  <c r="AO101" i="4" s="1"/>
  <c r="AO102" i="4" s="1"/>
  <c r="AO103" i="4" s="1"/>
  <c r="AO104" i="4" s="1"/>
  <c r="AO105" i="4" s="1"/>
  <c r="AO106" i="4" s="1"/>
  <c r="AO107" i="4" s="1"/>
  <c r="AO108" i="4" s="1"/>
  <c r="AO109" i="4" s="1"/>
  <c r="AO110" i="4" s="1"/>
  <c r="AO111" i="4" s="1"/>
  <c r="AO112" i="4" s="1"/>
  <c r="AO113" i="4" s="1"/>
  <c r="AO114" i="4" s="1"/>
  <c r="AO115" i="4" s="1"/>
  <c r="AO116" i="4" s="1"/>
  <c r="AO117" i="4" s="1"/>
  <c r="AO118" i="4" s="1"/>
  <c r="AO119" i="4" s="1"/>
  <c r="AO120" i="4" s="1"/>
  <c r="AO121" i="4" s="1"/>
  <c r="AO122" i="4" s="1"/>
  <c r="AO123" i="4" s="1"/>
  <c r="AO124" i="4" s="1"/>
  <c r="AO125" i="4" s="1"/>
  <c r="AO126" i="4" s="1"/>
  <c r="AO127" i="4" s="1"/>
  <c r="AO128" i="4" s="1"/>
  <c r="AO129" i="4" s="1"/>
  <c r="AO130" i="4" s="1"/>
  <c r="AO131" i="4" s="1"/>
  <c r="AO132" i="4" s="1"/>
  <c r="AO133" i="4" s="1"/>
  <c r="AO134" i="4" s="1"/>
  <c r="AO135" i="4" s="1"/>
  <c r="AO136" i="4" s="1"/>
  <c r="AO137" i="4" s="1"/>
  <c r="AO138" i="4" s="1"/>
  <c r="AO139" i="4" s="1"/>
  <c r="AO140" i="4" s="1"/>
  <c r="AO141" i="4" s="1"/>
  <c r="AO142" i="4" s="1"/>
  <c r="AO143" i="4" s="1"/>
  <c r="AO144" i="4" s="1"/>
  <c r="AO145" i="4" s="1"/>
  <c r="AO146" i="4" s="1"/>
  <c r="AO147" i="4" s="1"/>
  <c r="AO148" i="4" s="1"/>
  <c r="AO149" i="4" s="1"/>
  <c r="AO150" i="4" s="1"/>
  <c r="AO151" i="4" s="1"/>
  <c r="AO152" i="4" s="1"/>
  <c r="AO153" i="4" s="1"/>
  <c r="AO154" i="4" s="1"/>
  <c r="AO155" i="4" s="1"/>
  <c r="AO156" i="4" s="1"/>
  <c r="AO157" i="4" s="1"/>
  <c r="AO158" i="4" s="1"/>
  <c r="AO159" i="4" s="1"/>
  <c r="AO160" i="4" s="1"/>
  <c r="AO161" i="4" s="1"/>
  <c r="AO162" i="4" s="1"/>
  <c r="AO163" i="4" s="1"/>
  <c r="AO164" i="4" s="1"/>
  <c r="AO165" i="4" s="1"/>
  <c r="AO166" i="4" s="1"/>
  <c r="AO167" i="4" s="1"/>
  <c r="AO168" i="4" s="1"/>
  <c r="AO169" i="4" s="1"/>
  <c r="AO170" i="4" s="1"/>
  <c r="AO171" i="4" s="1"/>
  <c r="AO172" i="4" s="1"/>
  <c r="AO173" i="4" s="1"/>
  <c r="AO174" i="4" s="1"/>
  <c r="AO175" i="4" s="1"/>
  <c r="AO176" i="4" s="1"/>
  <c r="AO177" i="4" s="1"/>
  <c r="AO178" i="4" s="1"/>
  <c r="AO179" i="4" s="1"/>
  <c r="AO180" i="4" s="1"/>
  <c r="AO181" i="4" s="1"/>
  <c r="AO182" i="4" s="1"/>
  <c r="AO183" i="4" s="1"/>
  <c r="AO184" i="4" s="1"/>
  <c r="AO185" i="4" s="1"/>
  <c r="AO186" i="4" s="1"/>
  <c r="AO187" i="4" s="1"/>
  <c r="AO188" i="4" s="1"/>
  <c r="AO189" i="4" s="1"/>
  <c r="AO190" i="4" s="1"/>
  <c r="AO191" i="4" s="1"/>
  <c r="AO192" i="4" s="1"/>
  <c r="AO193" i="4" s="1"/>
  <c r="AO194" i="4" s="1"/>
  <c r="AO195" i="4" s="1"/>
  <c r="AO196" i="4" s="1"/>
  <c r="AO197" i="4" s="1"/>
  <c r="AO198" i="4" s="1"/>
  <c r="AO199" i="4" s="1"/>
  <c r="AO200" i="4" s="1"/>
  <c r="AO201" i="4" s="1"/>
  <c r="AO202" i="4" s="1"/>
  <c r="AO203" i="4" s="1"/>
  <c r="AO204" i="4" s="1"/>
  <c r="AO205" i="4" s="1"/>
  <c r="AO206" i="4" s="1"/>
  <c r="AO207" i="4" s="1"/>
  <c r="AO208" i="4" s="1"/>
  <c r="AO209" i="4" s="1"/>
  <c r="AO210" i="4" s="1"/>
  <c r="AO211" i="4" s="1"/>
  <c r="AO212" i="4" s="1"/>
  <c r="AO213" i="4" s="1"/>
  <c r="AO214" i="4" s="1"/>
  <c r="AO215" i="4" s="1"/>
  <c r="AO216" i="4" s="1"/>
  <c r="AO217" i="4" s="1"/>
  <c r="AO218" i="4" s="1"/>
  <c r="AO219" i="4" s="1"/>
  <c r="AO220" i="4" s="1"/>
  <c r="AO221" i="4" s="1"/>
  <c r="AO222" i="4" s="1"/>
  <c r="AO223" i="4" s="1"/>
  <c r="AO224" i="4" s="1"/>
  <c r="AO225" i="4" s="1"/>
  <c r="AO226" i="4" s="1"/>
  <c r="AO227" i="4" s="1"/>
  <c r="AO228" i="4" s="1"/>
  <c r="AO229" i="4" s="1"/>
  <c r="AO230" i="4" s="1"/>
  <c r="AO231" i="4" s="1"/>
  <c r="AO232" i="4" s="1"/>
  <c r="AO233" i="4" s="1"/>
  <c r="AO234" i="4" s="1"/>
  <c r="AO235" i="4" s="1"/>
  <c r="AO236" i="4" s="1"/>
  <c r="AO237" i="4" s="1"/>
  <c r="AO238" i="4" s="1"/>
  <c r="AO239" i="4" s="1"/>
  <c r="AO240" i="4" s="1"/>
  <c r="AO241" i="4" s="1"/>
  <c r="AO242" i="4" s="1"/>
  <c r="AO243" i="4" s="1"/>
  <c r="AO244" i="4" s="1"/>
  <c r="AO245" i="4" s="1"/>
  <c r="AO246" i="4" s="1"/>
  <c r="AO247" i="4" s="1"/>
  <c r="AO248" i="4" s="1"/>
  <c r="AO249" i="4" s="1"/>
  <c r="AO250" i="4" s="1"/>
  <c r="AO251" i="4" s="1"/>
  <c r="AO252" i="4" s="1"/>
  <c r="AO253" i="4" s="1"/>
  <c r="AO254" i="4" s="1"/>
  <c r="AO255" i="4" s="1"/>
  <c r="AO256" i="4" s="1"/>
  <c r="AO257" i="4" s="1"/>
  <c r="AO258" i="4" s="1"/>
  <c r="AO259" i="4" s="1"/>
  <c r="AO260" i="4" s="1"/>
  <c r="AO261" i="4" s="1"/>
  <c r="AO262" i="4" s="1"/>
  <c r="AO263" i="4" s="1"/>
  <c r="AO264" i="4" s="1"/>
  <c r="AO265" i="4" s="1"/>
  <c r="AO266" i="4" s="1"/>
  <c r="AO267" i="4" s="1"/>
  <c r="AO268" i="4" s="1"/>
  <c r="AO269" i="4" s="1"/>
  <c r="AO270" i="4" s="1"/>
  <c r="AO271" i="4" s="1"/>
  <c r="AO272" i="4" s="1"/>
  <c r="AO273" i="4" s="1"/>
  <c r="AO274" i="4" s="1"/>
  <c r="AO275" i="4" s="1"/>
  <c r="AO276" i="4" s="1"/>
  <c r="AO277" i="4" s="1"/>
  <c r="AO278" i="4" s="1"/>
  <c r="AO279" i="4" s="1"/>
  <c r="AO280" i="4" s="1"/>
  <c r="AO281" i="4" s="1"/>
  <c r="AO282" i="4" s="1"/>
  <c r="AO283" i="4" s="1"/>
  <c r="AO284" i="4" s="1"/>
  <c r="AO285" i="4" s="1"/>
  <c r="AO286" i="4" s="1"/>
  <c r="AO287" i="4" s="1"/>
  <c r="AO288" i="4" s="1"/>
  <c r="AO289" i="4" s="1"/>
  <c r="AO290" i="4" s="1"/>
  <c r="AO291" i="4" s="1"/>
  <c r="AO292" i="4" s="1"/>
  <c r="AO293" i="4" s="1"/>
  <c r="AO294" i="4" s="1"/>
  <c r="AO295" i="4" s="1"/>
  <c r="AO296" i="4" s="1"/>
  <c r="AO297" i="4" s="1"/>
  <c r="AO298" i="4" s="1"/>
  <c r="AO299" i="4" s="1"/>
  <c r="AO300" i="4" s="1"/>
  <c r="AO301" i="4" s="1"/>
  <c r="AO302" i="4" s="1"/>
  <c r="AO303" i="4" s="1"/>
  <c r="AO304" i="4" s="1"/>
  <c r="AO305" i="4" s="1"/>
  <c r="AO306" i="4" s="1"/>
  <c r="AO307" i="4" s="1"/>
  <c r="AO308" i="4" s="1"/>
  <c r="AO309" i="4" s="1"/>
  <c r="AO310" i="4" s="1"/>
  <c r="AO311" i="4" s="1"/>
  <c r="AO312" i="4" s="1"/>
  <c r="AO313" i="4" s="1"/>
  <c r="AO314" i="4" s="1"/>
  <c r="AO315" i="4" s="1"/>
  <c r="AO316" i="4" s="1"/>
  <c r="AO317" i="4" s="1"/>
  <c r="AO318" i="4" s="1"/>
  <c r="AO319" i="4" s="1"/>
  <c r="AO320" i="4" s="1"/>
  <c r="AO321" i="4" s="1"/>
  <c r="AO322" i="4" s="1"/>
  <c r="AO323" i="4" s="1"/>
  <c r="AO324" i="4" s="1"/>
  <c r="AO325" i="4" s="1"/>
  <c r="AO326" i="4" s="1"/>
  <c r="AO327" i="4" s="1"/>
  <c r="AO328" i="4" s="1"/>
  <c r="AO329" i="4" s="1"/>
  <c r="AO330" i="4" s="1"/>
  <c r="AO331" i="4" s="1"/>
  <c r="AO332" i="4" s="1"/>
  <c r="AO333" i="4" s="1"/>
  <c r="AO334" i="4" s="1"/>
  <c r="AO335" i="4" s="1"/>
  <c r="AO336" i="4" s="1"/>
  <c r="AO337" i="4" s="1"/>
  <c r="AO338" i="4" s="1"/>
  <c r="AO339" i="4" s="1"/>
  <c r="AO340" i="4" s="1"/>
  <c r="AO341" i="4" s="1"/>
  <c r="AO342" i="4" s="1"/>
  <c r="AO343" i="4" s="1"/>
  <c r="AO344" i="4" s="1"/>
  <c r="AO345" i="4" s="1"/>
  <c r="AO346" i="4" s="1"/>
  <c r="AO347" i="4" s="1"/>
  <c r="AO348" i="4" s="1"/>
  <c r="AO349" i="4" s="1"/>
  <c r="AO350" i="4" s="1"/>
  <c r="AO351" i="4" s="1"/>
  <c r="AO352" i="4" s="1"/>
  <c r="AO353" i="4" s="1"/>
  <c r="AO354" i="4" s="1"/>
  <c r="AO355" i="4" s="1"/>
  <c r="AO356" i="4" s="1"/>
  <c r="AO357" i="4" s="1"/>
  <c r="AO358" i="4" s="1"/>
  <c r="AO359" i="4" s="1"/>
  <c r="AO360" i="4" s="1"/>
  <c r="AO361" i="4" s="1"/>
  <c r="AO362" i="4" s="1"/>
  <c r="AO363" i="4" s="1"/>
  <c r="AO364" i="4" s="1"/>
  <c r="AO365" i="4" s="1"/>
  <c r="AO366" i="4" s="1"/>
  <c r="AO367" i="4" s="1"/>
  <c r="AO368" i="4" s="1"/>
  <c r="AO369" i="4" s="1"/>
  <c r="AO370" i="4" s="1"/>
  <c r="AO371" i="4" s="1"/>
  <c r="AO372" i="4" s="1"/>
  <c r="AO373" i="4" s="1"/>
  <c r="AO374" i="4" s="1"/>
  <c r="AO375" i="4" s="1"/>
  <c r="AO376" i="4" s="1"/>
  <c r="AO377" i="4" s="1"/>
  <c r="AO378" i="4" s="1"/>
  <c r="AO379" i="4" s="1"/>
  <c r="AO380" i="4" s="1"/>
  <c r="AO381" i="4" s="1"/>
  <c r="AO382" i="4" s="1"/>
  <c r="AO383" i="4" s="1"/>
  <c r="AO384" i="4" s="1"/>
  <c r="AO385" i="4" s="1"/>
  <c r="AO386" i="4" s="1"/>
  <c r="AO387" i="4" s="1"/>
  <c r="AO388" i="4" s="1"/>
  <c r="AO389" i="4" s="1"/>
  <c r="AO390" i="4" s="1"/>
  <c r="AO391" i="4" s="1"/>
  <c r="AO392" i="4" s="1"/>
  <c r="AO393" i="4" s="1"/>
  <c r="AO394" i="4" s="1"/>
  <c r="AO395" i="4" s="1"/>
  <c r="AO396" i="4" s="1"/>
  <c r="AO397" i="4" s="1"/>
  <c r="AO398" i="4" s="1"/>
  <c r="AO399" i="4" s="1"/>
  <c r="AO400" i="4" s="1"/>
  <c r="AO401" i="4" s="1"/>
  <c r="AO402" i="4" s="1"/>
  <c r="AO403" i="4" s="1"/>
  <c r="AO404" i="4" s="1"/>
  <c r="AO405" i="4" s="1"/>
  <c r="AO406" i="4" s="1"/>
  <c r="AO407" i="4" s="1"/>
  <c r="AO408" i="4" s="1"/>
  <c r="AO409" i="4" s="1"/>
  <c r="AO410" i="4" s="1"/>
  <c r="AO411" i="4" s="1"/>
  <c r="AO412" i="4" s="1"/>
  <c r="AO413" i="4" s="1"/>
  <c r="AO414" i="4" s="1"/>
  <c r="AO415" i="4" s="1"/>
  <c r="AO416" i="4" s="1"/>
  <c r="AO417" i="4" s="1"/>
  <c r="AO418" i="4" s="1"/>
  <c r="AO419" i="4" s="1"/>
  <c r="AO420" i="4" s="1"/>
  <c r="AO421" i="4" s="1"/>
  <c r="AO422" i="4" s="1"/>
  <c r="AO423" i="4" s="1"/>
  <c r="AO424" i="4" s="1"/>
  <c r="AO425" i="4" s="1"/>
  <c r="AO426" i="4" s="1"/>
  <c r="AO427" i="4" s="1"/>
  <c r="AO428" i="4" s="1"/>
  <c r="AO429" i="4" s="1"/>
  <c r="AO430" i="4" s="1"/>
  <c r="AO431" i="4" s="1"/>
  <c r="AO432" i="4" s="1"/>
  <c r="AO433" i="4" s="1"/>
  <c r="AO434" i="4" s="1"/>
  <c r="AO435" i="4" s="1"/>
  <c r="AO436" i="4" s="1"/>
  <c r="AO437" i="4" s="1"/>
  <c r="AO438" i="4" s="1"/>
  <c r="AO439" i="4" s="1"/>
  <c r="AO440" i="4" s="1"/>
  <c r="AO441" i="4" s="1"/>
  <c r="AO442" i="4" s="1"/>
  <c r="AO443" i="4" s="1"/>
  <c r="AO444" i="4" s="1"/>
  <c r="AO445" i="4" s="1"/>
  <c r="AO446" i="4" s="1"/>
  <c r="AO447" i="4" s="1"/>
  <c r="AO448" i="4" s="1"/>
  <c r="AO449" i="4" s="1"/>
  <c r="AO450" i="4" s="1"/>
  <c r="AO451" i="4" s="1"/>
  <c r="AO452" i="4" s="1"/>
  <c r="AO453" i="4" s="1"/>
  <c r="AO454" i="4" s="1"/>
  <c r="AO455" i="4" s="1"/>
  <c r="AO456" i="4" s="1"/>
  <c r="AO457" i="4" s="1"/>
  <c r="AO458" i="4" s="1"/>
  <c r="AO459" i="4" s="1"/>
  <c r="AO460" i="4" s="1"/>
  <c r="AO461" i="4" s="1"/>
  <c r="AO462" i="4" s="1"/>
  <c r="AO463" i="4" s="1"/>
  <c r="AO464" i="4" s="1"/>
  <c r="AO465" i="4" s="1"/>
  <c r="AO466" i="4" s="1"/>
  <c r="AO467" i="4" s="1"/>
  <c r="AO468" i="4" s="1"/>
  <c r="AO469" i="4" s="1"/>
  <c r="AO470" i="4" s="1"/>
  <c r="AO471" i="4" s="1"/>
  <c r="AO472" i="4" s="1"/>
  <c r="AO473" i="4" s="1"/>
  <c r="AO474" i="4" s="1"/>
  <c r="AO475" i="4" s="1"/>
  <c r="AO476" i="4" s="1"/>
  <c r="AO477" i="4" s="1"/>
  <c r="AO478" i="4" s="1"/>
  <c r="AO479" i="4" s="1"/>
  <c r="AO480" i="4" s="1"/>
  <c r="AO481" i="4" s="1"/>
  <c r="AO482" i="4" s="1"/>
  <c r="AO483" i="4" s="1"/>
  <c r="AO484" i="4" s="1"/>
  <c r="AO485" i="4" s="1"/>
  <c r="AO486" i="4" s="1"/>
  <c r="AO487" i="4" s="1"/>
  <c r="AO488" i="4" s="1"/>
  <c r="AO489" i="4" s="1"/>
  <c r="AO490" i="4" s="1"/>
  <c r="AO491" i="4" s="1"/>
  <c r="AO492" i="4" s="1"/>
  <c r="AO493" i="4" s="1"/>
  <c r="AO494" i="4" s="1"/>
  <c r="AO495" i="4" s="1"/>
  <c r="AO496" i="4" s="1"/>
  <c r="AO497" i="4" s="1"/>
  <c r="AO498" i="4" s="1"/>
  <c r="AO499" i="4" s="1"/>
  <c r="AO500" i="4" s="1"/>
  <c r="AO501" i="4" s="1"/>
  <c r="AO502" i="4" s="1"/>
  <c r="AO503" i="4" s="1"/>
  <c r="AO504" i="4" s="1"/>
  <c r="AO505" i="4" s="1"/>
  <c r="AO506" i="4" s="1"/>
  <c r="AO507" i="4" s="1"/>
  <c r="AO508" i="4" s="1"/>
  <c r="AO509" i="4" s="1"/>
  <c r="AO510" i="4" s="1"/>
  <c r="AO511" i="4" s="1"/>
  <c r="AO512" i="4" s="1"/>
  <c r="AO513" i="4" s="1"/>
  <c r="AO514" i="4" s="1"/>
  <c r="AO515" i="4" s="1"/>
  <c r="AO516" i="4" s="1"/>
  <c r="AO517" i="4" s="1"/>
  <c r="AO518" i="4" s="1"/>
  <c r="AO519" i="4" s="1"/>
  <c r="AO520" i="4" s="1"/>
  <c r="AO521" i="4" s="1"/>
  <c r="AO522" i="4" s="1"/>
  <c r="AO523" i="4" s="1"/>
  <c r="AO524" i="4" s="1"/>
  <c r="AO525" i="4" s="1"/>
  <c r="AO526" i="4" s="1"/>
  <c r="AO527" i="4" s="1"/>
  <c r="AO528" i="4" s="1"/>
  <c r="AO529" i="4" s="1"/>
  <c r="AO530" i="4" s="1"/>
  <c r="AO531" i="4" s="1"/>
  <c r="AO532" i="4" s="1"/>
  <c r="AO533" i="4" s="1"/>
  <c r="AO534" i="4" s="1"/>
  <c r="AO535" i="4" s="1"/>
  <c r="AO536" i="4" s="1"/>
  <c r="AO537" i="4" s="1"/>
  <c r="AO538" i="4" s="1"/>
  <c r="AO539" i="4" s="1"/>
  <c r="AO540" i="4" s="1"/>
  <c r="AO541" i="4" s="1"/>
  <c r="AO542" i="4" s="1"/>
  <c r="AP4" i="4"/>
  <c r="AH5" i="4"/>
  <c r="AI5" i="4"/>
  <c r="AI6" i="4" s="1"/>
  <c r="AI7" i="4" s="1"/>
  <c r="AI8" i="4" s="1"/>
  <c r="AI9" i="4" s="1"/>
  <c r="AI10" i="4" s="1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I30" i="4" s="1"/>
  <c r="AI31" i="4" s="1"/>
  <c r="AI32" i="4" s="1"/>
  <c r="AI33" i="4" s="1"/>
  <c r="AI34" i="4" s="1"/>
  <c r="AI35" i="4" s="1"/>
  <c r="AI36" i="4" s="1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I49" i="4" s="1"/>
  <c r="AI50" i="4" s="1"/>
  <c r="AI51" i="4" s="1"/>
  <c r="AI52" i="4" s="1"/>
  <c r="AI53" i="4" s="1"/>
  <c r="AI54" i="4" s="1"/>
  <c r="AI55" i="4" s="1"/>
  <c r="AI56" i="4" s="1"/>
  <c r="AI57" i="4" s="1"/>
  <c r="AI58" i="4" s="1"/>
  <c r="AI59" i="4" s="1"/>
  <c r="AI60" i="4" s="1"/>
  <c r="AI61" i="4" s="1"/>
  <c r="AI62" i="4" s="1"/>
  <c r="AI63" i="4" s="1"/>
  <c r="AI64" i="4" s="1"/>
  <c r="AI65" i="4" s="1"/>
  <c r="AI66" i="4" s="1"/>
  <c r="AI67" i="4" s="1"/>
  <c r="AI68" i="4" s="1"/>
  <c r="AI69" i="4" s="1"/>
  <c r="AI70" i="4" s="1"/>
  <c r="AI71" i="4" s="1"/>
  <c r="AI72" i="4" s="1"/>
  <c r="AI73" i="4" s="1"/>
  <c r="AI74" i="4" s="1"/>
  <c r="AI75" i="4" s="1"/>
  <c r="AI76" i="4" s="1"/>
  <c r="AI77" i="4" s="1"/>
  <c r="AI78" i="4" s="1"/>
  <c r="AI79" i="4" s="1"/>
  <c r="AI80" i="4" s="1"/>
  <c r="AI81" i="4" s="1"/>
  <c r="AI82" i="4" s="1"/>
  <c r="AI83" i="4" s="1"/>
  <c r="AI84" i="4" s="1"/>
  <c r="AI85" i="4" s="1"/>
  <c r="AI86" i="4" s="1"/>
  <c r="AI87" i="4" s="1"/>
  <c r="AI88" i="4" s="1"/>
  <c r="AI89" i="4" s="1"/>
  <c r="AI90" i="4" s="1"/>
  <c r="AI91" i="4" s="1"/>
  <c r="AI92" i="4" s="1"/>
  <c r="AI93" i="4" s="1"/>
  <c r="AI94" i="4" s="1"/>
  <c r="AI95" i="4" s="1"/>
  <c r="AI96" i="4" s="1"/>
  <c r="AI97" i="4" s="1"/>
  <c r="AI98" i="4" s="1"/>
  <c r="AI99" i="4" s="1"/>
  <c r="AI100" i="4" s="1"/>
  <c r="AI101" i="4" s="1"/>
  <c r="AI102" i="4" s="1"/>
  <c r="AI103" i="4" s="1"/>
  <c r="AI104" i="4" s="1"/>
  <c r="AI105" i="4" s="1"/>
  <c r="AI106" i="4" s="1"/>
  <c r="AI107" i="4" s="1"/>
  <c r="AI108" i="4" s="1"/>
  <c r="AI109" i="4" s="1"/>
  <c r="AI110" i="4" s="1"/>
  <c r="AI111" i="4" s="1"/>
  <c r="AI112" i="4" s="1"/>
  <c r="AI113" i="4" s="1"/>
  <c r="AI114" i="4" s="1"/>
  <c r="AI115" i="4" s="1"/>
  <c r="AI116" i="4" s="1"/>
  <c r="AI117" i="4" s="1"/>
  <c r="AI118" i="4" s="1"/>
  <c r="AI119" i="4" s="1"/>
  <c r="AI120" i="4" s="1"/>
  <c r="AI121" i="4" s="1"/>
  <c r="AI122" i="4" s="1"/>
  <c r="AI123" i="4" s="1"/>
  <c r="AI124" i="4" s="1"/>
  <c r="AI125" i="4" s="1"/>
  <c r="AI126" i="4" s="1"/>
  <c r="AI127" i="4" s="1"/>
  <c r="AI128" i="4" s="1"/>
  <c r="AI129" i="4" s="1"/>
  <c r="AI130" i="4" s="1"/>
  <c r="AI131" i="4" s="1"/>
  <c r="AI132" i="4" s="1"/>
  <c r="AI133" i="4" s="1"/>
  <c r="AI134" i="4" s="1"/>
  <c r="AI135" i="4" s="1"/>
  <c r="AI136" i="4" s="1"/>
  <c r="AI137" i="4" s="1"/>
  <c r="AI138" i="4" s="1"/>
  <c r="AI139" i="4" s="1"/>
  <c r="AI140" i="4" s="1"/>
  <c r="AI141" i="4" s="1"/>
  <c r="AI142" i="4" s="1"/>
  <c r="AI143" i="4" s="1"/>
  <c r="AI144" i="4" s="1"/>
  <c r="AI145" i="4" s="1"/>
  <c r="AI146" i="4" s="1"/>
  <c r="AI147" i="4" s="1"/>
  <c r="AI148" i="4" s="1"/>
  <c r="AI149" i="4" s="1"/>
  <c r="AI150" i="4" s="1"/>
  <c r="AI151" i="4" s="1"/>
  <c r="AI152" i="4" s="1"/>
  <c r="AI153" i="4" s="1"/>
  <c r="AI154" i="4" s="1"/>
  <c r="AI155" i="4" s="1"/>
  <c r="AI156" i="4" s="1"/>
  <c r="AI157" i="4" s="1"/>
  <c r="AI158" i="4" s="1"/>
  <c r="AI159" i="4" s="1"/>
  <c r="AI160" i="4" s="1"/>
  <c r="AI161" i="4" s="1"/>
  <c r="AI162" i="4" s="1"/>
  <c r="AI163" i="4" s="1"/>
  <c r="AI164" i="4" s="1"/>
  <c r="AI165" i="4" s="1"/>
  <c r="AI166" i="4" s="1"/>
  <c r="AI167" i="4" s="1"/>
  <c r="AI168" i="4" s="1"/>
  <c r="AI169" i="4" s="1"/>
  <c r="AI170" i="4" s="1"/>
  <c r="AI171" i="4" s="1"/>
  <c r="AI172" i="4" s="1"/>
  <c r="AI173" i="4" s="1"/>
  <c r="AI174" i="4" s="1"/>
  <c r="AI175" i="4" s="1"/>
  <c r="AI176" i="4" s="1"/>
  <c r="AI177" i="4" s="1"/>
  <c r="AI178" i="4" s="1"/>
  <c r="AI179" i="4" s="1"/>
  <c r="AI180" i="4" s="1"/>
  <c r="AI181" i="4" s="1"/>
  <c r="AI182" i="4" s="1"/>
  <c r="AI183" i="4" s="1"/>
  <c r="AI184" i="4" s="1"/>
  <c r="AI185" i="4" s="1"/>
  <c r="AI186" i="4" s="1"/>
  <c r="AI187" i="4" s="1"/>
  <c r="AI188" i="4" s="1"/>
  <c r="AI189" i="4" s="1"/>
  <c r="AI190" i="4" s="1"/>
  <c r="AI191" i="4" s="1"/>
  <c r="AI192" i="4" s="1"/>
  <c r="AI193" i="4" s="1"/>
  <c r="AI194" i="4" s="1"/>
  <c r="AI195" i="4" s="1"/>
  <c r="AI196" i="4" s="1"/>
  <c r="AI197" i="4" s="1"/>
  <c r="AI198" i="4" s="1"/>
  <c r="AI199" i="4" s="1"/>
  <c r="AI200" i="4" s="1"/>
  <c r="AI201" i="4" s="1"/>
  <c r="AI202" i="4" s="1"/>
  <c r="AI203" i="4" s="1"/>
  <c r="AI204" i="4" s="1"/>
  <c r="AI205" i="4" s="1"/>
  <c r="AI206" i="4" s="1"/>
  <c r="AI207" i="4" s="1"/>
  <c r="AI208" i="4" s="1"/>
  <c r="AI209" i="4" s="1"/>
  <c r="AI210" i="4" s="1"/>
  <c r="AI211" i="4" s="1"/>
  <c r="AI212" i="4" s="1"/>
  <c r="AI213" i="4" s="1"/>
  <c r="AI214" i="4" s="1"/>
  <c r="AI215" i="4" s="1"/>
  <c r="AI216" i="4" s="1"/>
  <c r="AI217" i="4" s="1"/>
  <c r="AI218" i="4" s="1"/>
  <c r="AI219" i="4" s="1"/>
  <c r="AI220" i="4" s="1"/>
  <c r="AI221" i="4" s="1"/>
  <c r="AI222" i="4" s="1"/>
  <c r="AI223" i="4" s="1"/>
  <c r="AI224" i="4" s="1"/>
  <c r="AI225" i="4" s="1"/>
  <c r="AI226" i="4" s="1"/>
  <c r="AI227" i="4" s="1"/>
  <c r="AI228" i="4" s="1"/>
  <c r="AI229" i="4" s="1"/>
  <c r="AI230" i="4" s="1"/>
  <c r="AI231" i="4" s="1"/>
  <c r="AI232" i="4" s="1"/>
  <c r="AI233" i="4" s="1"/>
  <c r="AI234" i="4" s="1"/>
  <c r="AI235" i="4" s="1"/>
  <c r="AI236" i="4" s="1"/>
  <c r="AI237" i="4" s="1"/>
  <c r="AI238" i="4" s="1"/>
  <c r="AI239" i="4" s="1"/>
  <c r="AI240" i="4" s="1"/>
  <c r="AI241" i="4" s="1"/>
  <c r="AI242" i="4" s="1"/>
  <c r="AI243" i="4" s="1"/>
  <c r="AI244" i="4" s="1"/>
  <c r="AI245" i="4" s="1"/>
  <c r="AI246" i="4" s="1"/>
  <c r="AI247" i="4" s="1"/>
  <c r="AI248" i="4" s="1"/>
  <c r="AI249" i="4" s="1"/>
  <c r="AI250" i="4" s="1"/>
  <c r="AI251" i="4" s="1"/>
  <c r="AI252" i="4" s="1"/>
  <c r="AI253" i="4" s="1"/>
  <c r="AI254" i="4" s="1"/>
  <c r="AI255" i="4" s="1"/>
  <c r="AI256" i="4" s="1"/>
  <c r="AI257" i="4" s="1"/>
  <c r="AI258" i="4" s="1"/>
  <c r="AI259" i="4" s="1"/>
  <c r="AI260" i="4" s="1"/>
  <c r="AI261" i="4" s="1"/>
  <c r="AI262" i="4" s="1"/>
  <c r="AI263" i="4" s="1"/>
  <c r="AI264" i="4" s="1"/>
  <c r="AI265" i="4" s="1"/>
  <c r="AI266" i="4" s="1"/>
  <c r="AI267" i="4" s="1"/>
  <c r="AI268" i="4" s="1"/>
  <c r="AI269" i="4" s="1"/>
  <c r="AI270" i="4" s="1"/>
  <c r="AI271" i="4" s="1"/>
  <c r="AI272" i="4" s="1"/>
  <c r="AI273" i="4" s="1"/>
  <c r="AI274" i="4" s="1"/>
  <c r="AI275" i="4" s="1"/>
  <c r="AI276" i="4" s="1"/>
  <c r="AI277" i="4" s="1"/>
  <c r="AI278" i="4" s="1"/>
  <c r="AI279" i="4" s="1"/>
  <c r="AI280" i="4" s="1"/>
  <c r="AI281" i="4" s="1"/>
  <c r="AI282" i="4" s="1"/>
  <c r="AI283" i="4" s="1"/>
  <c r="AI284" i="4" s="1"/>
  <c r="AI285" i="4" s="1"/>
  <c r="AI286" i="4" s="1"/>
  <c r="AI287" i="4" s="1"/>
  <c r="AI288" i="4" s="1"/>
  <c r="AI289" i="4" s="1"/>
  <c r="AI290" i="4" s="1"/>
  <c r="AI291" i="4" s="1"/>
  <c r="AI292" i="4" s="1"/>
  <c r="AI293" i="4" s="1"/>
  <c r="AI294" i="4" s="1"/>
  <c r="AI295" i="4" s="1"/>
  <c r="AI296" i="4" s="1"/>
  <c r="AI297" i="4" s="1"/>
  <c r="AI298" i="4" s="1"/>
  <c r="AI299" i="4" s="1"/>
  <c r="AI300" i="4" s="1"/>
  <c r="AI301" i="4" s="1"/>
  <c r="AI302" i="4" s="1"/>
  <c r="AI303" i="4" s="1"/>
  <c r="AI304" i="4" s="1"/>
  <c r="AI305" i="4" s="1"/>
  <c r="AI306" i="4" s="1"/>
  <c r="AI307" i="4" s="1"/>
  <c r="AI308" i="4" s="1"/>
  <c r="AI309" i="4" s="1"/>
  <c r="AI310" i="4" s="1"/>
  <c r="AI311" i="4" s="1"/>
  <c r="AI312" i="4" s="1"/>
  <c r="AI313" i="4" s="1"/>
  <c r="AI314" i="4" s="1"/>
  <c r="AI315" i="4" s="1"/>
  <c r="AI316" i="4" s="1"/>
  <c r="AI317" i="4" s="1"/>
  <c r="AI318" i="4" s="1"/>
  <c r="AI319" i="4" s="1"/>
  <c r="AI320" i="4" s="1"/>
  <c r="AI321" i="4" s="1"/>
  <c r="AI322" i="4" s="1"/>
  <c r="AI323" i="4" s="1"/>
  <c r="AI324" i="4" s="1"/>
  <c r="AI325" i="4" s="1"/>
  <c r="AI326" i="4" s="1"/>
  <c r="AI327" i="4" s="1"/>
  <c r="AI328" i="4" s="1"/>
  <c r="AI329" i="4" s="1"/>
  <c r="AI330" i="4" s="1"/>
  <c r="AI331" i="4" s="1"/>
  <c r="AI332" i="4" s="1"/>
  <c r="AI333" i="4" s="1"/>
  <c r="AI334" i="4" s="1"/>
  <c r="AI335" i="4" s="1"/>
  <c r="AI336" i="4" s="1"/>
  <c r="AI337" i="4" s="1"/>
  <c r="AI338" i="4" s="1"/>
  <c r="AI339" i="4" s="1"/>
  <c r="AI340" i="4" s="1"/>
  <c r="AI341" i="4" s="1"/>
  <c r="AI342" i="4" s="1"/>
  <c r="AI343" i="4" s="1"/>
  <c r="AI344" i="4" s="1"/>
  <c r="AI345" i="4" s="1"/>
  <c r="AI346" i="4" s="1"/>
  <c r="AI347" i="4" s="1"/>
  <c r="AI348" i="4" s="1"/>
  <c r="AI349" i="4" s="1"/>
  <c r="AI350" i="4" s="1"/>
  <c r="AI351" i="4" s="1"/>
  <c r="AI352" i="4" s="1"/>
  <c r="AI353" i="4" s="1"/>
  <c r="AI354" i="4" s="1"/>
  <c r="AI355" i="4" s="1"/>
  <c r="AI356" i="4" s="1"/>
  <c r="AI357" i="4" s="1"/>
  <c r="AI358" i="4" s="1"/>
  <c r="AI359" i="4" s="1"/>
  <c r="AI360" i="4" s="1"/>
  <c r="AI361" i="4" s="1"/>
  <c r="AI362" i="4" s="1"/>
  <c r="AI363" i="4" s="1"/>
  <c r="AI364" i="4" s="1"/>
  <c r="AI365" i="4" s="1"/>
  <c r="AI366" i="4" s="1"/>
  <c r="AI367" i="4" s="1"/>
  <c r="AI368" i="4" s="1"/>
  <c r="AI369" i="4" s="1"/>
  <c r="AI370" i="4" s="1"/>
  <c r="AI371" i="4" s="1"/>
  <c r="AI372" i="4" s="1"/>
  <c r="AI373" i="4" s="1"/>
  <c r="AI374" i="4" s="1"/>
  <c r="AI375" i="4" s="1"/>
  <c r="AI376" i="4" s="1"/>
  <c r="AI377" i="4" s="1"/>
  <c r="AI378" i="4" s="1"/>
  <c r="AI379" i="4" s="1"/>
  <c r="AI380" i="4" s="1"/>
  <c r="AI381" i="4" s="1"/>
  <c r="AI382" i="4" s="1"/>
  <c r="AI383" i="4" s="1"/>
  <c r="AI384" i="4" s="1"/>
  <c r="AI385" i="4" s="1"/>
  <c r="AI386" i="4" s="1"/>
  <c r="AI387" i="4" s="1"/>
  <c r="AI388" i="4" s="1"/>
  <c r="AI389" i="4" s="1"/>
  <c r="AI390" i="4" s="1"/>
  <c r="AI391" i="4" s="1"/>
  <c r="AI392" i="4" s="1"/>
  <c r="AI393" i="4" s="1"/>
  <c r="AI394" i="4" s="1"/>
  <c r="AI395" i="4" s="1"/>
  <c r="AI396" i="4" s="1"/>
  <c r="AI397" i="4" s="1"/>
  <c r="AI398" i="4" s="1"/>
  <c r="AI399" i="4" s="1"/>
  <c r="AI400" i="4" s="1"/>
  <c r="AI401" i="4" s="1"/>
  <c r="AI402" i="4" s="1"/>
  <c r="AI403" i="4" s="1"/>
  <c r="AI404" i="4" s="1"/>
  <c r="AI405" i="4" s="1"/>
  <c r="AI406" i="4" s="1"/>
  <c r="AI407" i="4" s="1"/>
  <c r="AI408" i="4" s="1"/>
  <c r="AI409" i="4" s="1"/>
  <c r="AI410" i="4" s="1"/>
  <c r="AI411" i="4" s="1"/>
  <c r="AI412" i="4" s="1"/>
  <c r="AI413" i="4" s="1"/>
  <c r="AI414" i="4" s="1"/>
  <c r="AI415" i="4" s="1"/>
  <c r="AI416" i="4" s="1"/>
  <c r="AI417" i="4" s="1"/>
  <c r="AI418" i="4" s="1"/>
  <c r="AI419" i="4" s="1"/>
  <c r="AI420" i="4" s="1"/>
  <c r="AI421" i="4" s="1"/>
  <c r="AI422" i="4" s="1"/>
  <c r="AI423" i="4" s="1"/>
  <c r="AI424" i="4" s="1"/>
  <c r="AI425" i="4" s="1"/>
  <c r="AI426" i="4" s="1"/>
  <c r="AI427" i="4" s="1"/>
  <c r="AI428" i="4" s="1"/>
  <c r="AI429" i="4" s="1"/>
  <c r="AI430" i="4" s="1"/>
  <c r="AI431" i="4" s="1"/>
  <c r="AI432" i="4" s="1"/>
  <c r="AI433" i="4" s="1"/>
  <c r="AI434" i="4" s="1"/>
  <c r="AI435" i="4" s="1"/>
  <c r="AI436" i="4" s="1"/>
  <c r="AI437" i="4" s="1"/>
  <c r="AI438" i="4" s="1"/>
  <c r="AI439" i="4" s="1"/>
  <c r="AI440" i="4" s="1"/>
  <c r="AI441" i="4" s="1"/>
  <c r="AI442" i="4" s="1"/>
  <c r="AI443" i="4" s="1"/>
  <c r="AI444" i="4" s="1"/>
  <c r="AI445" i="4" s="1"/>
  <c r="AI446" i="4" s="1"/>
  <c r="AI447" i="4" s="1"/>
  <c r="AI448" i="4" s="1"/>
  <c r="AI449" i="4" s="1"/>
  <c r="AI450" i="4" s="1"/>
  <c r="AI451" i="4" s="1"/>
  <c r="AI452" i="4" s="1"/>
  <c r="AI453" i="4" s="1"/>
  <c r="AI454" i="4" s="1"/>
  <c r="AI455" i="4" s="1"/>
  <c r="AI456" i="4" s="1"/>
  <c r="AI457" i="4" s="1"/>
  <c r="AI458" i="4" s="1"/>
  <c r="AI459" i="4" s="1"/>
  <c r="AI460" i="4" s="1"/>
  <c r="AI461" i="4" s="1"/>
  <c r="AI462" i="4" s="1"/>
  <c r="AI463" i="4" s="1"/>
  <c r="AI464" i="4" s="1"/>
  <c r="AI465" i="4" s="1"/>
  <c r="AI466" i="4" s="1"/>
  <c r="AI467" i="4" s="1"/>
  <c r="AI468" i="4" s="1"/>
  <c r="AI469" i="4" s="1"/>
  <c r="AI470" i="4" s="1"/>
  <c r="AI471" i="4" s="1"/>
  <c r="AI472" i="4" s="1"/>
  <c r="AI473" i="4" s="1"/>
  <c r="AI474" i="4" s="1"/>
  <c r="AI475" i="4" s="1"/>
  <c r="AI476" i="4" s="1"/>
  <c r="AI477" i="4" s="1"/>
  <c r="AI478" i="4" s="1"/>
  <c r="AI479" i="4" s="1"/>
  <c r="AI480" i="4" s="1"/>
  <c r="AI481" i="4" s="1"/>
  <c r="AI482" i="4" s="1"/>
  <c r="AI483" i="4" s="1"/>
  <c r="AI484" i="4" s="1"/>
  <c r="AI485" i="4" s="1"/>
  <c r="AI486" i="4" s="1"/>
  <c r="AI487" i="4" s="1"/>
  <c r="AI488" i="4" s="1"/>
  <c r="AI489" i="4" s="1"/>
  <c r="AI490" i="4" s="1"/>
  <c r="AI491" i="4" s="1"/>
  <c r="AI492" i="4" s="1"/>
  <c r="AI493" i="4" s="1"/>
  <c r="AI494" i="4" s="1"/>
  <c r="AI495" i="4" s="1"/>
  <c r="AI496" i="4" s="1"/>
  <c r="AI497" i="4" s="1"/>
  <c r="AI498" i="4" s="1"/>
  <c r="AI499" i="4" s="1"/>
  <c r="AI500" i="4" s="1"/>
  <c r="AI501" i="4" s="1"/>
  <c r="AI502" i="4" s="1"/>
  <c r="AI503" i="4" s="1"/>
  <c r="AI504" i="4" s="1"/>
  <c r="AI505" i="4" s="1"/>
  <c r="AI506" i="4" s="1"/>
  <c r="AI507" i="4" s="1"/>
  <c r="AI508" i="4" s="1"/>
  <c r="AI509" i="4" s="1"/>
  <c r="AI510" i="4" s="1"/>
  <c r="AI511" i="4" s="1"/>
  <c r="AI512" i="4" s="1"/>
  <c r="AI513" i="4" s="1"/>
  <c r="AI514" i="4" s="1"/>
  <c r="AI515" i="4" s="1"/>
  <c r="AI516" i="4" s="1"/>
  <c r="AI517" i="4" s="1"/>
  <c r="AI518" i="4" s="1"/>
  <c r="AI519" i="4" s="1"/>
  <c r="AI520" i="4" s="1"/>
  <c r="AI521" i="4" s="1"/>
  <c r="AI522" i="4" s="1"/>
  <c r="AI523" i="4" s="1"/>
  <c r="AI524" i="4" s="1"/>
  <c r="AI525" i="4" s="1"/>
  <c r="AI526" i="4" s="1"/>
  <c r="AI527" i="4" s="1"/>
  <c r="AI528" i="4" s="1"/>
  <c r="AI529" i="4" s="1"/>
  <c r="AI530" i="4" s="1"/>
  <c r="AI531" i="4" s="1"/>
  <c r="AI532" i="4" s="1"/>
  <c r="AI533" i="4" s="1"/>
  <c r="AI534" i="4" s="1"/>
  <c r="AI535" i="4" s="1"/>
  <c r="AI536" i="4" s="1"/>
  <c r="AI537" i="4" s="1"/>
  <c r="AI538" i="4" s="1"/>
  <c r="AI539" i="4" s="1"/>
  <c r="AI540" i="4" s="1"/>
  <c r="AI541" i="4" s="1"/>
  <c r="AI542" i="4" s="1"/>
  <c r="AK5" i="4"/>
  <c r="AL5" i="4"/>
  <c r="AM5" i="4"/>
  <c r="AM6" i="4" s="1"/>
  <c r="AM7" i="4" s="1"/>
  <c r="AM8" i="4" s="1"/>
  <c r="AM9" i="4" s="1"/>
  <c r="AM10" i="4" s="1"/>
  <c r="AM11" i="4" s="1"/>
  <c r="AM12" i="4" s="1"/>
  <c r="AM13" i="4" s="1"/>
  <c r="AM14" i="4" s="1"/>
  <c r="AM15" i="4" s="1"/>
  <c r="AM16" i="4" s="1"/>
  <c r="AM17" i="4" s="1"/>
  <c r="AM18" i="4" s="1"/>
  <c r="AM19" i="4" s="1"/>
  <c r="AM20" i="4" s="1"/>
  <c r="AM21" i="4" s="1"/>
  <c r="AM22" i="4" s="1"/>
  <c r="AM23" i="4" s="1"/>
  <c r="AM24" i="4" s="1"/>
  <c r="AM25" i="4" s="1"/>
  <c r="AM26" i="4" s="1"/>
  <c r="AM27" i="4" s="1"/>
  <c r="AM28" i="4" s="1"/>
  <c r="AN5" i="4"/>
  <c r="AN6" i="4" s="1"/>
  <c r="AN7" i="4" s="1"/>
  <c r="AN8" i="4" s="1"/>
  <c r="AN9" i="4" s="1"/>
  <c r="AN10" i="4" s="1"/>
  <c r="AN11" i="4" s="1"/>
  <c r="AN12" i="4" s="1"/>
  <c r="AN13" i="4" s="1"/>
  <c r="AN14" i="4" s="1"/>
  <c r="AN15" i="4" s="1"/>
  <c r="AN16" i="4" s="1"/>
  <c r="AN17" i="4" s="1"/>
  <c r="AN18" i="4" s="1"/>
  <c r="AN19" i="4" s="1"/>
  <c r="AN20" i="4" s="1"/>
  <c r="AN21" i="4" s="1"/>
  <c r="AN22" i="4" s="1"/>
  <c r="AN23" i="4" s="1"/>
  <c r="AN24" i="4" s="1"/>
  <c r="AN25" i="4" s="1"/>
  <c r="AN26" i="4" s="1"/>
  <c r="AN27" i="4" s="1"/>
  <c r="AN28" i="4" s="1"/>
  <c r="AN29" i="4" s="1"/>
  <c r="AN30" i="4" s="1"/>
  <c r="AN31" i="4" s="1"/>
  <c r="AN32" i="4" s="1"/>
  <c r="AN33" i="4" s="1"/>
  <c r="AN34" i="4" s="1"/>
  <c r="AN35" i="4" s="1"/>
  <c r="AP5" i="4"/>
  <c r="AH6" i="4"/>
  <c r="AH7" i="4" s="1"/>
  <c r="AH8" i="4" s="1"/>
  <c r="AH9" i="4" s="1"/>
  <c r="AH10" i="4" s="1"/>
  <c r="AH11" i="4" s="1"/>
  <c r="AH12" i="4" s="1"/>
  <c r="AH13" i="4" s="1"/>
  <c r="AH14" i="4" s="1"/>
  <c r="AH15" i="4" s="1"/>
  <c r="AH16" i="4" s="1"/>
  <c r="AH17" i="4" s="1"/>
  <c r="AH18" i="4" s="1"/>
  <c r="AH19" i="4" s="1"/>
  <c r="AH20" i="4" s="1"/>
  <c r="AH21" i="4" s="1"/>
  <c r="AH22" i="4" s="1"/>
  <c r="AH23" i="4" s="1"/>
  <c r="AH24" i="4" s="1"/>
  <c r="AH25" i="4" s="1"/>
  <c r="AH26" i="4" s="1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H49" i="4" s="1"/>
  <c r="AH50" i="4" s="1"/>
  <c r="AH51" i="4" s="1"/>
  <c r="AH52" i="4" s="1"/>
  <c r="AH53" i="4" s="1"/>
  <c r="AH54" i="4" s="1"/>
  <c r="AH55" i="4" s="1"/>
  <c r="AH56" i="4" s="1"/>
  <c r="AH57" i="4" s="1"/>
  <c r="AH58" i="4" s="1"/>
  <c r="AH59" i="4" s="1"/>
  <c r="AH60" i="4" s="1"/>
  <c r="AH61" i="4" s="1"/>
  <c r="AH62" i="4" s="1"/>
  <c r="AH63" i="4" s="1"/>
  <c r="AH64" i="4" s="1"/>
  <c r="AH65" i="4" s="1"/>
  <c r="AH66" i="4" s="1"/>
  <c r="AH67" i="4" s="1"/>
  <c r="AH68" i="4" s="1"/>
  <c r="AH69" i="4" s="1"/>
  <c r="AH70" i="4" s="1"/>
  <c r="AH71" i="4" s="1"/>
  <c r="AH72" i="4" s="1"/>
  <c r="AH73" i="4" s="1"/>
  <c r="AH74" i="4" s="1"/>
  <c r="AH75" i="4" s="1"/>
  <c r="AH76" i="4" s="1"/>
  <c r="AH77" i="4" s="1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H97" i="4" s="1"/>
  <c r="AH98" i="4" s="1"/>
  <c r="AH99" i="4" s="1"/>
  <c r="AH100" i="4" s="1"/>
  <c r="AK6" i="4"/>
  <c r="AL6" i="4"/>
  <c r="AL7" i="4" s="1"/>
  <c r="AL8" i="4" s="1"/>
  <c r="AL9" i="4" s="1"/>
  <c r="AL10" i="4" s="1"/>
  <c r="AL11" i="4" s="1"/>
  <c r="AL12" i="4" s="1"/>
  <c r="AL13" i="4" s="1"/>
  <c r="AL14" i="4" s="1"/>
  <c r="AL15" i="4" s="1"/>
  <c r="AL16" i="4" s="1"/>
  <c r="AL17" i="4" s="1"/>
  <c r="AL18" i="4" s="1"/>
  <c r="AL19" i="4" s="1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AL35" i="4" s="1"/>
  <c r="AL36" i="4" s="1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L49" i="4" s="1"/>
  <c r="AL50" i="4" s="1"/>
  <c r="AL51" i="4" s="1"/>
  <c r="AL52" i="4" s="1"/>
  <c r="AL53" i="4" s="1"/>
  <c r="AL54" i="4" s="1"/>
  <c r="AL55" i="4" s="1"/>
  <c r="AL56" i="4" s="1"/>
  <c r="AL57" i="4" s="1"/>
  <c r="AL58" i="4" s="1"/>
  <c r="AL59" i="4" s="1"/>
  <c r="AL60" i="4" s="1"/>
  <c r="AL61" i="4" s="1"/>
  <c r="AL62" i="4" s="1"/>
  <c r="AL63" i="4" s="1"/>
  <c r="AL64" i="4" s="1"/>
  <c r="AL65" i="4" s="1"/>
  <c r="AL66" i="4" s="1"/>
  <c r="AL67" i="4" s="1"/>
  <c r="AL68" i="4" s="1"/>
  <c r="AL69" i="4" s="1"/>
  <c r="AL70" i="4" s="1"/>
  <c r="AL71" i="4" s="1"/>
  <c r="AL72" i="4" s="1"/>
  <c r="AL73" i="4" s="1"/>
  <c r="AL74" i="4" s="1"/>
  <c r="AL75" i="4" s="1"/>
  <c r="AL76" i="4" s="1"/>
  <c r="AL77" i="4" s="1"/>
  <c r="AL78" i="4" s="1"/>
  <c r="AL79" i="4" s="1"/>
  <c r="AL80" i="4" s="1"/>
  <c r="AL81" i="4" s="1"/>
  <c r="AL82" i="4" s="1"/>
  <c r="AL83" i="4" s="1"/>
  <c r="AL84" i="4" s="1"/>
  <c r="AL85" i="4" s="1"/>
  <c r="AL86" i="4" s="1"/>
  <c r="AL87" i="4" s="1"/>
  <c r="AL88" i="4" s="1"/>
  <c r="AL89" i="4" s="1"/>
  <c r="AL90" i="4" s="1"/>
  <c r="AL91" i="4" s="1"/>
  <c r="AL92" i="4" s="1"/>
  <c r="AL93" i="4" s="1"/>
  <c r="AL94" i="4" s="1"/>
  <c r="AL95" i="4" s="1"/>
  <c r="AL96" i="4" s="1"/>
  <c r="AL97" i="4" s="1"/>
  <c r="AL98" i="4" s="1"/>
  <c r="AL99" i="4" s="1"/>
  <c r="AL100" i="4" s="1"/>
  <c r="AL101" i="4" s="1"/>
  <c r="AL102" i="4" s="1"/>
  <c r="AL103" i="4" s="1"/>
  <c r="AL104" i="4" s="1"/>
  <c r="AL105" i="4" s="1"/>
  <c r="AL106" i="4" s="1"/>
  <c r="AL107" i="4" s="1"/>
  <c r="AL108" i="4" s="1"/>
  <c r="AL109" i="4" s="1"/>
  <c r="AL110" i="4" s="1"/>
  <c r="AL111" i="4" s="1"/>
  <c r="AL112" i="4" s="1"/>
  <c r="AL113" i="4" s="1"/>
  <c r="AL114" i="4" s="1"/>
  <c r="AL115" i="4" s="1"/>
  <c r="AL116" i="4" s="1"/>
  <c r="AL117" i="4" s="1"/>
  <c r="AL118" i="4" s="1"/>
  <c r="AL119" i="4" s="1"/>
  <c r="AL120" i="4" s="1"/>
  <c r="AL121" i="4" s="1"/>
  <c r="AL122" i="4" s="1"/>
  <c r="AL123" i="4" s="1"/>
  <c r="AL124" i="4" s="1"/>
  <c r="AL125" i="4" s="1"/>
  <c r="AL126" i="4" s="1"/>
  <c r="AL127" i="4" s="1"/>
  <c r="AL128" i="4" s="1"/>
  <c r="AL129" i="4" s="1"/>
  <c r="AL130" i="4" s="1"/>
  <c r="AL131" i="4" s="1"/>
  <c r="AL132" i="4" s="1"/>
  <c r="AL133" i="4" s="1"/>
  <c r="AL134" i="4" s="1"/>
  <c r="AL135" i="4" s="1"/>
  <c r="AL136" i="4" s="1"/>
  <c r="AL137" i="4" s="1"/>
  <c r="AL138" i="4" s="1"/>
  <c r="AL139" i="4" s="1"/>
  <c r="AL140" i="4" s="1"/>
  <c r="AL141" i="4" s="1"/>
  <c r="AL142" i="4" s="1"/>
  <c r="AL143" i="4" s="1"/>
  <c r="AL144" i="4" s="1"/>
  <c r="AL145" i="4" s="1"/>
  <c r="AL146" i="4" s="1"/>
  <c r="AL147" i="4" s="1"/>
  <c r="AL148" i="4" s="1"/>
  <c r="AL149" i="4" s="1"/>
  <c r="AL150" i="4" s="1"/>
  <c r="AL151" i="4" s="1"/>
  <c r="AL152" i="4" s="1"/>
  <c r="AL153" i="4" s="1"/>
  <c r="AL154" i="4" s="1"/>
  <c r="AL155" i="4" s="1"/>
  <c r="AL156" i="4" s="1"/>
  <c r="AL157" i="4" s="1"/>
  <c r="AL158" i="4" s="1"/>
  <c r="AL159" i="4" s="1"/>
  <c r="AL160" i="4" s="1"/>
  <c r="AL161" i="4" s="1"/>
  <c r="AL162" i="4" s="1"/>
  <c r="AL163" i="4" s="1"/>
  <c r="AL164" i="4" s="1"/>
  <c r="AL165" i="4" s="1"/>
  <c r="AL166" i="4" s="1"/>
  <c r="AL167" i="4" s="1"/>
  <c r="AL168" i="4" s="1"/>
  <c r="AL169" i="4" s="1"/>
  <c r="AL170" i="4" s="1"/>
  <c r="AL171" i="4" s="1"/>
  <c r="AL172" i="4" s="1"/>
  <c r="AL173" i="4" s="1"/>
  <c r="AL174" i="4" s="1"/>
  <c r="AL175" i="4" s="1"/>
  <c r="AL176" i="4" s="1"/>
  <c r="AL177" i="4" s="1"/>
  <c r="AL178" i="4" s="1"/>
  <c r="AL179" i="4" s="1"/>
  <c r="AL180" i="4" s="1"/>
  <c r="AL181" i="4" s="1"/>
  <c r="AL182" i="4" s="1"/>
  <c r="AL183" i="4" s="1"/>
  <c r="AL184" i="4" s="1"/>
  <c r="AL185" i="4" s="1"/>
  <c r="AL186" i="4" s="1"/>
  <c r="AL187" i="4" s="1"/>
  <c r="AL188" i="4" s="1"/>
  <c r="AL189" i="4" s="1"/>
  <c r="AL190" i="4" s="1"/>
  <c r="AL191" i="4" s="1"/>
  <c r="AL192" i="4" s="1"/>
  <c r="AL193" i="4" s="1"/>
  <c r="AL194" i="4" s="1"/>
  <c r="AL195" i="4" s="1"/>
  <c r="AL196" i="4" s="1"/>
  <c r="AL197" i="4" s="1"/>
  <c r="AL198" i="4" s="1"/>
  <c r="AL199" i="4" s="1"/>
  <c r="AL200" i="4" s="1"/>
  <c r="AL201" i="4" s="1"/>
  <c r="AL202" i="4" s="1"/>
  <c r="AL203" i="4" s="1"/>
  <c r="AL204" i="4" s="1"/>
  <c r="AL205" i="4" s="1"/>
  <c r="AL206" i="4" s="1"/>
  <c r="AL207" i="4" s="1"/>
  <c r="AL208" i="4" s="1"/>
  <c r="AL209" i="4" s="1"/>
  <c r="AL210" i="4" s="1"/>
  <c r="AL211" i="4" s="1"/>
  <c r="AL212" i="4" s="1"/>
  <c r="AL213" i="4" s="1"/>
  <c r="AL214" i="4" s="1"/>
  <c r="AL215" i="4" s="1"/>
  <c r="AL216" i="4" s="1"/>
  <c r="AL217" i="4" s="1"/>
  <c r="AL218" i="4" s="1"/>
  <c r="AL219" i="4" s="1"/>
  <c r="AL220" i="4" s="1"/>
  <c r="AL221" i="4" s="1"/>
  <c r="AL222" i="4" s="1"/>
  <c r="AL223" i="4" s="1"/>
  <c r="AL224" i="4" s="1"/>
  <c r="AL225" i="4" s="1"/>
  <c r="AL226" i="4" s="1"/>
  <c r="AL227" i="4" s="1"/>
  <c r="AL228" i="4" s="1"/>
  <c r="AL229" i="4" s="1"/>
  <c r="AL230" i="4" s="1"/>
  <c r="AL231" i="4" s="1"/>
  <c r="AL232" i="4" s="1"/>
  <c r="AL233" i="4" s="1"/>
  <c r="AL234" i="4" s="1"/>
  <c r="AL235" i="4" s="1"/>
  <c r="AL236" i="4" s="1"/>
  <c r="AL237" i="4" s="1"/>
  <c r="AL238" i="4" s="1"/>
  <c r="AL239" i="4" s="1"/>
  <c r="AL240" i="4" s="1"/>
  <c r="AL241" i="4" s="1"/>
  <c r="AL242" i="4" s="1"/>
  <c r="AL243" i="4" s="1"/>
  <c r="AL244" i="4" s="1"/>
  <c r="AL245" i="4" s="1"/>
  <c r="AL246" i="4" s="1"/>
  <c r="AL247" i="4" s="1"/>
  <c r="AL248" i="4" s="1"/>
  <c r="AL249" i="4" s="1"/>
  <c r="AL250" i="4" s="1"/>
  <c r="AL251" i="4" s="1"/>
  <c r="AL252" i="4" s="1"/>
  <c r="AL253" i="4" s="1"/>
  <c r="AL254" i="4" s="1"/>
  <c r="AL255" i="4" s="1"/>
  <c r="AL256" i="4" s="1"/>
  <c r="AL257" i="4" s="1"/>
  <c r="AL258" i="4" s="1"/>
  <c r="AL259" i="4" s="1"/>
  <c r="AL260" i="4" s="1"/>
  <c r="AL261" i="4" s="1"/>
  <c r="AL262" i="4" s="1"/>
  <c r="AL263" i="4" s="1"/>
  <c r="AL264" i="4" s="1"/>
  <c r="AL265" i="4" s="1"/>
  <c r="AL266" i="4" s="1"/>
  <c r="AL267" i="4" s="1"/>
  <c r="AL268" i="4" s="1"/>
  <c r="AL269" i="4" s="1"/>
  <c r="AL270" i="4" s="1"/>
  <c r="AL271" i="4" s="1"/>
  <c r="AL272" i="4" s="1"/>
  <c r="AL273" i="4" s="1"/>
  <c r="AL274" i="4" s="1"/>
  <c r="AL275" i="4" s="1"/>
  <c r="AL276" i="4" s="1"/>
  <c r="AL277" i="4" s="1"/>
  <c r="AL278" i="4" s="1"/>
  <c r="AL279" i="4" s="1"/>
  <c r="AL280" i="4" s="1"/>
  <c r="AL281" i="4" s="1"/>
  <c r="AL282" i="4" s="1"/>
  <c r="AL283" i="4" s="1"/>
  <c r="AL284" i="4" s="1"/>
  <c r="AL285" i="4" s="1"/>
  <c r="AL286" i="4" s="1"/>
  <c r="AL287" i="4" s="1"/>
  <c r="AL288" i="4" s="1"/>
  <c r="AL289" i="4" s="1"/>
  <c r="AL290" i="4" s="1"/>
  <c r="AL291" i="4" s="1"/>
  <c r="AL292" i="4" s="1"/>
  <c r="AL293" i="4" s="1"/>
  <c r="AL294" i="4" s="1"/>
  <c r="AL295" i="4" s="1"/>
  <c r="AL296" i="4" s="1"/>
  <c r="AL297" i="4" s="1"/>
  <c r="AL298" i="4" s="1"/>
  <c r="AL299" i="4" s="1"/>
  <c r="AL300" i="4" s="1"/>
  <c r="AL301" i="4" s="1"/>
  <c r="AL302" i="4" s="1"/>
  <c r="AL303" i="4" s="1"/>
  <c r="AL304" i="4" s="1"/>
  <c r="AL305" i="4" s="1"/>
  <c r="AL306" i="4" s="1"/>
  <c r="AL307" i="4" s="1"/>
  <c r="AL308" i="4" s="1"/>
  <c r="AL309" i="4" s="1"/>
  <c r="AL310" i="4" s="1"/>
  <c r="AL311" i="4" s="1"/>
  <c r="AL312" i="4" s="1"/>
  <c r="AL313" i="4" s="1"/>
  <c r="AL314" i="4" s="1"/>
  <c r="AL315" i="4" s="1"/>
  <c r="AL316" i="4" s="1"/>
  <c r="AL317" i="4" s="1"/>
  <c r="AL318" i="4" s="1"/>
  <c r="AL319" i="4" s="1"/>
  <c r="AL320" i="4" s="1"/>
  <c r="AL321" i="4" s="1"/>
  <c r="AL322" i="4" s="1"/>
  <c r="AL323" i="4" s="1"/>
  <c r="AL324" i="4" s="1"/>
  <c r="AL325" i="4" s="1"/>
  <c r="AL326" i="4" s="1"/>
  <c r="AL327" i="4" s="1"/>
  <c r="AL328" i="4" s="1"/>
  <c r="AL329" i="4" s="1"/>
  <c r="AL330" i="4" s="1"/>
  <c r="AL331" i="4" s="1"/>
  <c r="AL332" i="4" s="1"/>
  <c r="AL333" i="4" s="1"/>
  <c r="AL334" i="4" s="1"/>
  <c r="AL335" i="4" s="1"/>
  <c r="AL336" i="4" s="1"/>
  <c r="AL337" i="4" s="1"/>
  <c r="AL338" i="4" s="1"/>
  <c r="AL339" i="4" s="1"/>
  <c r="AL340" i="4" s="1"/>
  <c r="AL341" i="4" s="1"/>
  <c r="AL342" i="4" s="1"/>
  <c r="AL343" i="4" s="1"/>
  <c r="AL344" i="4" s="1"/>
  <c r="AL345" i="4" s="1"/>
  <c r="AL346" i="4" s="1"/>
  <c r="AL347" i="4" s="1"/>
  <c r="AL348" i="4" s="1"/>
  <c r="AL349" i="4" s="1"/>
  <c r="AL350" i="4" s="1"/>
  <c r="AL351" i="4" s="1"/>
  <c r="AL352" i="4" s="1"/>
  <c r="AL353" i="4" s="1"/>
  <c r="AL354" i="4" s="1"/>
  <c r="AL355" i="4" s="1"/>
  <c r="AL356" i="4" s="1"/>
  <c r="AL357" i="4" s="1"/>
  <c r="AL358" i="4" s="1"/>
  <c r="AL359" i="4" s="1"/>
  <c r="AL360" i="4" s="1"/>
  <c r="AL361" i="4" s="1"/>
  <c r="AL362" i="4" s="1"/>
  <c r="AL363" i="4" s="1"/>
  <c r="AL364" i="4" s="1"/>
  <c r="AL365" i="4" s="1"/>
  <c r="AL366" i="4" s="1"/>
  <c r="AL367" i="4" s="1"/>
  <c r="AL368" i="4" s="1"/>
  <c r="AL369" i="4" s="1"/>
  <c r="AL370" i="4" s="1"/>
  <c r="AL371" i="4" s="1"/>
  <c r="AL372" i="4" s="1"/>
  <c r="AL373" i="4" s="1"/>
  <c r="AL374" i="4" s="1"/>
  <c r="AL375" i="4" s="1"/>
  <c r="AL376" i="4" s="1"/>
  <c r="AL377" i="4" s="1"/>
  <c r="AL378" i="4" s="1"/>
  <c r="AL379" i="4" s="1"/>
  <c r="AL380" i="4" s="1"/>
  <c r="AL381" i="4" s="1"/>
  <c r="AL382" i="4" s="1"/>
  <c r="AL383" i="4" s="1"/>
  <c r="AL384" i="4" s="1"/>
  <c r="AL385" i="4" s="1"/>
  <c r="AL386" i="4" s="1"/>
  <c r="AL387" i="4" s="1"/>
  <c r="AL388" i="4" s="1"/>
  <c r="AL389" i="4" s="1"/>
  <c r="AL390" i="4" s="1"/>
  <c r="AL391" i="4" s="1"/>
  <c r="AL392" i="4" s="1"/>
  <c r="AL393" i="4" s="1"/>
  <c r="AL394" i="4" s="1"/>
  <c r="AL395" i="4" s="1"/>
  <c r="AL396" i="4" s="1"/>
  <c r="AL397" i="4" s="1"/>
  <c r="AL398" i="4" s="1"/>
  <c r="AL399" i="4" s="1"/>
  <c r="AL400" i="4" s="1"/>
  <c r="AL401" i="4" s="1"/>
  <c r="AL402" i="4" s="1"/>
  <c r="AL403" i="4" s="1"/>
  <c r="AL404" i="4" s="1"/>
  <c r="AL405" i="4" s="1"/>
  <c r="AL406" i="4" s="1"/>
  <c r="AL407" i="4" s="1"/>
  <c r="AL408" i="4" s="1"/>
  <c r="AL409" i="4" s="1"/>
  <c r="AL410" i="4" s="1"/>
  <c r="AL411" i="4" s="1"/>
  <c r="AL412" i="4" s="1"/>
  <c r="AL413" i="4" s="1"/>
  <c r="AL414" i="4" s="1"/>
  <c r="AL415" i="4" s="1"/>
  <c r="AL416" i="4" s="1"/>
  <c r="AL417" i="4" s="1"/>
  <c r="AL418" i="4" s="1"/>
  <c r="AL419" i="4" s="1"/>
  <c r="AL420" i="4" s="1"/>
  <c r="AL421" i="4" s="1"/>
  <c r="AL422" i="4" s="1"/>
  <c r="AL423" i="4" s="1"/>
  <c r="AL424" i="4" s="1"/>
  <c r="AL425" i="4" s="1"/>
  <c r="AL426" i="4" s="1"/>
  <c r="AL427" i="4" s="1"/>
  <c r="AL428" i="4" s="1"/>
  <c r="AL429" i="4" s="1"/>
  <c r="AL430" i="4" s="1"/>
  <c r="AL431" i="4" s="1"/>
  <c r="AL432" i="4" s="1"/>
  <c r="AL433" i="4" s="1"/>
  <c r="AL434" i="4" s="1"/>
  <c r="AL435" i="4" s="1"/>
  <c r="AL436" i="4" s="1"/>
  <c r="AL437" i="4" s="1"/>
  <c r="AL438" i="4" s="1"/>
  <c r="AL439" i="4" s="1"/>
  <c r="AL440" i="4" s="1"/>
  <c r="AL441" i="4" s="1"/>
  <c r="AL442" i="4" s="1"/>
  <c r="AL443" i="4" s="1"/>
  <c r="AL444" i="4" s="1"/>
  <c r="AL445" i="4" s="1"/>
  <c r="AL446" i="4" s="1"/>
  <c r="AL447" i="4" s="1"/>
  <c r="AL448" i="4" s="1"/>
  <c r="AL449" i="4" s="1"/>
  <c r="AL450" i="4" s="1"/>
  <c r="AL451" i="4" s="1"/>
  <c r="AL452" i="4" s="1"/>
  <c r="AL453" i="4" s="1"/>
  <c r="AL454" i="4" s="1"/>
  <c r="AL455" i="4" s="1"/>
  <c r="AL456" i="4" s="1"/>
  <c r="AL457" i="4" s="1"/>
  <c r="AL458" i="4" s="1"/>
  <c r="AL459" i="4" s="1"/>
  <c r="AL460" i="4" s="1"/>
  <c r="AL461" i="4" s="1"/>
  <c r="AL462" i="4" s="1"/>
  <c r="AL463" i="4" s="1"/>
  <c r="AL464" i="4" s="1"/>
  <c r="AL465" i="4" s="1"/>
  <c r="AL466" i="4" s="1"/>
  <c r="AL467" i="4" s="1"/>
  <c r="AL468" i="4" s="1"/>
  <c r="AL469" i="4" s="1"/>
  <c r="AL470" i="4" s="1"/>
  <c r="AL471" i="4" s="1"/>
  <c r="AL472" i="4" s="1"/>
  <c r="AL473" i="4" s="1"/>
  <c r="AL474" i="4" s="1"/>
  <c r="AL475" i="4" s="1"/>
  <c r="AL476" i="4" s="1"/>
  <c r="AL477" i="4" s="1"/>
  <c r="AL478" i="4" s="1"/>
  <c r="AL479" i="4" s="1"/>
  <c r="AL480" i="4" s="1"/>
  <c r="AL481" i="4" s="1"/>
  <c r="AL482" i="4" s="1"/>
  <c r="AL483" i="4" s="1"/>
  <c r="AL484" i="4" s="1"/>
  <c r="AL485" i="4" s="1"/>
  <c r="AL486" i="4" s="1"/>
  <c r="AL487" i="4" s="1"/>
  <c r="AL488" i="4" s="1"/>
  <c r="AL489" i="4" s="1"/>
  <c r="AL490" i="4" s="1"/>
  <c r="AL491" i="4" s="1"/>
  <c r="AL492" i="4" s="1"/>
  <c r="AL493" i="4" s="1"/>
  <c r="AL494" i="4" s="1"/>
  <c r="AL495" i="4" s="1"/>
  <c r="AL496" i="4" s="1"/>
  <c r="AL497" i="4" s="1"/>
  <c r="AL498" i="4" s="1"/>
  <c r="AL499" i="4" s="1"/>
  <c r="AL500" i="4" s="1"/>
  <c r="AL501" i="4" s="1"/>
  <c r="AL502" i="4" s="1"/>
  <c r="AL503" i="4" s="1"/>
  <c r="AL504" i="4" s="1"/>
  <c r="AL505" i="4" s="1"/>
  <c r="AL506" i="4" s="1"/>
  <c r="AL507" i="4" s="1"/>
  <c r="AL508" i="4" s="1"/>
  <c r="AL509" i="4" s="1"/>
  <c r="AL510" i="4" s="1"/>
  <c r="AL511" i="4" s="1"/>
  <c r="AL512" i="4" s="1"/>
  <c r="AL513" i="4" s="1"/>
  <c r="AL514" i="4" s="1"/>
  <c r="AL515" i="4" s="1"/>
  <c r="AL516" i="4" s="1"/>
  <c r="AL517" i="4" s="1"/>
  <c r="AL518" i="4" s="1"/>
  <c r="AL519" i="4" s="1"/>
  <c r="AL520" i="4" s="1"/>
  <c r="AL521" i="4" s="1"/>
  <c r="AL522" i="4" s="1"/>
  <c r="AL523" i="4" s="1"/>
  <c r="AL524" i="4" s="1"/>
  <c r="AL525" i="4" s="1"/>
  <c r="AL526" i="4" s="1"/>
  <c r="AL527" i="4" s="1"/>
  <c r="AL528" i="4" s="1"/>
  <c r="AL529" i="4" s="1"/>
  <c r="AL530" i="4" s="1"/>
  <c r="AL531" i="4" s="1"/>
  <c r="AL532" i="4" s="1"/>
  <c r="AL533" i="4" s="1"/>
  <c r="AL534" i="4" s="1"/>
  <c r="AL535" i="4" s="1"/>
  <c r="AL536" i="4" s="1"/>
  <c r="AL537" i="4" s="1"/>
  <c r="AL538" i="4" s="1"/>
  <c r="AL539" i="4" s="1"/>
  <c r="AL540" i="4" s="1"/>
  <c r="AL541" i="4" s="1"/>
  <c r="AL542" i="4" s="1"/>
  <c r="AP6" i="4"/>
  <c r="AP7" i="4" s="1"/>
  <c r="AP8" i="4" s="1"/>
  <c r="AP9" i="4" s="1"/>
  <c r="AK7" i="4"/>
  <c r="AJ8" i="4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J44" i="4" s="1"/>
  <c r="AJ45" i="4" s="1"/>
  <c r="AJ46" i="4" s="1"/>
  <c r="AJ47" i="4" s="1"/>
  <c r="AJ48" i="4" s="1"/>
  <c r="AJ49" i="4" s="1"/>
  <c r="AJ50" i="4" s="1"/>
  <c r="AJ51" i="4" s="1"/>
  <c r="AJ52" i="4" s="1"/>
  <c r="AJ53" i="4" s="1"/>
  <c r="AJ54" i="4" s="1"/>
  <c r="AJ55" i="4" s="1"/>
  <c r="AJ56" i="4" s="1"/>
  <c r="AJ57" i="4" s="1"/>
  <c r="AJ58" i="4" s="1"/>
  <c r="AJ59" i="4" s="1"/>
  <c r="AJ60" i="4" s="1"/>
  <c r="AJ61" i="4" s="1"/>
  <c r="AJ62" i="4" s="1"/>
  <c r="AJ63" i="4" s="1"/>
  <c r="AJ64" i="4" s="1"/>
  <c r="AJ65" i="4" s="1"/>
  <c r="AJ66" i="4" s="1"/>
  <c r="AJ67" i="4" s="1"/>
  <c r="AJ68" i="4" s="1"/>
  <c r="AJ69" i="4" s="1"/>
  <c r="AJ70" i="4" s="1"/>
  <c r="AJ71" i="4" s="1"/>
  <c r="AJ72" i="4" s="1"/>
  <c r="AJ73" i="4" s="1"/>
  <c r="AJ74" i="4" s="1"/>
  <c r="AJ75" i="4" s="1"/>
  <c r="AJ76" i="4" s="1"/>
  <c r="AJ77" i="4" s="1"/>
  <c r="AJ78" i="4" s="1"/>
  <c r="AJ79" i="4" s="1"/>
  <c r="AJ80" i="4" s="1"/>
  <c r="AJ81" i="4" s="1"/>
  <c r="AJ82" i="4" s="1"/>
  <c r="AJ83" i="4" s="1"/>
  <c r="AJ84" i="4" s="1"/>
  <c r="AJ85" i="4" s="1"/>
  <c r="AJ86" i="4" s="1"/>
  <c r="AJ87" i="4" s="1"/>
  <c r="AJ88" i="4" s="1"/>
  <c r="AJ89" i="4" s="1"/>
  <c r="AJ90" i="4" s="1"/>
  <c r="AJ91" i="4" s="1"/>
  <c r="AJ92" i="4" s="1"/>
  <c r="AJ93" i="4" s="1"/>
  <c r="AJ94" i="4" s="1"/>
  <c r="AJ95" i="4" s="1"/>
  <c r="AJ96" i="4" s="1"/>
  <c r="AJ97" i="4" s="1"/>
  <c r="AJ98" i="4" s="1"/>
  <c r="AJ99" i="4" s="1"/>
  <c r="AJ100" i="4" s="1"/>
  <c r="AJ101" i="4" s="1"/>
  <c r="AJ102" i="4" s="1"/>
  <c r="AJ103" i="4" s="1"/>
  <c r="AJ104" i="4" s="1"/>
  <c r="AJ105" i="4" s="1"/>
  <c r="AJ106" i="4" s="1"/>
  <c r="AJ107" i="4" s="1"/>
  <c r="AJ108" i="4" s="1"/>
  <c r="AJ109" i="4" s="1"/>
  <c r="AJ110" i="4" s="1"/>
  <c r="AJ111" i="4" s="1"/>
  <c r="AJ112" i="4" s="1"/>
  <c r="AJ113" i="4" s="1"/>
  <c r="AJ114" i="4" s="1"/>
  <c r="AJ115" i="4" s="1"/>
  <c r="AJ116" i="4" s="1"/>
  <c r="AJ117" i="4" s="1"/>
  <c r="AJ118" i="4" s="1"/>
  <c r="AJ119" i="4" s="1"/>
  <c r="AJ120" i="4" s="1"/>
  <c r="AJ121" i="4" s="1"/>
  <c r="AJ122" i="4" s="1"/>
  <c r="AJ123" i="4" s="1"/>
  <c r="AJ124" i="4" s="1"/>
  <c r="AJ125" i="4" s="1"/>
  <c r="AJ126" i="4" s="1"/>
  <c r="AJ127" i="4" s="1"/>
  <c r="AJ128" i="4" s="1"/>
  <c r="AJ129" i="4" s="1"/>
  <c r="AJ130" i="4" s="1"/>
  <c r="AK8" i="4"/>
  <c r="AK9" i="4" s="1"/>
  <c r="AK10" i="4" s="1"/>
  <c r="AK11" i="4" s="1"/>
  <c r="AK12" i="4" s="1"/>
  <c r="AK13" i="4" s="1"/>
  <c r="AK14" i="4" s="1"/>
  <c r="AP10" i="4"/>
  <c r="AP11" i="4"/>
  <c r="AP12" i="4" s="1"/>
  <c r="AP13" i="4" s="1"/>
  <c r="AP14" i="4" s="1"/>
  <c r="AP15" i="4" s="1"/>
  <c r="AP16" i="4" s="1"/>
  <c r="AP17" i="4" s="1"/>
  <c r="AK15" i="4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K49" i="4" s="1"/>
  <c r="AK50" i="4" s="1"/>
  <c r="AK51" i="4" s="1"/>
  <c r="AK52" i="4" s="1"/>
  <c r="AK53" i="4" s="1"/>
  <c r="AK54" i="4" s="1"/>
  <c r="AK55" i="4" s="1"/>
  <c r="AK56" i="4" s="1"/>
  <c r="AK57" i="4" s="1"/>
  <c r="AK58" i="4" s="1"/>
  <c r="AK59" i="4" s="1"/>
  <c r="AK60" i="4" s="1"/>
  <c r="AK61" i="4" s="1"/>
  <c r="AK62" i="4" s="1"/>
  <c r="AK63" i="4" s="1"/>
  <c r="AK64" i="4" s="1"/>
  <c r="AK65" i="4" s="1"/>
  <c r="AK66" i="4" s="1"/>
  <c r="AK67" i="4" s="1"/>
  <c r="AK68" i="4" s="1"/>
  <c r="AK69" i="4" s="1"/>
  <c r="AK70" i="4" s="1"/>
  <c r="AK71" i="4" s="1"/>
  <c r="AK72" i="4" s="1"/>
  <c r="AK73" i="4" s="1"/>
  <c r="AK74" i="4" s="1"/>
  <c r="AK75" i="4" s="1"/>
  <c r="AK76" i="4" s="1"/>
  <c r="AK77" i="4" s="1"/>
  <c r="AK78" i="4" s="1"/>
  <c r="AK79" i="4" s="1"/>
  <c r="AK80" i="4" s="1"/>
  <c r="AK81" i="4" s="1"/>
  <c r="AK82" i="4" s="1"/>
  <c r="AK83" i="4" s="1"/>
  <c r="AK84" i="4" s="1"/>
  <c r="AK85" i="4" s="1"/>
  <c r="AK86" i="4" s="1"/>
  <c r="AK87" i="4" s="1"/>
  <c r="AK88" i="4" s="1"/>
  <c r="AK89" i="4" s="1"/>
  <c r="AK90" i="4" s="1"/>
  <c r="AK91" i="4" s="1"/>
  <c r="AK92" i="4" s="1"/>
  <c r="AK93" i="4" s="1"/>
  <c r="AK94" i="4" s="1"/>
  <c r="AK95" i="4" s="1"/>
  <c r="AK96" i="4" s="1"/>
  <c r="AK97" i="4" s="1"/>
  <c r="AK98" i="4" s="1"/>
  <c r="AK99" i="4" s="1"/>
  <c r="AK100" i="4" s="1"/>
  <c r="AK101" i="4" s="1"/>
  <c r="AK102" i="4" s="1"/>
  <c r="AK103" i="4" s="1"/>
  <c r="AK104" i="4" s="1"/>
  <c r="AK105" i="4" s="1"/>
  <c r="AK106" i="4" s="1"/>
  <c r="AK107" i="4" s="1"/>
  <c r="AK108" i="4" s="1"/>
  <c r="AK109" i="4" s="1"/>
  <c r="AK110" i="4" s="1"/>
  <c r="AK111" i="4" s="1"/>
  <c r="AK112" i="4" s="1"/>
  <c r="AK113" i="4" s="1"/>
  <c r="AK114" i="4" s="1"/>
  <c r="AK115" i="4" s="1"/>
  <c r="AK116" i="4" s="1"/>
  <c r="AK117" i="4" s="1"/>
  <c r="AK118" i="4" s="1"/>
  <c r="AK119" i="4" s="1"/>
  <c r="AK120" i="4" s="1"/>
  <c r="AK121" i="4" s="1"/>
  <c r="AP18" i="4"/>
  <c r="AP19" i="4" s="1"/>
  <c r="AP20" i="4" s="1"/>
  <c r="AP21" i="4" s="1"/>
  <c r="AP22" i="4" s="1"/>
  <c r="AP23" i="4" s="1"/>
  <c r="AP24" i="4" s="1"/>
  <c r="AP25" i="4" s="1"/>
  <c r="AP26" i="4" s="1"/>
  <c r="AP27" i="4" s="1"/>
  <c r="AP28" i="4" s="1"/>
  <c r="AP29" i="4" s="1"/>
  <c r="AP30" i="4" s="1"/>
  <c r="AP31" i="4" s="1"/>
  <c r="AP32" i="4" s="1"/>
  <c r="AP33" i="4" s="1"/>
  <c r="AP34" i="4" s="1"/>
  <c r="AP35" i="4" s="1"/>
  <c r="AP36" i="4" s="1"/>
  <c r="AP37" i="4" s="1"/>
  <c r="AP38" i="4" s="1"/>
  <c r="AP39" i="4" s="1"/>
  <c r="AP40" i="4" s="1"/>
  <c r="AP41" i="4" s="1"/>
  <c r="AP42" i="4" s="1"/>
  <c r="AP43" i="4" s="1"/>
  <c r="AP44" i="4" s="1"/>
  <c r="AP45" i="4" s="1"/>
  <c r="AP46" i="4" s="1"/>
  <c r="AP47" i="4" s="1"/>
  <c r="AP48" i="4" s="1"/>
  <c r="AP49" i="4" s="1"/>
  <c r="AP50" i="4" s="1"/>
  <c r="AP51" i="4" s="1"/>
  <c r="AP52" i="4" s="1"/>
  <c r="AP53" i="4" s="1"/>
  <c r="AP54" i="4" s="1"/>
  <c r="AP55" i="4" s="1"/>
  <c r="AP56" i="4" s="1"/>
  <c r="AP57" i="4" s="1"/>
  <c r="AP58" i="4" s="1"/>
  <c r="AP59" i="4" s="1"/>
  <c r="AP60" i="4" s="1"/>
  <c r="AP61" i="4" s="1"/>
  <c r="AP62" i="4" s="1"/>
  <c r="AP63" i="4" s="1"/>
  <c r="AP64" i="4" s="1"/>
  <c r="AP65" i="4" s="1"/>
  <c r="AP66" i="4" s="1"/>
  <c r="AP67" i="4" s="1"/>
  <c r="AP68" i="4" s="1"/>
  <c r="AP69" i="4" s="1"/>
  <c r="AP70" i="4" s="1"/>
  <c r="AP71" i="4" s="1"/>
  <c r="AP72" i="4" s="1"/>
  <c r="AP73" i="4" s="1"/>
  <c r="AP74" i="4" s="1"/>
  <c r="AP75" i="4" s="1"/>
  <c r="AP76" i="4" s="1"/>
  <c r="AP77" i="4" s="1"/>
  <c r="AP78" i="4" s="1"/>
  <c r="AP79" i="4" s="1"/>
  <c r="AP80" i="4" s="1"/>
  <c r="AP81" i="4" s="1"/>
  <c r="AP82" i="4" s="1"/>
  <c r="AP83" i="4" s="1"/>
  <c r="AP84" i="4" s="1"/>
  <c r="AP85" i="4" s="1"/>
  <c r="AP86" i="4" s="1"/>
  <c r="AP87" i="4" s="1"/>
  <c r="AP88" i="4" s="1"/>
  <c r="AP89" i="4" s="1"/>
  <c r="AP90" i="4" s="1"/>
  <c r="AP91" i="4" s="1"/>
  <c r="AP92" i="4" s="1"/>
  <c r="AP93" i="4" s="1"/>
  <c r="AP94" i="4" s="1"/>
  <c r="AP95" i="4" s="1"/>
  <c r="AP96" i="4" s="1"/>
  <c r="AP97" i="4" s="1"/>
  <c r="AP98" i="4" s="1"/>
  <c r="AP99" i="4" s="1"/>
  <c r="AP100" i="4" s="1"/>
  <c r="AP101" i="4" s="1"/>
  <c r="AP102" i="4" s="1"/>
  <c r="AP103" i="4" s="1"/>
  <c r="AP104" i="4" s="1"/>
  <c r="AP105" i="4" s="1"/>
  <c r="AP106" i="4" s="1"/>
  <c r="AP107" i="4" s="1"/>
  <c r="AP108" i="4" s="1"/>
  <c r="AP109" i="4" s="1"/>
  <c r="AP110" i="4" s="1"/>
  <c r="AP111" i="4" s="1"/>
  <c r="AP112" i="4" s="1"/>
  <c r="AP113" i="4" s="1"/>
  <c r="AP114" i="4" s="1"/>
  <c r="AP115" i="4" s="1"/>
  <c r="AP116" i="4" s="1"/>
  <c r="AP117" i="4" s="1"/>
  <c r="AP118" i="4" s="1"/>
  <c r="AP119" i="4" s="1"/>
  <c r="AP120" i="4" s="1"/>
  <c r="AP121" i="4" s="1"/>
  <c r="AP122" i="4" s="1"/>
  <c r="AP123" i="4" s="1"/>
  <c r="AP124" i="4" s="1"/>
  <c r="AP125" i="4" s="1"/>
  <c r="AP126" i="4" s="1"/>
  <c r="AP127" i="4" s="1"/>
  <c r="AP128" i="4" s="1"/>
  <c r="AP129" i="4" s="1"/>
  <c r="AP130" i="4" s="1"/>
  <c r="AP131" i="4" s="1"/>
  <c r="AP132" i="4" s="1"/>
  <c r="AP133" i="4" s="1"/>
  <c r="AP134" i="4" s="1"/>
  <c r="AP135" i="4" s="1"/>
  <c r="AP136" i="4" s="1"/>
  <c r="AP137" i="4" s="1"/>
  <c r="AP138" i="4" s="1"/>
  <c r="AP139" i="4" s="1"/>
  <c r="AP140" i="4" s="1"/>
  <c r="AP141" i="4" s="1"/>
  <c r="AP142" i="4" s="1"/>
  <c r="AP143" i="4" s="1"/>
  <c r="AP144" i="4" s="1"/>
  <c r="AP145" i="4" s="1"/>
  <c r="AP146" i="4" s="1"/>
  <c r="AP147" i="4" s="1"/>
  <c r="AP148" i="4" s="1"/>
  <c r="AP149" i="4" s="1"/>
  <c r="AP150" i="4" s="1"/>
  <c r="AP151" i="4" s="1"/>
  <c r="AP152" i="4" s="1"/>
  <c r="AP153" i="4" s="1"/>
  <c r="AP154" i="4" s="1"/>
  <c r="AP155" i="4" s="1"/>
  <c r="AP156" i="4" s="1"/>
  <c r="AP157" i="4" s="1"/>
  <c r="AP158" i="4" s="1"/>
  <c r="AP159" i="4" s="1"/>
  <c r="AP160" i="4" s="1"/>
  <c r="AP161" i="4" s="1"/>
  <c r="AP162" i="4" s="1"/>
  <c r="AP163" i="4" s="1"/>
  <c r="AP164" i="4" s="1"/>
  <c r="AP165" i="4" s="1"/>
  <c r="AP166" i="4" s="1"/>
  <c r="AP167" i="4" s="1"/>
  <c r="AP168" i="4" s="1"/>
  <c r="AP169" i="4" s="1"/>
  <c r="AP170" i="4" s="1"/>
  <c r="AP171" i="4" s="1"/>
  <c r="AP172" i="4" s="1"/>
  <c r="AP173" i="4" s="1"/>
  <c r="AP174" i="4" s="1"/>
  <c r="AP175" i="4" s="1"/>
  <c r="AP176" i="4" s="1"/>
  <c r="AP177" i="4" s="1"/>
  <c r="AP178" i="4" s="1"/>
  <c r="AP179" i="4" s="1"/>
  <c r="AP180" i="4" s="1"/>
  <c r="AP181" i="4" s="1"/>
  <c r="AP182" i="4" s="1"/>
  <c r="AP183" i="4" s="1"/>
  <c r="AP184" i="4" s="1"/>
  <c r="AP185" i="4" s="1"/>
  <c r="AP186" i="4" s="1"/>
  <c r="AP187" i="4" s="1"/>
  <c r="AP188" i="4" s="1"/>
  <c r="AP189" i="4" s="1"/>
  <c r="AP190" i="4" s="1"/>
  <c r="AP191" i="4" s="1"/>
  <c r="AP192" i="4" s="1"/>
  <c r="AP193" i="4" s="1"/>
  <c r="AP194" i="4" s="1"/>
  <c r="AP195" i="4" s="1"/>
  <c r="AP196" i="4" s="1"/>
  <c r="AP197" i="4" s="1"/>
  <c r="AP198" i="4" s="1"/>
  <c r="AP199" i="4" s="1"/>
  <c r="AP200" i="4" s="1"/>
  <c r="AP201" i="4" s="1"/>
  <c r="AP202" i="4" s="1"/>
  <c r="AP203" i="4" s="1"/>
  <c r="AP204" i="4" s="1"/>
  <c r="AP205" i="4" s="1"/>
  <c r="AP206" i="4" s="1"/>
  <c r="AP207" i="4" s="1"/>
  <c r="AP208" i="4" s="1"/>
  <c r="AP209" i="4" s="1"/>
  <c r="AP210" i="4" s="1"/>
  <c r="AP211" i="4" s="1"/>
  <c r="AP212" i="4" s="1"/>
  <c r="AP213" i="4" s="1"/>
  <c r="AP214" i="4" s="1"/>
  <c r="AP215" i="4" s="1"/>
  <c r="AP216" i="4" s="1"/>
  <c r="AP217" i="4" s="1"/>
  <c r="AP218" i="4" s="1"/>
  <c r="AP219" i="4" s="1"/>
  <c r="AP220" i="4" s="1"/>
  <c r="AP221" i="4" s="1"/>
  <c r="AP222" i="4" s="1"/>
  <c r="AP223" i="4" s="1"/>
  <c r="AP224" i="4" s="1"/>
  <c r="AP225" i="4" s="1"/>
  <c r="AP226" i="4" s="1"/>
  <c r="AP227" i="4" s="1"/>
  <c r="AP228" i="4" s="1"/>
  <c r="AP229" i="4" s="1"/>
  <c r="AP230" i="4" s="1"/>
  <c r="AP231" i="4" s="1"/>
  <c r="AP232" i="4" s="1"/>
  <c r="AP233" i="4" s="1"/>
  <c r="AP234" i="4" s="1"/>
  <c r="AP235" i="4" s="1"/>
  <c r="AP236" i="4" s="1"/>
  <c r="AP237" i="4" s="1"/>
  <c r="AP238" i="4" s="1"/>
  <c r="AP239" i="4" s="1"/>
  <c r="AP240" i="4" s="1"/>
  <c r="AP241" i="4" s="1"/>
  <c r="AP242" i="4" s="1"/>
  <c r="AP243" i="4" s="1"/>
  <c r="AP244" i="4" s="1"/>
  <c r="AP245" i="4" s="1"/>
  <c r="AP246" i="4" s="1"/>
  <c r="AP247" i="4" s="1"/>
  <c r="AP248" i="4" s="1"/>
  <c r="AP249" i="4" s="1"/>
  <c r="AP250" i="4" s="1"/>
  <c r="AP251" i="4" s="1"/>
  <c r="AP252" i="4" s="1"/>
  <c r="AP253" i="4" s="1"/>
  <c r="AP254" i="4" s="1"/>
  <c r="AP255" i="4" s="1"/>
  <c r="AP256" i="4" s="1"/>
  <c r="AP257" i="4" s="1"/>
  <c r="AP258" i="4" s="1"/>
  <c r="AP259" i="4" s="1"/>
  <c r="AP260" i="4" s="1"/>
  <c r="AP261" i="4" s="1"/>
  <c r="AP262" i="4" s="1"/>
  <c r="AP263" i="4" s="1"/>
  <c r="AP264" i="4" s="1"/>
  <c r="AP265" i="4" s="1"/>
  <c r="AP266" i="4" s="1"/>
  <c r="AP267" i="4" s="1"/>
  <c r="AP268" i="4" s="1"/>
  <c r="AP269" i="4" s="1"/>
  <c r="AP270" i="4" s="1"/>
  <c r="AP271" i="4" s="1"/>
  <c r="AP272" i="4" s="1"/>
  <c r="AP273" i="4" s="1"/>
  <c r="AP274" i="4" s="1"/>
  <c r="AP275" i="4" s="1"/>
  <c r="AP276" i="4" s="1"/>
  <c r="AP277" i="4" s="1"/>
  <c r="AP278" i="4" s="1"/>
  <c r="AP279" i="4" s="1"/>
  <c r="AP280" i="4" s="1"/>
  <c r="AP281" i="4" s="1"/>
  <c r="AP282" i="4" s="1"/>
  <c r="AP283" i="4" s="1"/>
  <c r="AP284" i="4" s="1"/>
  <c r="AP285" i="4" s="1"/>
  <c r="AP286" i="4" s="1"/>
  <c r="AP287" i="4" s="1"/>
  <c r="AP288" i="4" s="1"/>
  <c r="AP289" i="4" s="1"/>
  <c r="AP290" i="4" s="1"/>
  <c r="AP291" i="4" s="1"/>
  <c r="AP292" i="4" s="1"/>
  <c r="AP293" i="4" s="1"/>
  <c r="AP294" i="4" s="1"/>
  <c r="AP295" i="4" s="1"/>
  <c r="AP296" i="4" s="1"/>
  <c r="AP297" i="4" s="1"/>
  <c r="AP298" i="4" s="1"/>
  <c r="AP299" i="4" s="1"/>
  <c r="AP300" i="4" s="1"/>
  <c r="AP301" i="4" s="1"/>
  <c r="AP302" i="4" s="1"/>
  <c r="AP303" i="4" s="1"/>
  <c r="AP304" i="4" s="1"/>
  <c r="AP305" i="4" s="1"/>
  <c r="AP306" i="4" s="1"/>
  <c r="AP307" i="4" s="1"/>
  <c r="AP308" i="4" s="1"/>
  <c r="AP309" i="4" s="1"/>
  <c r="AP310" i="4" s="1"/>
  <c r="AP311" i="4" s="1"/>
  <c r="AP312" i="4" s="1"/>
  <c r="AP313" i="4" s="1"/>
  <c r="AP314" i="4" s="1"/>
  <c r="AP315" i="4" s="1"/>
  <c r="AP316" i="4" s="1"/>
  <c r="AP317" i="4" s="1"/>
  <c r="AP318" i="4" s="1"/>
  <c r="AP319" i="4" s="1"/>
  <c r="AP320" i="4" s="1"/>
  <c r="AP321" i="4" s="1"/>
  <c r="AP322" i="4" s="1"/>
  <c r="AP323" i="4" s="1"/>
  <c r="AP324" i="4" s="1"/>
  <c r="AP325" i="4" s="1"/>
  <c r="AP326" i="4" s="1"/>
  <c r="AP327" i="4" s="1"/>
  <c r="AP328" i="4" s="1"/>
  <c r="AP329" i="4" s="1"/>
  <c r="AP330" i="4" s="1"/>
  <c r="AP331" i="4" s="1"/>
  <c r="AP332" i="4" s="1"/>
  <c r="AP333" i="4" s="1"/>
  <c r="AP334" i="4" s="1"/>
  <c r="AP335" i="4" s="1"/>
  <c r="AP336" i="4" s="1"/>
  <c r="AP337" i="4" s="1"/>
  <c r="AP338" i="4" s="1"/>
  <c r="AP339" i="4" s="1"/>
  <c r="AP340" i="4" s="1"/>
  <c r="AP341" i="4" s="1"/>
  <c r="AP342" i="4" s="1"/>
  <c r="AP343" i="4" s="1"/>
  <c r="AP344" i="4" s="1"/>
  <c r="AP345" i="4" s="1"/>
  <c r="AP346" i="4" s="1"/>
  <c r="AP347" i="4" s="1"/>
  <c r="AP348" i="4" s="1"/>
  <c r="AP349" i="4" s="1"/>
  <c r="AP350" i="4" s="1"/>
  <c r="AP351" i="4" s="1"/>
  <c r="AP352" i="4" s="1"/>
  <c r="AP353" i="4" s="1"/>
  <c r="AP354" i="4" s="1"/>
  <c r="AP355" i="4" s="1"/>
  <c r="AP356" i="4" s="1"/>
  <c r="AP357" i="4" s="1"/>
  <c r="AP358" i="4" s="1"/>
  <c r="AP359" i="4" s="1"/>
  <c r="AP360" i="4" s="1"/>
  <c r="AP361" i="4" s="1"/>
  <c r="AP362" i="4" s="1"/>
  <c r="AP363" i="4" s="1"/>
  <c r="AP364" i="4" s="1"/>
  <c r="AP365" i="4" s="1"/>
  <c r="AP366" i="4" s="1"/>
  <c r="AP367" i="4" s="1"/>
  <c r="AP368" i="4" s="1"/>
  <c r="AP369" i="4" s="1"/>
  <c r="AP370" i="4" s="1"/>
  <c r="AP371" i="4" s="1"/>
  <c r="AP372" i="4" s="1"/>
  <c r="AP373" i="4" s="1"/>
  <c r="AP374" i="4" s="1"/>
  <c r="AP375" i="4" s="1"/>
  <c r="AP376" i="4" s="1"/>
  <c r="AP377" i="4" s="1"/>
  <c r="AP378" i="4" s="1"/>
  <c r="AP379" i="4" s="1"/>
  <c r="AP380" i="4" s="1"/>
  <c r="AP381" i="4" s="1"/>
  <c r="AP382" i="4" s="1"/>
  <c r="AP383" i="4" s="1"/>
  <c r="AP384" i="4" s="1"/>
  <c r="AP385" i="4" s="1"/>
  <c r="AP386" i="4" s="1"/>
  <c r="AP387" i="4" s="1"/>
  <c r="AP388" i="4" s="1"/>
  <c r="AP389" i="4" s="1"/>
  <c r="AP390" i="4" s="1"/>
  <c r="AP391" i="4" s="1"/>
  <c r="AP392" i="4" s="1"/>
  <c r="AP393" i="4" s="1"/>
  <c r="AP394" i="4" s="1"/>
  <c r="AP395" i="4" s="1"/>
  <c r="AP396" i="4" s="1"/>
  <c r="AP397" i="4" s="1"/>
  <c r="AP398" i="4" s="1"/>
  <c r="AP399" i="4" s="1"/>
  <c r="AP400" i="4" s="1"/>
  <c r="AP401" i="4" s="1"/>
  <c r="AP402" i="4" s="1"/>
  <c r="AP403" i="4" s="1"/>
  <c r="AP404" i="4" s="1"/>
  <c r="AP405" i="4" s="1"/>
  <c r="AP406" i="4" s="1"/>
  <c r="AP407" i="4" s="1"/>
  <c r="AP408" i="4" s="1"/>
  <c r="AP409" i="4" s="1"/>
  <c r="AP410" i="4" s="1"/>
  <c r="AP411" i="4" s="1"/>
  <c r="AP412" i="4" s="1"/>
  <c r="AP413" i="4" s="1"/>
  <c r="AP414" i="4" s="1"/>
  <c r="AP415" i="4" s="1"/>
  <c r="AP416" i="4" s="1"/>
  <c r="AP417" i="4" s="1"/>
  <c r="AP418" i="4" s="1"/>
  <c r="AP419" i="4" s="1"/>
  <c r="AP420" i="4" s="1"/>
  <c r="AP421" i="4" s="1"/>
  <c r="AP422" i="4" s="1"/>
  <c r="AP423" i="4" s="1"/>
  <c r="AP424" i="4" s="1"/>
  <c r="AP425" i="4" s="1"/>
  <c r="AP426" i="4" s="1"/>
  <c r="AP427" i="4" s="1"/>
  <c r="AP428" i="4" s="1"/>
  <c r="AP429" i="4" s="1"/>
  <c r="AP430" i="4" s="1"/>
  <c r="AP431" i="4" s="1"/>
  <c r="AP432" i="4" s="1"/>
  <c r="AP433" i="4" s="1"/>
  <c r="AP434" i="4" s="1"/>
  <c r="AP435" i="4" s="1"/>
  <c r="AP436" i="4" s="1"/>
  <c r="AP437" i="4" s="1"/>
  <c r="AP438" i="4" s="1"/>
  <c r="AP439" i="4" s="1"/>
  <c r="AP440" i="4" s="1"/>
  <c r="AP441" i="4" s="1"/>
  <c r="AP442" i="4" s="1"/>
  <c r="AP443" i="4" s="1"/>
  <c r="AP444" i="4" s="1"/>
  <c r="AP445" i="4" s="1"/>
  <c r="AP446" i="4" s="1"/>
  <c r="AP447" i="4" s="1"/>
  <c r="AP448" i="4" s="1"/>
  <c r="AP449" i="4" s="1"/>
  <c r="AP450" i="4" s="1"/>
  <c r="AP451" i="4" s="1"/>
  <c r="AP452" i="4" s="1"/>
  <c r="AP453" i="4" s="1"/>
  <c r="AP454" i="4" s="1"/>
  <c r="AP455" i="4" s="1"/>
  <c r="AP456" i="4" s="1"/>
  <c r="AP457" i="4" s="1"/>
  <c r="AP458" i="4" s="1"/>
  <c r="AP459" i="4" s="1"/>
  <c r="AP460" i="4" s="1"/>
  <c r="AP461" i="4" s="1"/>
  <c r="AP462" i="4" s="1"/>
  <c r="AP463" i="4" s="1"/>
  <c r="AP464" i="4" s="1"/>
  <c r="AP465" i="4" s="1"/>
  <c r="AP466" i="4" s="1"/>
  <c r="AP467" i="4" s="1"/>
  <c r="AP468" i="4" s="1"/>
  <c r="AP469" i="4" s="1"/>
  <c r="AP470" i="4" s="1"/>
  <c r="AP471" i="4" s="1"/>
  <c r="AP472" i="4" s="1"/>
  <c r="AP473" i="4" s="1"/>
  <c r="AP474" i="4" s="1"/>
  <c r="AP475" i="4" s="1"/>
  <c r="AP476" i="4" s="1"/>
  <c r="AP477" i="4" s="1"/>
  <c r="AP478" i="4" s="1"/>
  <c r="AP479" i="4" s="1"/>
  <c r="AP480" i="4" s="1"/>
  <c r="AP481" i="4" s="1"/>
  <c r="AP482" i="4" s="1"/>
  <c r="AP483" i="4" s="1"/>
  <c r="AP484" i="4" s="1"/>
  <c r="AP485" i="4" s="1"/>
  <c r="AP486" i="4" s="1"/>
  <c r="AP487" i="4" s="1"/>
  <c r="AP488" i="4" s="1"/>
  <c r="AP489" i="4" s="1"/>
  <c r="AP490" i="4" s="1"/>
  <c r="AP491" i="4" s="1"/>
  <c r="AP492" i="4" s="1"/>
  <c r="AP493" i="4" s="1"/>
  <c r="AP494" i="4" s="1"/>
  <c r="AP495" i="4" s="1"/>
  <c r="AP496" i="4" s="1"/>
  <c r="AP497" i="4" s="1"/>
  <c r="AP498" i="4" s="1"/>
  <c r="AP499" i="4" s="1"/>
  <c r="AP500" i="4" s="1"/>
  <c r="AP501" i="4" s="1"/>
  <c r="AP502" i="4" s="1"/>
  <c r="AP503" i="4" s="1"/>
  <c r="AP504" i="4" s="1"/>
  <c r="AP505" i="4" s="1"/>
  <c r="AP506" i="4" s="1"/>
  <c r="AP507" i="4" s="1"/>
  <c r="AP508" i="4" s="1"/>
  <c r="AP509" i="4" s="1"/>
  <c r="AP510" i="4" s="1"/>
  <c r="AP511" i="4" s="1"/>
  <c r="AP512" i="4" s="1"/>
  <c r="AP513" i="4" s="1"/>
  <c r="AP514" i="4" s="1"/>
  <c r="AP515" i="4" s="1"/>
  <c r="AP516" i="4" s="1"/>
  <c r="AP517" i="4" s="1"/>
  <c r="AP518" i="4" s="1"/>
  <c r="AP519" i="4" s="1"/>
  <c r="AP520" i="4" s="1"/>
  <c r="AP521" i="4" s="1"/>
  <c r="AP522" i="4" s="1"/>
  <c r="AP523" i="4" s="1"/>
  <c r="AP524" i="4" s="1"/>
  <c r="AP525" i="4" s="1"/>
  <c r="AP526" i="4" s="1"/>
  <c r="AP527" i="4" s="1"/>
  <c r="AP528" i="4" s="1"/>
  <c r="AP529" i="4" s="1"/>
  <c r="AP530" i="4" s="1"/>
  <c r="AP531" i="4" s="1"/>
  <c r="AP532" i="4" s="1"/>
  <c r="AP533" i="4" s="1"/>
  <c r="AP534" i="4" s="1"/>
  <c r="AP535" i="4" s="1"/>
  <c r="AP536" i="4" s="1"/>
  <c r="AP537" i="4" s="1"/>
  <c r="AP538" i="4" s="1"/>
  <c r="AP539" i="4" s="1"/>
  <c r="AP540" i="4" s="1"/>
  <c r="AP541" i="4" s="1"/>
  <c r="AP542" i="4" s="1"/>
  <c r="AM29" i="4"/>
  <c r="AM30" i="4" s="1"/>
  <c r="AM31" i="4" s="1"/>
  <c r="AM32" i="4" s="1"/>
  <c r="AM33" i="4" s="1"/>
  <c r="AM34" i="4" s="1"/>
  <c r="AM35" i="4" s="1"/>
  <c r="AM36" i="4" s="1"/>
  <c r="AM37" i="4" s="1"/>
  <c r="AM38" i="4" s="1"/>
  <c r="AM39" i="4" s="1"/>
  <c r="AM40" i="4" s="1"/>
  <c r="AM41" i="4" s="1"/>
  <c r="AM42" i="4" s="1"/>
  <c r="AM43" i="4" s="1"/>
  <c r="AM44" i="4" s="1"/>
  <c r="AM45" i="4" s="1"/>
  <c r="AM46" i="4" s="1"/>
  <c r="AM47" i="4" s="1"/>
  <c r="AM48" i="4" s="1"/>
  <c r="AM49" i="4" s="1"/>
  <c r="AM50" i="4" s="1"/>
  <c r="AM51" i="4" s="1"/>
  <c r="AM52" i="4" s="1"/>
  <c r="AM53" i="4" s="1"/>
  <c r="AM54" i="4" s="1"/>
  <c r="AM55" i="4" s="1"/>
  <c r="AM56" i="4" s="1"/>
  <c r="AN36" i="4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N49" i="4" s="1"/>
  <c r="AN50" i="4" s="1"/>
  <c r="AN51" i="4" s="1"/>
  <c r="AN52" i="4" s="1"/>
  <c r="AN53" i="4" s="1"/>
  <c r="AN54" i="4" s="1"/>
  <c r="AN55" i="4" s="1"/>
  <c r="AN56" i="4" s="1"/>
  <c r="AN57" i="4" s="1"/>
  <c r="AN58" i="4" s="1"/>
  <c r="AN59" i="4" s="1"/>
  <c r="AN60" i="4" s="1"/>
  <c r="AN61" i="4" s="1"/>
  <c r="AN62" i="4" s="1"/>
  <c r="AN63" i="4" s="1"/>
  <c r="AN64" i="4" s="1"/>
  <c r="AN65" i="4" s="1"/>
  <c r="AN66" i="4" s="1"/>
  <c r="AN67" i="4" s="1"/>
  <c r="AN68" i="4" s="1"/>
  <c r="AN69" i="4" s="1"/>
  <c r="AN70" i="4" s="1"/>
  <c r="AN71" i="4" s="1"/>
  <c r="AN72" i="4" s="1"/>
  <c r="AN73" i="4" s="1"/>
  <c r="AN74" i="4" s="1"/>
  <c r="AN75" i="4" s="1"/>
  <c r="AN76" i="4" s="1"/>
  <c r="AN77" i="4" s="1"/>
  <c r="AN78" i="4" s="1"/>
  <c r="AN79" i="4" s="1"/>
  <c r="AN80" i="4" s="1"/>
  <c r="AN81" i="4" s="1"/>
  <c r="AN82" i="4" s="1"/>
  <c r="AN83" i="4" s="1"/>
  <c r="AN84" i="4" s="1"/>
  <c r="AN85" i="4" s="1"/>
  <c r="AN86" i="4" s="1"/>
  <c r="AN87" i="4" s="1"/>
  <c r="AN88" i="4" s="1"/>
  <c r="AN89" i="4" s="1"/>
  <c r="AN90" i="4" s="1"/>
  <c r="AN91" i="4" s="1"/>
  <c r="AN92" i="4" s="1"/>
  <c r="AN93" i="4" s="1"/>
  <c r="AN94" i="4" s="1"/>
  <c r="AN95" i="4" s="1"/>
  <c r="AN96" i="4" s="1"/>
  <c r="AN97" i="4" s="1"/>
  <c r="AN98" i="4" s="1"/>
  <c r="AN99" i="4" s="1"/>
  <c r="AN100" i="4" s="1"/>
  <c r="AN101" i="4" s="1"/>
  <c r="AN102" i="4" s="1"/>
  <c r="AN103" i="4" s="1"/>
  <c r="AN104" i="4" s="1"/>
  <c r="AN105" i="4" s="1"/>
  <c r="AN106" i="4" s="1"/>
  <c r="AN107" i="4" s="1"/>
  <c r="AN108" i="4" s="1"/>
  <c r="AN109" i="4" s="1"/>
  <c r="AN110" i="4" s="1"/>
  <c r="AN111" i="4" s="1"/>
  <c r="AN112" i="4" s="1"/>
  <c r="AN113" i="4" s="1"/>
  <c r="AN114" i="4" s="1"/>
  <c r="AN115" i="4" s="1"/>
  <c r="AN116" i="4" s="1"/>
  <c r="AN117" i="4" s="1"/>
  <c r="AN118" i="4" s="1"/>
  <c r="AN119" i="4" s="1"/>
  <c r="AN120" i="4" s="1"/>
  <c r="AN121" i="4" s="1"/>
  <c r="AN122" i="4" s="1"/>
  <c r="AN123" i="4" s="1"/>
  <c r="AN124" i="4" s="1"/>
  <c r="AN125" i="4" s="1"/>
  <c r="AN126" i="4" s="1"/>
  <c r="AM57" i="4"/>
  <c r="AM58" i="4" s="1"/>
  <c r="AM59" i="4" s="1"/>
  <c r="AM60" i="4" s="1"/>
  <c r="AM61" i="4" s="1"/>
  <c r="AM62" i="4" s="1"/>
  <c r="AM63" i="4" s="1"/>
  <c r="AM64" i="4" s="1"/>
  <c r="AM65" i="4" s="1"/>
  <c r="AM66" i="4" s="1"/>
  <c r="AM67" i="4" s="1"/>
  <c r="AM68" i="4" s="1"/>
  <c r="AM69" i="4" s="1"/>
  <c r="AM70" i="4" s="1"/>
  <c r="AM71" i="4" s="1"/>
  <c r="AM72" i="4" s="1"/>
  <c r="AM73" i="4" s="1"/>
  <c r="AM74" i="4" s="1"/>
  <c r="AM75" i="4" s="1"/>
  <c r="AM76" i="4" s="1"/>
  <c r="AM77" i="4" s="1"/>
  <c r="AM78" i="4" s="1"/>
  <c r="AM79" i="4" s="1"/>
  <c r="AM80" i="4" s="1"/>
  <c r="AM81" i="4" s="1"/>
  <c r="AM82" i="4" s="1"/>
  <c r="AM83" i="4" s="1"/>
  <c r="AM84" i="4" s="1"/>
  <c r="AM85" i="4" s="1"/>
  <c r="AM86" i="4" s="1"/>
  <c r="AM87" i="4" s="1"/>
  <c r="AM88" i="4" s="1"/>
  <c r="AM89" i="4" s="1"/>
  <c r="AM90" i="4" s="1"/>
  <c r="AM91" i="4" s="1"/>
  <c r="AM92" i="4" s="1"/>
  <c r="AM93" i="4" s="1"/>
  <c r="AM94" i="4" s="1"/>
  <c r="AM95" i="4" s="1"/>
  <c r="AM96" i="4" s="1"/>
  <c r="AM97" i="4" s="1"/>
  <c r="AM98" i="4" s="1"/>
  <c r="AM99" i="4" s="1"/>
  <c r="AM100" i="4" s="1"/>
  <c r="AM101" i="4" s="1"/>
  <c r="AM102" i="4" s="1"/>
  <c r="AM103" i="4" s="1"/>
  <c r="AM104" i="4" s="1"/>
  <c r="AM105" i="4" s="1"/>
  <c r="AM106" i="4" s="1"/>
  <c r="AM107" i="4" s="1"/>
  <c r="AM108" i="4" s="1"/>
  <c r="AM109" i="4" s="1"/>
  <c r="AM110" i="4" s="1"/>
  <c r="AM111" i="4" s="1"/>
  <c r="AM112" i="4" s="1"/>
  <c r="AM113" i="4" s="1"/>
  <c r="AM114" i="4" s="1"/>
  <c r="AM115" i="4" s="1"/>
  <c r="AM116" i="4" s="1"/>
  <c r="AM117" i="4" s="1"/>
  <c r="AM118" i="4" s="1"/>
  <c r="AM119" i="4" s="1"/>
  <c r="AM120" i="4" s="1"/>
  <c r="AM121" i="4" s="1"/>
  <c r="AM122" i="4" s="1"/>
  <c r="AM123" i="4" s="1"/>
  <c r="AM124" i="4" s="1"/>
  <c r="AM125" i="4" s="1"/>
  <c r="AM126" i="4" s="1"/>
  <c r="AM127" i="4" s="1"/>
  <c r="AM128" i="4" s="1"/>
  <c r="AM129" i="4" s="1"/>
  <c r="AM130" i="4" s="1"/>
  <c r="AM131" i="4" s="1"/>
  <c r="AM132" i="4" s="1"/>
  <c r="AM133" i="4" s="1"/>
  <c r="AM134" i="4" s="1"/>
  <c r="AM135" i="4" s="1"/>
  <c r="AM136" i="4" s="1"/>
  <c r="AM137" i="4" s="1"/>
  <c r="AM138" i="4" s="1"/>
  <c r="AM139" i="4" s="1"/>
  <c r="AM140" i="4" s="1"/>
  <c r="AM141" i="4" s="1"/>
  <c r="AM142" i="4" s="1"/>
  <c r="AM143" i="4" s="1"/>
  <c r="AM144" i="4" s="1"/>
  <c r="AM145" i="4" s="1"/>
  <c r="AM146" i="4" s="1"/>
  <c r="AM147" i="4" s="1"/>
  <c r="AM148" i="4" s="1"/>
  <c r="AM149" i="4" s="1"/>
  <c r="AM150" i="4" s="1"/>
  <c r="AM151" i="4" s="1"/>
  <c r="AM152" i="4" s="1"/>
  <c r="AM153" i="4" s="1"/>
  <c r="AM154" i="4" s="1"/>
  <c r="AM155" i="4" s="1"/>
  <c r="AM156" i="4" s="1"/>
  <c r="AM157" i="4" s="1"/>
  <c r="AM158" i="4" s="1"/>
  <c r="AM159" i="4" s="1"/>
  <c r="AM160" i="4" s="1"/>
  <c r="AM161" i="4" s="1"/>
  <c r="AM162" i="4" s="1"/>
  <c r="AM163" i="4" s="1"/>
  <c r="AM164" i="4" s="1"/>
  <c r="AM165" i="4" s="1"/>
  <c r="AM166" i="4" s="1"/>
  <c r="AM167" i="4" s="1"/>
  <c r="AM168" i="4" s="1"/>
  <c r="AM169" i="4" s="1"/>
  <c r="AM170" i="4" s="1"/>
  <c r="AM171" i="4" s="1"/>
  <c r="AM172" i="4" s="1"/>
  <c r="AM173" i="4" s="1"/>
  <c r="AM174" i="4" s="1"/>
  <c r="AM175" i="4" s="1"/>
  <c r="AM176" i="4" s="1"/>
  <c r="AM177" i="4" s="1"/>
  <c r="AM178" i="4" s="1"/>
  <c r="AM179" i="4" s="1"/>
  <c r="AM180" i="4" s="1"/>
  <c r="AM181" i="4" s="1"/>
  <c r="AM182" i="4" s="1"/>
  <c r="AM183" i="4" s="1"/>
  <c r="AM184" i="4" s="1"/>
  <c r="AM185" i="4" s="1"/>
  <c r="AM186" i="4" s="1"/>
  <c r="AM187" i="4" s="1"/>
  <c r="AM188" i="4" s="1"/>
  <c r="AM189" i="4" s="1"/>
  <c r="AM190" i="4" s="1"/>
  <c r="AM191" i="4" s="1"/>
  <c r="AM192" i="4" s="1"/>
  <c r="AM193" i="4" s="1"/>
  <c r="AM194" i="4" s="1"/>
  <c r="AM195" i="4" s="1"/>
  <c r="AM196" i="4" s="1"/>
  <c r="AM197" i="4" s="1"/>
  <c r="AM198" i="4" s="1"/>
  <c r="AM199" i="4" s="1"/>
  <c r="AM200" i="4" s="1"/>
  <c r="AM201" i="4" s="1"/>
  <c r="AM202" i="4" s="1"/>
  <c r="AM203" i="4" s="1"/>
  <c r="AM204" i="4" s="1"/>
  <c r="AM205" i="4" s="1"/>
  <c r="AM206" i="4" s="1"/>
  <c r="AM207" i="4" s="1"/>
  <c r="AM208" i="4" s="1"/>
  <c r="AM209" i="4" s="1"/>
  <c r="AM210" i="4" s="1"/>
  <c r="AM211" i="4" s="1"/>
  <c r="AM212" i="4" s="1"/>
  <c r="AM213" i="4" s="1"/>
  <c r="AM214" i="4" s="1"/>
  <c r="AM215" i="4" s="1"/>
  <c r="AM216" i="4" s="1"/>
  <c r="AM217" i="4" s="1"/>
  <c r="AM218" i="4" s="1"/>
  <c r="AM219" i="4" s="1"/>
  <c r="AM220" i="4" s="1"/>
  <c r="AM221" i="4" s="1"/>
  <c r="AM222" i="4" s="1"/>
  <c r="AM223" i="4" s="1"/>
  <c r="AM224" i="4" s="1"/>
  <c r="AM225" i="4" s="1"/>
  <c r="AM226" i="4" s="1"/>
  <c r="AM227" i="4" s="1"/>
  <c r="AM228" i="4" s="1"/>
  <c r="AM229" i="4" s="1"/>
  <c r="AM230" i="4" s="1"/>
  <c r="AM231" i="4" s="1"/>
  <c r="AM232" i="4" s="1"/>
  <c r="AM233" i="4" s="1"/>
  <c r="AM234" i="4" s="1"/>
  <c r="AM235" i="4" s="1"/>
  <c r="AM236" i="4" s="1"/>
  <c r="AM237" i="4" s="1"/>
  <c r="AM238" i="4" s="1"/>
  <c r="AM239" i="4" s="1"/>
  <c r="AM240" i="4" s="1"/>
  <c r="AM241" i="4" s="1"/>
  <c r="AM242" i="4" s="1"/>
  <c r="AM243" i="4" s="1"/>
  <c r="AM244" i="4" s="1"/>
  <c r="AM245" i="4" s="1"/>
  <c r="AM246" i="4" s="1"/>
  <c r="AM247" i="4" s="1"/>
  <c r="AM248" i="4" s="1"/>
  <c r="AM249" i="4" s="1"/>
  <c r="AM250" i="4" s="1"/>
  <c r="AM251" i="4" s="1"/>
  <c r="AM252" i="4" s="1"/>
  <c r="AM253" i="4" s="1"/>
  <c r="AM254" i="4" s="1"/>
  <c r="AM255" i="4" s="1"/>
  <c r="AM256" i="4" s="1"/>
  <c r="AM257" i="4" s="1"/>
  <c r="AM258" i="4" s="1"/>
  <c r="AM259" i="4" s="1"/>
  <c r="AM260" i="4" s="1"/>
  <c r="AM261" i="4" s="1"/>
  <c r="AM262" i="4" s="1"/>
  <c r="AM263" i="4" s="1"/>
  <c r="AM264" i="4" s="1"/>
  <c r="AM265" i="4" s="1"/>
  <c r="AM266" i="4" s="1"/>
  <c r="AM267" i="4" s="1"/>
  <c r="AM268" i="4" s="1"/>
  <c r="AM269" i="4" s="1"/>
  <c r="AM270" i="4" s="1"/>
  <c r="AM271" i="4" s="1"/>
  <c r="AM272" i="4" s="1"/>
  <c r="AM273" i="4" s="1"/>
  <c r="AM274" i="4" s="1"/>
  <c r="AM275" i="4" s="1"/>
  <c r="AM276" i="4" s="1"/>
  <c r="AM277" i="4" s="1"/>
  <c r="AM278" i="4" s="1"/>
  <c r="AM279" i="4" s="1"/>
  <c r="AM280" i="4" s="1"/>
  <c r="AM281" i="4" s="1"/>
  <c r="AM282" i="4" s="1"/>
  <c r="AM283" i="4" s="1"/>
  <c r="AM284" i="4" s="1"/>
  <c r="AM285" i="4" s="1"/>
  <c r="AM286" i="4" s="1"/>
  <c r="AM287" i="4" s="1"/>
  <c r="AM288" i="4" s="1"/>
  <c r="AM289" i="4" s="1"/>
  <c r="AM290" i="4" s="1"/>
  <c r="AM291" i="4" s="1"/>
  <c r="AM292" i="4" s="1"/>
  <c r="AM293" i="4" s="1"/>
  <c r="AM294" i="4" s="1"/>
  <c r="AM295" i="4" s="1"/>
  <c r="AM296" i="4" s="1"/>
  <c r="AM297" i="4" s="1"/>
  <c r="AM298" i="4" s="1"/>
  <c r="AM299" i="4" s="1"/>
  <c r="AM300" i="4" s="1"/>
  <c r="AM301" i="4" s="1"/>
  <c r="AM302" i="4" s="1"/>
  <c r="AM303" i="4" s="1"/>
  <c r="AM304" i="4" s="1"/>
  <c r="AM305" i="4" s="1"/>
  <c r="AM306" i="4" s="1"/>
  <c r="AM307" i="4" s="1"/>
  <c r="AM308" i="4" s="1"/>
  <c r="AM309" i="4" s="1"/>
  <c r="AM310" i="4" s="1"/>
  <c r="AM311" i="4" s="1"/>
  <c r="AM312" i="4" s="1"/>
  <c r="AM313" i="4" s="1"/>
  <c r="AM314" i="4" s="1"/>
  <c r="AM315" i="4" s="1"/>
  <c r="AM316" i="4" s="1"/>
  <c r="AM317" i="4" s="1"/>
  <c r="AM318" i="4" s="1"/>
  <c r="AM319" i="4" s="1"/>
  <c r="AM320" i="4" s="1"/>
  <c r="AM321" i="4" s="1"/>
  <c r="AM322" i="4" s="1"/>
  <c r="AM323" i="4" s="1"/>
  <c r="AM324" i="4" s="1"/>
  <c r="AM325" i="4" s="1"/>
  <c r="AM326" i="4" s="1"/>
  <c r="AM327" i="4" s="1"/>
  <c r="AM328" i="4" s="1"/>
  <c r="AM329" i="4" s="1"/>
  <c r="AM330" i="4" s="1"/>
  <c r="AM331" i="4" s="1"/>
  <c r="AM332" i="4" s="1"/>
  <c r="AM333" i="4" s="1"/>
  <c r="AM334" i="4" s="1"/>
  <c r="AM335" i="4" s="1"/>
  <c r="AM336" i="4" s="1"/>
  <c r="AM337" i="4" s="1"/>
  <c r="AM338" i="4" s="1"/>
  <c r="AM339" i="4" s="1"/>
  <c r="AM340" i="4" s="1"/>
  <c r="AM341" i="4" s="1"/>
  <c r="AM342" i="4" s="1"/>
  <c r="AM343" i="4" s="1"/>
  <c r="AM344" i="4" s="1"/>
  <c r="AM345" i="4" s="1"/>
  <c r="AM346" i="4" s="1"/>
  <c r="AM347" i="4" s="1"/>
  <c r="AM348" i="4" s="1"/>
  <c r="AM349" i="4" s="1"/>
  <c r="AM350" i="4" s="1"/>
  <c r="AM351" i="4" s="1"/>
  <c r="AM352" i="4" s="1"/>
  <c r="AM353" i="4" s="1"/>
  <c r="AM354" i="4" s="1"/>
  <c r="AM355" i="4" s="1"/>
  <c r="AM356" i="4" s="1"/>
  <c r="AM357" i="4" s="1"/>
  <c r="AM358" i="4" s="1"/>
  <c r="AM359" i="4" s="1"/>
  <c r="AM360" i="4" s="1"/>
  <c r="AM361" i="4" s="1"/>
  <c r="AM362" i="4" s="1"/>
  <c r="AM363" i="4" s="1"/>
  <c r="AM364" i="4" s="1"/>
  <c r="AM365" i="4" s="1"/>
  <c r="AM366" i="4" s="1"/>
  <c r="AM367" i="4" s="1"/>
  <c r="AM368" i="4" s="1"/>
  <c r="AM369" i="4" s="1"/>
  <c r="AM370" i="4" s="1"/>
  <c r="AM371" i="4" s="1"/>
  <c r="AM372" i="4" s="1"/>
  <c r="AM373" i="4" s="1"/>
  <c r="AM374" i="4" s="1"/>
  <c r="AM375" i="4" s="1"/>
  <c r="AM376" i="4" s="1"/>
  <c r="AM377" i="4" s="1"/>
  <c r="AM378" i="4" s="1"/>
  <c r="AM379" i="4" s="1"/>
  <c r="AM380" i="4" s="1"/>
  <c r="AM381" i="4" s="1"/>
  <c r="AM382" i="4" s="1"/>
  <c r="AM383" i="4" s="1"/>
  <c r="AM384" i="4" s="1"/>
  <c r="AM385" i="4" s="1"/>
  <c r="AM386" i="4" s="1"/>
  <c r="AM387" i="4" s="1"/>
  <c r="AM388" i="4" s="1"/>
  <c r="AM389" i="4" s="1"/>
  <c r="AM390" i="4" s="1"/>
  <c r="AM391" i="4" s="1"/>
  <c r="AM392" i="4" s="1"/>
  <c r="AM393" i="4" s="1"/>
  <c r="AM394" i="4" s="1"/>
  <c r="AM395" i="4" s="1"/>
  <c r="AM396" i="4" s="1"/>
  <c r="AM397" i="4" s="1"/>
  <c r="AM398" i="4" s="1"/>
  <c r="AM399" i="4" s="1"/>
  <c r="AM400" i="4" s="1"/>
  <c r="AM401" i="4" s="1"/>
  <c r="AM402" i="4" s="1"/>
  <c r="AM403" i="4" s="1"/>
  <c r="AM404" i="4" s="1"/>
  <c r="AM405" i="4" s="1"/>
  <c r="AM406" i="4" s="1"/>
  <c r="AM407" i="4" s="1"/>
  <c r="AM408" i="4" s="1"/>
  <c r="AM409" i="4" s="1"/>
  <c r="AM410" i="4" s="1"/>
  <c r="AM411" i="4" s="1"/>
  <c r="AM412" i="4" s="1"/>
  <c r="AM413" i="4" s="1"/>
  <c r="AM414" i="4" s="1"/>
  <c r="AM415" i="4" s="1"/>
  <c r="AM416" i="4" s="1"/>
  <c r="AM417" i="4" s="1"/>
  <c r="AM418" i="4" s="1"/>
  <c r="AM419" i="4" s="1"/>
  <c r="AM420" i="4" s="1"/>
  <c r="AM421" i="4" s="1"/>
  <c r="AM422" i="4" s="1"/>
  <c r="AM423" i="4" s="1"/>
  <c r="AM424" i="4" s="1"/>
  <c r="AM425" i="4" s="1"/>
  <c r="AM426" i="4" s="1"/>
  <c r="AM427" i="4" s="1"/>
  <c r="AM428" i="4" s="1"/>
  <c r="AM429" i="4" s="1"/>
  <c r="AM430" i="4" s="1"/>
  <c r="AM431" i="4" s="1"/>
  <c r="AM432" i="4" s="1"/>
  <c r="AM433" i="4" s="1"/>
  <c r="AM434" i="4" s="1"/>
  <c r="AM435" i="4" s="1"/>
  <c r="AM436" i="4" s="1"/>
  <c r="AM437" i="4" s="1"/>
  <c r="AM438" i="4" s="1"/>
  <c r="AM439" i="4" s="1"/>
  <c r="AM440" i="4" s="1"/>
  <c r="AM441" i="4" s="1"/>
  <c r="AM442" i="4" s="1"/>
  <c r="AM443" i="4" s="1"/>
  <c r="AM444" i="4" s="1"/>
  <c r="AM445" i="4" s="1"/>
  <c r="AM446" i="4" s="1"/>
  <c r="AM447" i="4" s="1"/>
  <c r="AM448" i="4" s="1"/>
  <c r="AM449" i="4" s="1"/>
  <c r="AM450" i="4" s="1"/>
  <c r="AM451" i="4" s="1"/>
  <c r="AM452" i="4" s="1"/>
  <c r="AM453" i="4" s="1"/>
  <c r="AM454" i="4" s="1"/>
  <c r="AM455" i="4" s="1"/>
  <c r="AM456" i="4" s="1"/>
  <c r="AM457" i="4" s="1"/>
  <c r="AM458" i="4" s="1"/>
  <c r="AM459" i="4" s="1"/>
  <c r="AM460" i="4" s="1"/>
  <c r="AM461" i="4" s="1"/>
  <c r="AM462" i="4" s="1"/>
  <c r="AM463" i="4" s="1"/>
  <c r="AM464" i="4" s="1"/>
  <c r="AM465" i="4" s="1"/>
  <c r="AM466" i="4" s="1"/>
  <c r="AM467" i="4" s="1"/>
  <c r="AM468" i="4" s="1"/>
  <c r="AM469" i="4" s="1"/>
  <c r="AM470" i="4" s="1"/>
  <c r="AM471" i="4" s="1"/>
  <c r="AM472" i="4" s="1"/>
  <c r="AM473" i="4" s="1"/>
  <c r="AM474" i="4" s="1"/>
  <c r="AM475" i="4" s="1"/>
  <c r="AM476" i="4" s="1"/>
  <c r="AM477" i="4" s="1"/>
  <c r="AM478" i="4" s="1"/>
  <c r="AM479" i="4" s="1"/>
  <c r="AM480" i="4" s="1"/>
  <c r="AM481" i="4" s="1"/>
  <c r="AM482" i="4" s="1"/>
  <c r="AM483" i="4" s="1"/>
  <c r="AM484" i="4" s="1"/>
  <c r="AM485" i="4" s="1"/>
  <c r="AM486" i="4" s="1"/>
  <c r="AM487" i="4" s="1"/>
  <c r="AM488" i="4" s="1"/>
  <c r="AM489" i="4" s="1"/>
  <c r="AM490" i="4" s="1"/>
  <c r="AM491" i="4" s="1"/>
  <c r="AM492" i="4" s="1"/>
  <c r="AM493" i="4" s="1"/>
  <c r="AM494" i="4" s="1"/>
  <c r="AM495" i="4" s="1"/>
  <c r="AM496" i="4" s="1"/>
  <c r="AM497" i="4" s="1"/>
  <c r="AM498" i="4" s="1"/>
  <c r="AM499" i="4" s="1"/>
  <c r="AM500" i="4" s="1"/>
  <c r="AM501" i="4" s="1"/>
  <c r="AM502" i="4" s="1"/>
  <c r="AM503" i="4" s="1"/>
  <c r="AM504" i="4" s="1"/>
  <c r="AM505" i="4" s="1"/>
  <c r="AM506" i="4" s="1"/>
  <c r="AM507" i="4" s="1"/>
  <c r="AM508" i="4" s="1"/>
  <c r="AM509" i="4" s="1"/>
  <c r="AM510" i="4" s="1"/>
  <c r="AM511" i="4" s="1"/>
  <c r="AM512" i="4" s="1"/>
  <c r="AM513" i="4" s="1"/>
  <c r="AM514" i="4" s="1"/>
  <c r="AM515" i="4" s="1"/>
  <c r="AM516" i="4" s="1"/>
  <c r="AM517" i="4" s="1"/>
  <c r="AM518" i="4" s="1"/>
  <c r="AM519" i="4" s="1"/>
  <c r="AM520" i="4" s="1"/>
  <c r="AM521" i="4" s="1"/>
  <c r="AM522" i="4" s="1"/>
  <c r="AM523" i="4" s="1"/>
  <c r="AM524" i="4" s="1"/>
  <c r="AM525" i="4" s="1"/>
  <c r="AM526" i="4" s="1"/>
  <c r="AM527" i="4" s="1"/>
  <c r="AM528" i="4" s="1"/>
  <c r="AM529" i="4" s="1"/>
  <c r="AM530" i="4" s="1"/>
  <c r="AM531" i="4" s="1"/>
  <c r="AM532" i="4" s="1"/>
  <c r="AM533" i="4" s="1"/>
  <c r="AM534" i="4" s="1"/>
  <c r="AM535" i="4" s="1"/>
  <c r="AM536" i="4" s="1"/>
  <c r="AM537" i="4" s="1"/>
  <c r="AM538" i="4" s="1"/>
  <c r="AM539" i="4" s="1"/>
  <c r="AM540" i="4" s="1"/>
  <c r="AM541" i="4" s="1"/>
  <c r="AM542" i="4" s="1"/>
  <c r="AH101" i="4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H117" i="4" s="1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H137" i="4" s="1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H157" i="4" s="1"/>
  <c r="AH158" i="4" s="1"/>
  <c r="AH159" i="4" s="1"/>
  <c r="AH160" i="4" s="1"/>
  <c r="AH161" i="4" s="1"/>
  <c r="AH162" i="4" s="1"/>
  <c r="AH163" i="4" s="1"/>
  <c r="AH164" i="4" s="1"/>
  <c r="AH165" i="4" s="1"/>
  <c r="AH166" i="4" s="1"/>
  <c r="AH167" i="4" s="1"/>
  <c r="AH168" i="4" s="1"/>
  <c r="AH169" i="4" s="1"/>
  <c r="AH170" i="4" s="1"/>
  <c r="AH171" i="4" s="1"/>
  <c r="AH172" i="4" s="1"/>
  <c r="AH173" i="4" s="1"/>
  <c r="AH174" i="4" s="1"/>
  <c r="AH175" i="4" s="1"/>
  <c r="AH176" i="4" s="1"/>
  <c r="AH177" i="4" s="1"/>
  <c r="AH178" i="4" s="1"/>
  <c r="AH179" i="4" s="1"/>
  <c r="AH180" i="4" s="1"/>
  <c r="AH181" i="4" s="1"/>
  <c r="AH182" i="4" s="1"/>
  <c r="AH183" i="4" s="1"/>
  <c r="AH184" i="4" s="1"/>
  <c r="AH185" i="4" s="1"/>
  <c r="AH186" i="4" s="1"/>
  <c r="AH187" i="4" s="1"/>
  <c r="AH188" i="4" s="1"/>
  <c r="AH189" i="4" s="1"/>
  <c r="AH190" i="4" s="1"/>
  <c r="AH191" i="4" s="1"/>
  <c r="AH192" i="4" s="1"/>
  <c r="AH193" i="4" s="1"/>
  <c r="AH194" i="4" s="1"/>
  <c r="AH195" i="4" s="1"/>
  <c r="AH196" i="4" s="1"/>
  <c r="AH197" i="4" s="1"/>
  <c r="AH198" i="4" s="1"/>
  <c r="AH199" i="4" s="1"/>
  <c r="AH200" i="4" s="1"/>
  <c r="AH201" i="4" s="1"/>
  <c r="AH202" i="4" s="1"/>
  <c r="AH203" i="4" s="1"/>
  <c r="AH204" i="4" s="1"/>
  <c r="AH205" i="4" s="1"/>
  <c r="AH206" i="4" s="1"/>
  <c r="AH207" i="4" s="1"/>
  <c r="AH208" i="4" s="1"/>
  <c r="AH209" i="4" s="1"/>
  <c r="AH210" i="4" s="1"/>
  <c r="AH211" i="4" s="1"/>
  <c r="AH212" i="4" s="1"/>
  <c r="AH213" i="4" s="1"/>
  <c r="AH214" i="4" s="1"/>
  <c r="AH215" i="4" s="1"/>
  <c r="AH216" i="4" s="1"/>
  <c r="AH217" i="4" s="1"/>
  <c r="AH218" i="4" s="1"/>
  <c r="AH219" i="4" s="1"/>
  <c r="AH220" i="4" s="1"/>
  <c r="AH221" i="4" s="1"/>
  <c r="AH222" i="4" s="1"/>
  <c r="AH223" i="4" s="1"/>
  <c r="AH224" i="4" s="1"/>
  <c r="AH225" i="4" s="1"/>
  <c r="AH226" i="4" s="1"/>
  <c r="AH227" i="4" s="1"/>
  <c r="AH228" i="4" s="1"/>
  <c r="AH229" i="4" s="1"/>
  <c r="AH230" i="4" s="1"/>
  <c r="AH231" i="4" s="1"/>
  <c r="AH232" i="4" s="1"/>
  <c r="AH233" i="4" s="1"/>
  <c r="AH234" i="4" s="1"/>
  <c r="AH235" i="4" s="1"/>
  <c r="AH236" i="4" s="1"/>
  <c r="AH237" i="4" s="1"/>
  <c r="AH238" i="4" s="1"/>
  <c r="AH239" i="4" s="1"/>
  <c r="AH240" i="4" s="1"/>
  <c r="AH241" i="4" s="1"/>
  <c r="AH242" i="4" s="1"/>
  <c r="AH243" i="4" s="1"/>
  <c r="AH244" i="4" s="1"/>
  <c r="AH245" i="4" s="1"/>
  <c r="AH246" i="4" s="1"/>
  <c r="AH247" i="4" s="1"/>
  <c r="AH248" i="4" s="1"/>
  <c r="AH249" i="4" s="1"/>
  <c r="AH250" i="4" s="1"/>
  <c r="AH251" i="4" s="1"/>
  <c r="AH252" i="4" s="1"/>
  <c r="AH253" i="4" s="1"/>
  <c r="AH254" i="4" s="1"/>
  <c r="AH255" i="4" s="1"/>
  <c r="AH256" i="4" s="1"/>
  <c r="AH257" i="4" s="1"/>
  <c r="AH258" i="4" s="1"/>
  <c r="AH259" i="4" s="1"/>
  <c r="AH260" i="4" s="1"/>
  <c r="AH261" i="4" s="1"/>
  <c r="AH262" i="4" s="1"/>
  <c r="AH263" i="4" s="1"/>
  <c r="AH264" i="4" s="1"/>
  <c r="AH265" i="4" s="1"/>
  <c r="AH266" i="4" s="1"/>
  <c r="AH267" i="4" s="1"/>
  <c r="AH268" i="4" s="1"/>
  <c r="AH269" i="4" s="1"/>
  <c r="AH270" i="4" s="1"/>
  <c r="AH271" i="4" s="1"/>
  <c r="AH272" i="4" s="1"/>
  <c r="AH273" i="4" s="1"/>
  <c r="AH274" i="4" s="1"/>
  <c r="AH275" i="4" s="1"/>
  <c r="AH276" i="4" s="1"/>
  <c r="AH277" i="4" s="1"/>
  <c r="AH278" i="4" s="1"/>
  <c r="AH279" i="4" s="1"/>
  <c r="AH280" i="4" s="1"/>
  <c r="AH281" i="4" s="1"/>
  <c r="AH282" i="4" s="1"/>
  <c r="AH283" i="4" s="1"/>
  <c r="AH284" i="4" s="1"/>
  <c r="AH285" i="4" s="1"/>
  <c r="AH286" i="4" s="1"/>
  <c r="AH287" i="4" s="1"/>
  <c r="AH288" i="4" s="1"/>
  <c r="AH289" i="4" s="1"/>
  <c r="AH290" i="4" s="1"/>
  <c r="AH291" i="4" s="1"/>
  <c r="AH292" i="4" s="1"/>
  <c r="AH293" i="4" s="1"/>
  <c r="AH294" i="4" s="1"/>
  <c r="AH295" i="4" s="1"/>
  <c r="AH296" i="4" s="1"/>
  <c r="AH297" i="4" s="1"/>
  <c r="AH298" i="4" s="1"/>
  <c r="AH299" i="4" s="1"/>
  <c r="AH300" i="4" s="1"/>
  <c r="AH301" i="4" s="1"/>
  <c r="AH302" i="4" s="1"/>
  <c r="AH303" i="4" s="1"/>
  <c r="AH304" i="4" s="1"/>
  <c r="AH305" i="4" s="1"/>
  <c r="AH306" i="4" s="1"/>
  <c r="AH307" i="4" s="1"/>
  <c r="AH308" i="4" s="1"/>
  <c r="AH309" i="4" s="1"/>
  <c r="AH310" i="4" s="1"/>
  <c r="AH311" i="4" s="1"/>
  <c r="AH312" i="4" s="1"/>
  <c r="AH313" i="4" s="1"/>
  <c r="AH314" i="4" s="1"/>
  <c r="AH315" i="4" s="1"/>
  <c r="AH316" i="4" s="1"/>
  <c r="AH317" i="4" s="1"/>
  <c r="AH318" i="4" s="1"/>
  <c r="AH319" i="4" s="1"/>
  <c r="AH320" i="4" s="1"/>
  <c r="AH321" i="4" s="1"/>
  <c r="AH322" i="4" s="1"/>
  <c r="AH323" i="4" s="1"/>
  <c r="AH324" i="4" s="1"/>
  <c r="AH325" i="4" s="1"/>
  <c r="AH326" i="4" s="1"/>
  <c r="AH327" i="4" s="1"/>
  <c r="AH328" i="4" s="1"/>
  <c r="AH329" i="4" s="1"/>
  <c r="AH330" i="4" s="1"/>
  <c r="AH331" i="4" s="1"/>
  <c r="AH332" i="4" s="1"/>
  <c r="AH333" i="4" s="1"/>
  <c r="AH334" i="4" s="1"/>
  <c r="AH335" i="4" s="1"/>
  <c r="AH336" i="4" s="1"/>
  <c r="AH337" i="4" s="1"/>
  <c r="AH338" i="4" s="1"/>
  <c r="AH339" i="4" s="1"/>
  <c r="AH340" i="4" s="1"/>
  <c r="AH341" i="4" s="1"/>
  <c r="AH342" i="4" s="1"/>
  <c r="AH343" i="4" s="1"/>
  <c r="AH344" i="4" s="1"/>
  <c r="AH345" i="4" s="1"/>
  <c r="AH346" i="4" s="1"/>
  <c r="AH347" i="4" s="1"/>
  <c r="AH348" i="4" s="1"/>
  <c r="AH349" i="4" s="1"/>
  <c r="AH350" i="4" s="1"/>
  <c r="AH351" i="4" s="1"/>
  <c r="AH352" i="4" s="1"/>
  <c r="AH353" i="4" s="1"/>
  <c r="AH354" i="4" s="1"/>
  <c r="AH355" i="4" s="1"/>
  <c r="AH356" i="4" s="1"/>
  <c r="AH357" i="4" s="1"/>
  <c r="AH358" i="4" s="1"/>
  <c r="AH359" i="4" s="1"/>
  <c r="AH360" i="4" s="1"/>
  <c r="AH361" i="4" s="1"/>
  <c r="AH362" i="4" s="1"/>
  <c r="AH363" i="4" s="1"/>
  <c r="AH364" i="4" s="1"/>
  <c r="AH365" i="4" s="1"/>
  <c r="AH366" i="4" s="1"/>
  <c r="AH367" i="4" s="1"/>
  <c r="AH368" i="4" s="1"/>
  <c r="AH369" i="4" s="1"/>
  <c r="AH370" i="4" s="1"/>
  <c r="AH371" i="4" s="1"/>
  <c r="AH372" i="4" s="1"/>
  <c r="AH373" i="4" s="1"/>
  <c r="AH374" i="4" s="1"/>
  <c r="AH375" i="4" s="1"/>
  <c r="AH376" i="4" s="1"/>
  <c r="AH377" i="4" s="1"/>
  <c r="AH378" i="4" s="1"/>
  <c r="AH379" i="4" s="1"/>
  <c r="AH380" i="4" s="1"/>
  <c r="AH381" i="4" s="1"/>
  <c r="AH382" i="4" s="1"/>
  <c r="AH383" i="4" s="1"/>
  <c r="AH384" i="4" s="1"/>
  <c r="AH385" i="4" s="1"/>
  <c r="AH386" i="4" s="1"/>
  <c r="AH387" i="4" s="1"/>
  <c r="AH388" i="4" s="1"/>
  <c r="AH389" i="4" s="1"/>
  <c r="AH390" i="4" s="1"/>
  <c r="AH391" i="4" s="1"/>
  <c r="AH392" i="4" s="1"/>
  <c r="AH393" i="4" s="1"/>
  <c r="AH394" i="4" s="1"/>
  <c r="AH395" i="4" s="1"/>
  <c r="AH396" i="4" s="1"/>
  <c r="AH397" i="4" s="1"/>
  <c r="AH398" i="4" s="1"/>
  <c r="AH399" i="4" s="1"/>
  <c r="AH400" i="4" s="1"/>
  <c r="AH401" i="4" s="1"/>
  <c r="AH402" i="4" s="1"/>
  <c r="AH403" i="4" s="1"/>
  <c r="AH404" i="4" s="1"/>
  <c r="AH405" i="4" s="1"/>
  <c r="AH406" i="4" s="1"/>
  <c r="AH407" i="4" s="1"/>
  <c r="AH408" i="4" s="1"/>
  <c r="AH409" i="4" s="1"/>
  <c r="AH410" i="4" s="1"/>
  <c r="AH411" i="4" s="1"/>
  <c r="AH412" i="4" s="1"/>
  <c r="AH413" i="4" s="1"/>
  <c r="AH414" i="4" s="1"/>
  <c r="AH415" i="4" s="1"/>
  <c r="AH416" i="4" s="1"/>
  <c r="AH417" i="4" s="1"/>
  <c r="AH418" i="4" s="1"/>
  <c r="AH419" i="4" s="1"/>
  <c r="AH420" i="4" s="1"/>
  <c r="AH421" i="4" s="1"/>
  <c r="AH422" i="4" s="1"/>
  <c r="AH423" i="4" s="1"/>
  <c r="AH424" i="4" s="1"/>
  <c r="AH425" i="4" s="1"/>
  <c r="AH426" i="4" s="1"/>
  <c r="AH427" i="4" s="1"/>
  <c r="AH428" i="4" s="1"/>
  <c r="AH429" i="4" s="1"/>
  <c r="AH430" i="4" s="1"/>
  <c r="AH431" i="4" s="1"/>
  <c r="AH432" i="4" s="1"/>
  <c r="AH433" i="4" s="1"/>
  <c r="AH434" i="4" s="1"/>
  <c r="AH435" i="4" s="1"/>
  <c r="AH436" i="4" s="1"/>
  <c r="AH437" i="4" s="1"/>
  <c r="AH438" i="4" s="1"/>
  <c r="AH439" i="4" s="1"/>
  <c r="AH440" i="4" s="1"/>
  <c r="AH441" i="4" s="1"/>
  <c r="AH442" i="4" s="1"/>
  <c r="AH443" i="4" s="1"/>
  <c r="AH444" i="4" s="1"/>
  <c r="AH445" i="4" s="1"/>
  <c r="AH446" i="4" s="1"/>
  <c r="AH447" i="4" s="1"/>
  <c r="AH448" i="4" s="1"/>
  <c r="AH449" i="4" s="1"/>
  <c r="AH450" i="4" s="1"/>
  <c r="AH451" i="4" s="1"/>
  <c r="AH452" i="4" s="1"/>
  <c r="AH453" i="4" s="1"/>
  <c r="AH454" i="4" s="1"/>
  <c r="AH455" i="4" s="1"/>
  <c r="AH456" i="4" s="1"/>
  <c r="AH457" i="4" s="1"/>
  <c r="AH458" i="4" s="1"/>
  <c r="AH459" i="4" s="1"/>
  <c r="AH460" i="4" s="1"/>
  <c r="AH461" i="4" s="1"/>
  <c r="AH462" i="4" s="1"/>
  <c r="AH463" i="4" s="1"/>
  <c r="AH464" i="4" s="1"/>
  <c r="AH465" i="4" s="1"/>
  <c r="AH466" i="4" s="1"/>
  <c r="AH467" i="4" s="1"/>
  <c r="AH468" i="4" s="1"/>
  <c r="AH469" i="4" s="1"/>
  <c r="AH470" i="4" s="1"/>
  <c r="AH471" i="4" s="1"/>
  <c r="AH472" i="4" s="1"/>
  <c r="AH473" i="4" s="1"/>
  <c r="AH474" i="4" s="1"/>
  <c r="AH475" i="4" s="1"/>
  <c r="AH476" i="4" s="1"/>
  <c r="AH477" i="4" s="1"/>
  <c r="AH478" i="4" s="1"/>
  <c r="AH479" i="4" s="1"/>
  <c r="AH480" i="4" s="1"/>
  <c r="AH481" i="4" s="1"/>
  <c r="AH482" i="4" s="1"/>
  <c r="AH483" i="4" s="1"/>
  <c r="AH484" i="4" s="1"/>
  <c r="AH485" i="4" s="1"/>
  <c r="AH486" i="4" s="1"/>
  <c r="AH487" i="4" s="1"/>
  <c r="AH488" i="4" s="1"/>
  <c r="AH489" i="4" s="1"/>
  <c r="AH490" i="4" s="1"/>
  <c r="AH491" i="4" s="1"/>
  <c r="AH492" i="4" s="1"/>
  <c r="AH493" i="4" s="1"/>
  <c r="AH494" i="4" s="1"/>
  <c r="AH495" i="4" s="1"/>
  <c r="AH496" i="4" s="1"/>
  <c r="AH497" i="4" s="1"/>
  <c r="AH498" i="4" s="1"/>
  <c r="AH499" i="4" s="1"/>
  <c r="AH500" i="4" s="1"/>
  <c r="AH501" i="4" s="1"/>
  <c r="AH502" i="4" s="1"/>
  <c r="AH503" i="4" s="1"/>
  <c r="AH504" i="4" s="1"/>
  <c r="AH505" i="4" s="1"/>
  <c r="AH506" i="4" s="1"/>
  <c r="AH507" i="4" s="1"/>
  <c r="AH508" i="4" s="1"/>
  <c r="AH509" i="4" s="1"/>
  <c r="AH510" i="4" s="1"/>
  <c r="AH511" i="4" s="1"/>
  <c r="AH512" i="4" s="1"/>
  <c r="AH513" i="4" s="1"/>
  <c r="AH514" i="4" s="1"/>
  <c r="AH515" i="4" s="1"/>
  <c r="AH516" i="4" s="1"/>
  <c r="AH517" i="4" s="1"/>
  <c r="AH518" i="4" s="1"/>
  <c r="AH519" i="4" s="1"/>
  <c r="AH520" i="4" s="1"/>
  <c r="AH521" i="4" s="1"/>
  <c r="AH522" i="4" s="1"/>
  <c r="AH523" i="4" s="1"/>
  <c r="AH524" i="4" s="1"/>
  <c r="AH525" i="4" s="1"/>
  <c r="AH526" i="4" s="1"/>
  <c r="AH527" i="4" s="1"/>
  <c r="AH528" i="4" s="1"/>
  <c r="AH529" i="4" s="1"/>
  <c r="AH530" i="4" s="1"/>
  <c r="AH531" i="4" s="1"/>
  <c r="AH532" i="4" s="1"/>
  <c r="AH533" i="4" s="1"/>
  <c r="AH534" i="4" s="1"/>
  <c r="AH535" i="4" s="1"/>
  <c r="AH536" i="4" s="1"/>
  <c r="AH537" i="4" s="1"/>
  <c r="AH538" i="4" s="1"/>
  <c r="AH539" i="4" s="1"/>
  <c r="AH540" i="4" s="1"/>
  <c r="AH541" i="4" s="1"/>
  <c r="AH542" i="4" s="1"/>
  <c r="AK122" i="4"/>
  <c r="AK123" i="4" s="1"/>
  <c r="AK124" i="4" s="1"/>
  <c r="AK125" i="4" s="1"/>
  <c r="AK126" i="4" s="1"/>
  <c r="AK127" i="4" s="1"/>
  <c r="AK128" i="4" s="1"/>
  <c r="AK129" i="4" s="1"/>
  <c r="AK130" i="4" s="1"/>
  <c r="AK131" i="4" s="1"/>
  <c r="AK132" i="4" s="1"/>
  <c r="AK133" i="4" s="1"/>
  <c r="AK134" i="4" s="1"/>
  <c r="AK135" i="4" s="1"/>
  <c r="AK136" i="4" s="1"/>
  <c r="AK137" i="4" s="1"/>
  <c r="AK138" i="4" s="1"/>
  <c r="AK139" i="4" s="1"/>
  <c r="AK140" i="4" s="1"/>
  <c r="AK141" i="4" s="1"/>
  <c r="AK142" i="4" s="1"/>
  <c r="AK143" i="4" s="1"/>
  <c r="AK144" i="4" s="1"/>
  <c r="AK145" i="4" s="1"/>
  <c r="AK146" i="4" s="1"/>
  <c r="AK147" i="4" s="1"/>
  <c r="AK148" i="4" s="1"/>
  <c r="AK149" i="4" s="1"/>
  <c r="AK150" i="4" s="1"/>
  <c r="AK151" i="4" s="1"/>
  <c r="AK152" i="4" s="1"/>
  <c r="AK153" i="4" s="1"/>
  <c r="AK154" i="4" s="1"/>
  <c r="AK155" i="4" s="1"/>
  <c r="AK156" i="4" s="1"/>
  <c r="AK157" i="4" s="1"/>
  <c r="AK158" i="4" s="1"/>
  <c r="AK159" i="4" s="1"/>
  <c r="AK160" i="4" s="1"/>
  <c r="AK161" i="4" s="1"/>
  <c r="AK162" i="4" s="1"/>
  <c r="AK163" i="4" s="1"/>
  <c r="AK164" i="4" s="1"/>
  <c r="AK165" i="4" s="1"/>
  <c r="AK166" i="4" s="1"/>
  <c r="AK167" i="4" s="1"/>
  <c r="AK168" i="4" s="1"/>
  <c r="AK169" i="4" s="1"/>
  <c r="AK170" i="4" s="1"/>
  <c r="AK171" i="4" s="1"/>
  <c r="AK172" i="4" s="1"/>
  <c r="AK173" i="4" s="1"/>
  <c r="AK174" i="4" s="1"/>
  <c r="AK175" i="4" s="1"/>
  <c r="AK176" i="4" s="1"/>
  <c r="AK177" i="4" s="1"/>
  <c r="AK178" i="4" s="1"/>
  <c r="AK179" i="4" s="1"/>
  <c r="AK180" i="4" s="1"/>
  <c r="AK181" i="4" s="1"/>
  <c r="AK182" i="4" s="1"/>
  <c r="AK183" i="4" s="1"/>
  <c r="AK184" i="4" s="1"/>
  <c r="AK185" i="4" s="1"/>
  <c r="AK186" i="4" s="1"/>
  <c r="AK187" i="4" s="1"/>
  <c r="AK188" i="4" s="1"/>
  <c r="AK189" i="4" s="1"/>
  <c r="AK190" i="4" s="1"/>
  <c r="AK191" i="4" s="1"/>
  <c r="AK192" i="4" s="1"/>
  <c r="AK193" i="4" s="1"/>
  <c r="AK194" i="4" s="1"/>
  <c r="AK195" i="4" s="1"/>
  <c r="AK196" i="4" s="1"/>
  <c r="AK197" i="4" s="1"/>
  <c r="AK198" i="4" s="1"/>
  <c r="AK199" i="4" s="1"/>
  <c r="AK200" i="4" s="1"/>
  <c r="AK201" i="4" s="1"/>
  <c r="AK202" i="4" s="1"/>
  <c r="AK203" i="4" s="1"/>
  <c r="AK204" i="4" s="1"/>
  <c r="AK205" i="4" s="1"/>
  <c r="AK206" i="4" s="1"/>
  <c r="AK207" i="4" s="1"/>
  <c r="AK208" i="4" s="1"/>
  <c r="AK209" i="4" s="1"/>
  <c r="AK210" i="4" s="1"/>
  <c r="AK211" i="4" s="1"/>
  <c r="AK212" i="4" s="1"/>
  <c r="AK213" i="4" s="1"/>
  <c r="AK214" i="4" s="1"/>
  <c r="AK215" i="4" s="1"/>
  <c r="AK216" i="4" s="1"/>
  <c r="AK217" i="4" s="1"/>
  <c r="AK218" i="4" s="1"/>
  <c r="AK219" i="4" s="1"/>
  <c r="AK220" i="4" s="1"/>
  <c r="AK221" i="4" s="1"/>
  <c r="AK222" i="4" s="1"/>
  <c r="AK223" i="4" s="1"/>
  <c r="AK224" i="4" s="1"/>
  <c r="AK225" i="4" s="1"/>
  <c r="AK226" i="4" s="1"/>
  <c r="AK227" i="4" s="1"/>
  <c r="AK228" i="4" s="1"/>
  <c r="AK229" i="4" s="1"/>
  <c r="AK230" i="4" s="1"/>
  <c r="AK231" i="4" s="1"/>
  <c r="AK232" i="4" s="1"/>
  <c r="AK233" i="4" s="1"/>
  <c r="AK234" i="4" s="1"/>
  <c r="AK235" i="4" s="1"/>
  <c r="AK236" i="4" s="1"/>
  <c r="AK237" i="4" s="1"/>
  <c r="AK238" i="4" s="1"/>
  <c r="AK239" i="4" s="1"/>
  <c r="AK240" i="4" s="1"/>
  <c r="AK241" i="4" s="1"/>
  <c r="AK242" i="4" s="1"/>
  <c r="AK243" i="4" s="1"/>
  <c r="AK244" i="4" s="1"/>
  <c r="AK245" i="4" s="1"/>
  <c r="AK246" i="4" s="1"/>
  <c r="AK247" i="4" s="1"/>
  <c r="AK248" i="4" s="1"/>
  <c r="AK249" i="4" s="1"/>
  <c r="AK250" i="4" s="1"/>
  <c r="AK251" i="4" s="1"/>
  <c r="AK252" i="4" s="1"/>
  <c r="AK253" i="4" s="1"/>
  <c r="AK254" i="4" s="1"/>
  <c r="AK255" i="4" s="1"/>
  <c r="AK256" i="4" s="1"/>
  <c r="AK257" i="4" s="1"/>
  <c r="AK258" i="4" s="1"/>
  <c r="AK259" i="4" s="1"/>
  <c r="AK260" i="4" s="1"/>
  <c r="AK261" i="4" s="1"/>
  <c r="AK262" i="4" s="1"/>
  <c r="AK263" i="4" s="1"/>
  <c r="AK264" i="4" s="1"/>
  <c r="AK265" i="4" s="1"/>
  <c r="AK266" i="4" s="1"/>
  <c r="AK267" i="4" s="1"/>
  <c r="AK268" i="4" s="1"/>
  <c r="AK269" i="4" s="1"/>
  <c r="AK270" i="4" s="1"/>
  <c r="AK271" i="4" s="1"/>
  <c r="AK272" i="4" s="1"/>
  <c r="AK273" i="4" s="1"/>
  <c r="AK274" i="4" s="1"/>
  <c r="AK275" i="4" s="1"/>
  <c r="AK276" i="4" s="1"/>
  <c r="AK277" i="4" s="1"/>
  <c r="AK278" i="4" s="1"/>
  <c r="AK279" i="4" s="1"/>
  <c r="AK280" i="4" s="1"/>
  <c r="AK281" i="4" s="1"/>
  <c r="AK282" i="4" s="1"/>
  <c r="AK283" i="4" s="1"/>
  <c r="AK284" i="4" s="1"/>
  <c r="AK285" i="4" s="1"/>
  <c r="AK286" i="4" s="1"/>
  <c r="AK287" i="4" s="1"/>
  <c r="AK288" i="4" s="1"/>
  <c r="AK289" i="4" s="1"/>
  <c r="AK290" i="4" s="1"/>
  <c r="AK291" i="4" s="1"/>
  <c r="AK292" i="4" s="1"/>
  <c r="AK293" i="4" s="1"/>
  <c r="AK294" i="4" s="1"/>
  <c r="AK295" i="4" s="1"/>
  <c r="AK296" i="4" s="1"/>
  <c r="AK297" i="4" s="1"/>
  <c r="AK298" i="4" s="1"/>
  <c r="AK299" i="4" s="1"/>
  <c r="AK300" i="4" s="1"/>
  <c r="AK301" i="4" s="1"/>
  <c r="AK302" i="4" s="1"/>
  <c r="AK303" i="4" s="1"/>
  <c r="AK304" i="4" s="1"/>
  <c r="AK305" i="4" s="1"/>
  <c r="AK306" i="4" s="1"/>
  <c r="AK307" i="4" s="1"/>
  <c r="AK308" i="4" s="1"/>
  <c r="AK309" i="4" s="1"/>
  <c r="AK310" i="4" s="1"/>
  <c r="AK311" i="4" s="1"/>
  <c r="AK312" i="4" s="1"/>
  <c r="AK313" i="4" s="1"/>
  <c r="AK314" i="4" s="1"/>
  <c r="AK315" i="4" s="1"/>
  <c r="AK316" i="4" s="1"/>
  <c r="AK317" i="4" s="1"/>
  <c r="AK318" i="4" s="1"/>
  <c r="AK319" i="4" s="1"/>
  <c r="AK320" i="4" s="1"/>
  <c r="AK321" i="4" s="1"/>
  <c r="AK322" i="4" s="1"/>
  <c r="AK323" i="4" s="1"/>
  <c r="AK324" i="4" s="1"/>
  <c r="AK325" i="4" s="1"/>
  <c r="AK326" i="4" s="1"/>
  <c r="AK327" i="4" s="1"/>
  <c r="AK328" i="4" s="1"/>
  <c r="AK329" i="4" s="1"/>
  <c r="AK330" i="4" s="1"/>
  <c r="AK331" i="4" s="1"/>
  <c r="AK332" i="4" s="1"/>
  <c r="AK333" i="4" s="1"/>
  <c r="AK334" i="4" s="1"/>
  <c r="AK335" i="4" s="1"/>
  <c r="AK336" i="4" s="1"/>
  <c r="AK337" i="4" s="1"/>
  <c r="AK338" i="4" s="1"/>
  <c r="AK339" i="4" s="1"/>
  <c r="AK340" i="4" s="1"/>
  <c r="AK341" i="4" s="1"/>
  <c r="AK342" i="4" s="1"/>
  <c r="AK343" i="4" s="1"/>
  <c r="AK344" i="4" s="1"/>
  <c r="AK345" i="4" s="1"/>
  <c r="AK346" i="4" s="1"/>
  <c r="AK347" i="4" s="1"/>
  <c r="AK348" i="4" s="1"/>
  <c r="AK349" i="4" s="1"/>
  <c r="AK350" i="4" s="1"/>
  <c r="AK351" i="4" s="1"/>
  <c r="AK352" i="4" s="1"/>
  <c r="AK353" i="4" s="1"/>
  <c r="AK354" i="4" s="1"/>
  <c r="AK355" i="4" s="1"/>
  <c r="AK356" i="4" s="1"/>
  <c r="AK357" i="4" s="1"/>
  <c r="AK358" i="4" s="1"/>
  <c r="AK359" i="4" s="1"/>
  <c r="AK360" i="4" s="1"/>
  <c r="AK361" i="4" s="1"/>
  <c r="AK362" i="4" s="1"/>
  <c r="AK363" i="4" s="1"/>
  <c r="AK364" i="4" s="1"/>
  <c r="AK365" i="4" s="1"/>
  <c r="AK366" i="4" s="1"/>
  <c r="AK367" i="4" s="1"/>
  <c r="AK368" i="4" s="1"/>
  <c r="AK369" i="4" s="1"/>
  <c r="AK370" i="4" s="1"/>
  <c r="AK371" i="4" s="1"/>
  <c r="AK372" i="4" s="1"/>
  <c r="AK373" i="4" s="1"/>
  <c r="AK374" i="4" s="1"/>
  <c r="AK375" i="4" s="1"/>
  <c r="AK376" i="4" s="1"/>
  <c r="AK377" i="4" s="1"/>
  <c r="AK378" i="4" s="1"/>
  <c r="AK379" i="4" s="1"/>
  <c r="AK380" i="4" s="1"/>
  <c r="AK381" i="4" s="1"/>
  <c r="AK382" i="4" s="1"/>
  <c r="AK383" i="4" s="1"/>
  <c r="AK384" i="4" s="1"/>
  <c r="AK385" i="4" s="1"/>
  <c r="AK386" i="4" s="1"/>
  <c r="AK387" i="4" s="1"/>
  <c r="AK388" i="4" s="1"/>
  <c r="AK389" i="4" s="1"/>
  <c r="AK390" i="4" s="1"/>
  <c r="AK391" i="4" s="1"/>
  <c r="AK392" i="4" s="1"/>
  <c r="AK393" i="4" s="1"/>
  <c r="AK394" i="4" s="1"/>
  <c r="AK395" i="4" s="1"/>
  <c r="AK396" i="4" s="1"/>
  <c r="AK397" i="4" s="1"/>
  <c r="AK398" i="4" s="1"/>
  <c r="AK399" i="4" s="1"/>
  <c r="AK400" i="4" s="1"/>
  <c r="AK401" i="4" s="1"/>
  <c r="AK402" i="4" s="1"/>
  <c r="AK403" i="4" s="1"/>
  <c r="AK404" i="4" s="1"/>
  <c r="AK405" i="4" s="1"/>
  <c r="AK406" i="4" s="1"/>
  <c r="AK407" i="4" s="1"/>
  <c r="AK408" i="4" s="1"/>
  <c r="AK409" i="4" s="1"/>
  <c r="AK410" i="4" s="1"/>
  <c r="AK411" i="4" s="1"/>
  <c r="AK412" i="4" s="1"/>
  <c r="AK413" i="4" s="1"/>
  <c r="AK414" i="4" s="1"/>
  <c r="AK415" i="4" s="1"/>
  <c r="AK416" i="4" s="1"/>
  <c r="AK417" i="4" s="1"/>
  <c r="AK418" i="4" s="1"/>
  <c r="AK419" i="4" s="1"/>
  <c r="AK420" i="4" s="1"/>
  <c r="AK421" i="4" s="1"/>
  <c r="AK422" i="4" s="1"/>
  <c r="AK423" i="4" s="1"/>
  <c r="AK424" i="4" s="1"/>
  <c r="AK425" i="4" s="1"/>
  <c r="AK426" i="4" s="1"/>
  <c r="AK427" i="4" s="1"/>
  <c r="AK428" i="4" s="1"/>
  <c r="AK429" i="4" s="1"/>
  <c r="AK430" i="4" s="1"/>
  <c r="AK431" i="4" s="1"/>
  <c r="AK432" i="4" s="1"/>
  <c r="AK433" i="4" s="1"/>
  <c r="AK434" i="4" s="1"/>
  <c r="AK435" i="4" s="1"/>
  <c r="AK436" i="4" s="1"/>
  <c r="AK437" i="4" s="1"/>
  <c r="AK438" i="4" s="1"/>
  <c r="AK439" i="4" s="1"/>
  <c r="AK440" i="4" s="1"/>
  <c r="AK441" i="4" s="1"/>
  <c r="AK442" i="4" s="1"/>
  <c r="AK443" i="4" s="1"/>
  <c r="AK444" i="4" s="1"/>
  <c r="AK445" i="4" s="1"/>
  <c r="AK446" i="4" s="1"/>
  <c r="AK447" i="4" s="1"/>
  <c r="AK448" i="4" s="1"/>
  <c r="AK449" i="4" s="1"/>
  <c r="AK450" i="4" s="1"/>
  <c r="AK451" i="4" s="1"/>
  <c r="AK452" i="4" s="1"/>
  <c r="AK453" i="4" s="1"/>
  <c r="AK454" i="4" s="1"/>
  <c r="AK455" i="4" s="1"/>
  <c r="AK456" i="4" s="1"/>
  <c r="AK457" i="4" s="1"/>
  <c r="AK458" i="4" s="1"/>
  <c r="AK459" i="4" s="1"/>
  <c r="AK460" i="4" s="1"/>
  <c r="AK461" i="4" s="1"/>
  <c r="AK462" i="4" s="1"/>
  <c r="AK463" i="4" s="1"/>
  <c r="AK464" i="4" s="1"/>
  <c r="AK465" i="4" s="1"/>
  <c r="AK466" i="4" s="1"/>
  <c r="AK467" i="4" s="1"/>
  <c r="AK468" i="4" s="1"/>
  <c r="AK469" i="4" s="1"/>
  <c r="AK470" i="4" s="1"/>
  <c r="AK471" i="4" s="1"/>
  <c r="AK472" i="4" s="1"/>
  <c r="AK473" i="4" s="1"/>
  <c r="AK474" i="4" s="1"/>
  <c r="AK475" i="4" s="1"/>
  <c r="AK476" i="4" s="1"/>
  <c r="AK477" i="4" s="1"/>
  <c r="AK478" i="4" s="1"/>
  <c r="AK479" i="4" s="1"/>
  <c r="AK480" i="4" s="1"/>
  <c r="AK481" i="4" s="1"/>
  <c r="AK482" i="4" s="1"/>
  <c r="AK483" i="4" s="1"/>
  <c r="AK484" i="4" s="1"/>
  <c r="AK485" i="4" s="1"/>
  <c r="AK486" i="4" s="1"/>
  <c r="AK487" i="4" s="1"/>
  <c r="AK488" i="4" s="1"/>
  <c r="AK489" i="4" s="1"/>
  <c r="AK490" i="4" s="1"/>
  <c r="AK491" i="4" s="1"/>
  <c r="AK492" i="4" s="1"/>
  <c r="AK493" i="4" s="1"/>
  <c r="AK494" i="4" s="1"/>
  <c r="AK495" i="4" s="1"/>
  <c r="AK496" i="4" s="1"/>
  <c r="AK497" i="4" s="1"/>
  <c r="AK498" i="4" s="1"/>
  <c r="AK499" i="4" s="1"/>
  <c r="AK500" i="4" s="1"/>
  <c r="AK501" i="4" s="1"/>
  <c r="AK502" i="4" s="1"/>
  <c r="AK503" i="4" s="1"/>
  <c r="AK504" i="4" s="1"/>
  <c r="AK505" i="4" s="1"/>
  <c r="AK506" i="4" s="1"/>
  <c r="AK507" i="4" s="1"/>
  <c r="AK508" i="4" s="1"/>
  <c r="AK509" i="4" s="1"/>
  <c r="AK510" i="4" s="1"/>
  <c r="AK511" i="4" s="1"/>
  <c r="AK512" i="4" s="1"/>
  <c r="AK513" i="4" s="1"/>
  <c r="AK514" i="4" s="1"/>
  <c r="AK515" i="4" s="1"/>
  <c r="AK516" i="4" s="1"/>
  <c r="AK517" i="4" s="1"/>
  <c r="AK518" i="4" s="1"/>
  <c r="AK519" i="4" s="1"/>
  <c r="AK520" i="4" s="1"/>
  <c r="AK521" i="4" s="1"/>
  <c r="AK522" i="4" s="1"/>
  <c r="AK523" i="4" s="1"/>
  <c r="AK524" i="4" s="1"/>
  <c r="AK525" i="4" s="1"/>
  <c r="AK526" i="4" s="1"/>
  <c r="AK527" i="4" s="1"/>
  <c r="AK528" i="4" s="1"/>
  <c r="AK529" i="4" s="1"/>
  <c r="AK530" i="4" s="1"/>
  <c r="AK531" i="4" s="1"/>
  <c r="AK532" i="4" s="1"/>
  <c r="AK533" i="4" s="1"/>
  <c r="AK534" i="4" s="1"/>
  <c r="AK535" i="4" s="1"/>
  <c r="AK536" i="4" s="1"/>
  <c r="AK537" i="4" s="1"/>
  <c r="AK538" i="4" s="1"/>
  <c r="AK539" i="4" s="1"/>
  <c r="AK540" i="4" s="1"/>
  <c r="AK541" i="4" s="1"/>
  <c r="AK542" i="4" s="1"/>
  <c r="AN127" i="4"/>
  <c r="AN128" i="4" s="1"/>
  <c r="AN129" i="4" s="1"/>
  <c r="AN130" i="4" s="1"/>
  <c r="AN131" i="4" s="1"/>
  <c r="AN132" i="4" s="1"/>
  <c r="AN133" i="4" s="1"/>
  <c r="AN134" i="4" s="1"/>
  <c r="AN135" i="4" s="1"/>
  <c r="AN136" i="4" s="1"/>
  <c r="AN137" i="4" s="1"/>
  <c r="AN138" i="4" s="1"/>
  <c r="AN139" i="4" s="1"/>
  <c r="AN140" i="4" s="1"/>
  <c r="AN141" i="4" s="1"/>
  <c r="AN142" i="4" s="1"/>
  <c r="AN143" i="4" s="1"/>
  <c r="AN144" i="4" s="1"/>
  <c r="AN145" i="4" s="1"/>
  <c r="AN146" i="4" s="1"/>
  <c r="AN147" i="4" s="1"/>
  <c r="AN148" i="4" s="1"/>
  <c r="AJ131" i="4"/>
  <c r="AJ132" i="4" s="1"/>
  <c r="AJ133" i="4" s="1"/>
  <c r="AJ134" i="4" s="1"/>
  <c r="AJ135" i="4" s="1"/>
  <c r="AJ136" i="4" s="1"/>
  <c r="AJ137" i="4" s="1"/>
  <c r="AJ138" i="4" s="1"/>
  <c r="AJ139" i="4" s="1"/>
  <c r="AJ140" i="4" s="1"/>
  <c r="AJ141" i="4" s="1"/>
  <c r="AJ142" i="4" s="1"/>
  <c r="AJ143" i="4" s="1"/>
  <c r="AJ144" i="4" s="1"/>
  <c r="AJ145" i="4"/>
  <c r="AJ146" i="4" s="1"/>
  <c r="AJ147" i="4" s="1"/>
  <c r="AJ148" i="4" s="1"/>
  <c r="AJ149" i="4" s="1"/>
  <c r="AJ150" i="4" s="1"/>
  <c r="AJ151" i="4" s="1"/>
  <c r="AJ152" i="4" s="1"/>
  <c r="AJ153" i="4" s="1"/>
  <c r="AJ154" i="4" s="1"/>
  <c r="AJ155" i="4" s="1"/>
  <c r="AJ156" i="4" s="1"/>
  <c r="AJ157" i="4" s="1"/>
  <c r="AJ158" i="4" s="1"/>
  <c r="AJ159" i="4" s="1"/>
  <c r="AJ160" i="4" s="1"/>
  <c r="AJ161" i="4" s="1"/>
  <c r="AJ162" i="4" s="1"/>
  <c r="AJ163" i="4" s="1"/>
  <c r="AJ164" i="4" s="1"/>
  <c r="AJ165" i="4" s="1"/>
  <c r="AJ166" i="4" s="1"/>
  <c r="AJ167" i="4" s="1"/>
  <c r="AJ168" i="4" s="1"/>
  <c r="AJ169" i="4" s="1"/>
  <c r="AJ170" i="4" s="1"/>
  <c r="AJ171" i="4" s="1"/>
  <c r="AJ172" i="4" s="1"/>
  <c r="AJ173" i="4" s="1"/>
  <c r="AJ174" i="4" s="1"/>
  <c r="AJ175" i="4" s="1"/>
  <c r="AJ176" i="4" s="1"/>
  <c r="AJ177" i="4" s="1"/>
  <c r="AJ178" i="4" s="1"/>
  <c r="AN149" i="4"/>
  <c r="AN150" i="4" s="1"/>
  <c r="AN151" i="4" s="1"/>
  <c r="AN152" i="4" s="1"/>
  <c r="AN153" i="4" s="1"/>
  <c r="AN154" i="4" s="1"/>
  <c r="AN155" i="4" s="1"/>
  <c r="AN156" i="4" s="1"/>
  <c r="AN157" i="4" s="1"/>
  <c r="AN158" i="4" s="1"/>
  <c r="AN159" i="4" s="1"/>
  <c r="AN160" i="4" s="1"/>
  <c r="AN161" i="4" s="1"/>
  <c r="AN162" i="4" s="1"/>
  <c r="AN163" i="4" s="1"/>
  <c r="AN164" i="4" s="1"/>
  <c r="AN165" i="4" s="1"/>
  <c r="AN166" i="4" s="1"/>
  <c r="AN167" i="4" s="1"/>
  <c r="AN168" i="4" s="1"/>
  <c r="AN169" i="4" s="1"/>
  <c r="AN170" i="4" s="1"/>
  <c r="AN171" i="4" s="1"/>
  <c r="AN172" i="4" s="1"/>
  <c r="AN173" i="4" s="1"/>
  <c r="AN174" i="4" s="1"/>
  <c r="AN175" i="4" s="1"/>
  <c r="AN176" i="4" s="1"/>
  <c r="AN177" i="4" s="1"/>
  <c r="AN178" i="4" s="1"/>
  <c r="AN179" i="4" s="1"/>
  <c r="AN180" i="4" s="1"/>
  <c r="AN181" i="4" s="1"/>
  <c r="AN182" i="4" s="1"/>
  <c r="AN183" i="4" s="1"/>
  <c r="AN184" i="4" s="1"/>
  <c r="AN185" i="4" s="1"/>
  <c r="AN186" i="4" s="1"/>
  <c r="AN187" i="4" s="1"/>
  <c r="AN188" i="4" s="1"/>
  <c r="AN189" i="4" s="1"/>
  <c r="AN190" i="4" s="1"/>
  <c r="AN191" i="4" s="1"/>
  <c r="AN192" i="4" s="1"/>
  <c r="AN193" i="4" s="1"/>
  <c r="AN194" i="4" s="1"/>
  <c r="AN195" i="4" s="1"/>
  <c r="AN196" i="4" s="1"/>
  <c r="AN197" i="4" s="1"/>
  <c r="AN198" i="4" s="1"/>
  <c r="AN199" i="4" s="1"/>
  <c r="AN200" i="4" s="1"/>
  <c r="AN201" i="4" s="1"/>
  <c r="AN202" i="4" s="1"/>
  <c r="AN203" i="4" s="1"/>
  <c r="AN204" i="4" s="1"/>
  <c r="AN205" i="4" s="1"/>
  <c r="AN206" i="4" s="1"/>
  <c r="AN207" i="4" s="1"/>
  <c r="AN208" i="4" s="1"/>
  <c r="AN209" i="4" s="1"/>
  <c r="AN210" i="4" s="1"/>
  <c r="AN211" i="4" s="1"/>
  <c r="AN212" i="4" s="1"/>
  <c r="AN213" i="4" s="1"/>
  <c r="AN214" i="4" s="1"/>
  <c r="AN215" i="4" s="1"/>
  <c r="AN216" i="4" s="1"/>
  <c r="AN217" i="4" s="1"/>
  <c r="AN218" i="4" s="1"/>
  <c r="AN219" i="4" s="1"/>
  <c r="AN220" i="4" s="1"/>
  <c r="AN221" i="4" s="1"/>
  <c r="AN222" i="4" s="1"/>
  <c r="AN223" i="4" s="1"/>
  <c r="AN224" i="4" s="1"/>
  <c r="AN225" i="4" s="1"/>
  <c r="AN226" i="4" s="1"/>
  <c r="AN227" i="4" s="1"/>
  <c r="AN228" i="4" s="1"/>
  <c r="AN229" i="4" s="1"/>
  <c r="AN230" i="4" s="1"/>
  <c r="AN231" i="4" s="1"/>
  <c r="AN232" i="4" s="1"/>
  <c r="AN233" i="4" s="1"/>
  <c r="AN234" i="4" s="1"/>
  <c r="AN235" i="4" s="1"/>
  <c r="AN236" i="4" s="1"/>
  <c r="AN237" i="4" s="1"/>
  <c r="AN238" i="4" s="1"/>
  <c r="AN239" i="4" s="1"/>
  <c r="AN240" i="4" s="1"/>
  <c r="AN241" i="4" s="1"/>
  <c r="AN242" i="4" s="1"/>
  <c r="AN243" i="4" s="1"/>
  <c r="AN244" i="4" s="1"/>
  <c r="AN245" i="4" s="1"/>
  <c r="AN246" i="4" s="1"/>
  <c r="AN247" i="4" s="1"/>
  <c r="AN248" i="4" s="1"/>
  <c r="AN249" i="4" s="1"/>
  <c r="AN250" i="4" s="1"/>
  <c r="AN251" i="4" s="1"/>
  <c r="AN252" i="4" s="1"/>
  <c r="AN253" i="4" s="1"/>
  <c r="AN254" i="4" s="1"/>
  <c r="AN255" i="4" s="1"/>
  <c r="AN256" i="4" s="1"/>
  <c r="AN257" i="4" s="1"/>
  <c r="AN258" i="4" s="1"/>
  <c r="AN259" i="4" s="1"/>
  <c r="AN260" i="4" s="1"/>
  <c r="AN261" i="4" s="1"/>
  <c r="AN262" i="4" s="1"/>
  <c r="AN263" i="4" s="1"/>
  <c r="AN264" i="4" s="1"/>
  <c r="AN265" i="4" s="1"/>
  <c r="AN266" i="4" s="1"/>
  <c r="AN267" i="4" s="1"/>
  <c r="AN268" i="4" s="1"/>
  <c r="AN269" i="4" s="1"/>
  <c r="AN270" i="4" s="1"/>
  <c r="AN271" i="4" s="1"/>
  <c r="AN272" i="4" s="1"/>
  <c r="AN273" i="4" s="1"/>
  <c r="AN274" i="4" s="1"/>
  <c r="AN275" i="4" s="1"/>
  <c r="AN276" i="4" s="1"/>
  <c r="AN277" i="4" s="1"/>
  <c r="AN278" i="4" s="1"/>
  <c r="AN279" i="4" s="1"/>
  <c r="AN280" i="4" s="1"/>
  <c r="AN281" i="4" s="1"/>
  <c r="AN282" i="4" s="1"/>
  <c r="AN283" i="4" s="1"/>
  <c r="AN284" i="4" s="1"/>
  <c r="AN285" i="4" s="1"/>
  <c r="AN286" i="4" s="1"/>
  <c r="AN287" i="4" s="1"/>
  <c r="AN288" i="4" s="1"/>
  <c r="AN289" i="4" s="1"/>
  <c r="AN290" i="4" s="1"/>
  <c r="AN291" i="4" s="1"/>
  <c r="AN292" i="4" s="1"/>
  <c r="AN293" i="4" s="1"/>
  <c r="AN294" i="4" s="1"/>
  <c r="AN295" i="4" s="1"/>
  <c r="AN296" i="4" s="1"/>
  <c r="AN297" i="4" s="1"/>
  <c r="AN298" i="4" s="1"/>
  <c r="AN299" i="4" s="1"/>
  <c r="AN300" i="4" s="1"/>
  <c r="AN301" i="4" s="1"/>
  <c r="AN302" i="4" s="1"/>
  <c r="AN303" i="4" s="1"/>
  <c r="AN304" i="4" s="1"/>
  <c r="AN305" i="4" s="1"/>
  <c r="AN306" i="4" s="1"/>
  <c r="AN307" i="4" s="1"/>
  <c r="AN308" i="4" s="1"/>
  <c r="AN309" i="4" s="1"/>
  <c r="AN310" i="4" s="1"/>
  <c r="AN311" i="4" s="1"/>
  <c r="AN312" i="4" s="1"/>
  <c r="AN313" i="4" s="1"/>
  <c r="AN314" i="4" s="1"/>
  <c r="AN315" i="4" s="1"/>
  <c r="AN316" i="4" s="1"/>
  <c r="AN317" i="4" s="1"/>
  <c r="AN318" i="4" s="1"/>
  <c r="AN319" i="4" s="1"/>
  <c r="AN320" i="4" s="1"/>
  <c r="AN321" i="4" s="1"/>
  <c r="AN322" i="4" s="1"/>
  <c r="AN323" i="4" s="1"/>
  <c r="AN324" i="4" s="1"/>
  <c r="AN325" i="4" s="1"/>
  <c r="AN326" i="4" s="1"/>
  <c r="AN327" i="4" s="1"/>
  <c r="AN328" i="4" s="1"/>
  <c r="AN329" i="4" s="1"/>
  <c r="AN330" i="4" s="1"/>
  <c r="AN331" i="4" s="1"/>
  <c r="AN332" i="4" s="1"/>
  <c r="AN333" i="4" s="1"/>
  <c r="AN334" i="4" s="1"/>
  <c r="AN335" i="4" s="1"/>
  <c r="AN336" i="4" s="1"/>
  <c r="AN337" i="4" s="1"/>
  <c r="AN338" i="4" s="1"/>
  <c r="AN339" i="4" s="1"/>
  <c r="AN340" i="4" s="1"/>
  <c r="AN341" i="4" s="1"/>
  <c r="AN342" i="4" s="1"/>
  <c r="AN343" i="4" s="1"/>
  <c r="AN344" i="4" s="1"/>
  <c r="AN345" i="4" s="1"/>
  <c r="AN346" i="4" s="1"/>
  <c r="AN347" i="4" s="1"/>
  <c r="AN348" i="4" s="1"/>
  <c r="AN349" i="4" s="1"/>
  <c r="AN350" i="4" s="1"/>
  <c r="AN351" i="4" s="1"/>
  <c r="AN352" i="4" s="1"/>
  <c r="AN353" i="4" s="1"/>
  <c r="AN354" i="4" s="1"/>
  <c r="AN355" i="4" s="1"/>
  <c r="AN356" i="4" s="1"/>
  <c r="AN357" i="4" s="1"/>
  <c r="AN358" i="4" s="1"/>
  <c r="AN359" i="4" s="1"/>
  <c r="AN360" i="4" s="1"/>
  <c r="AN361" i="4" s="1"/>
  <c r="AN362" i="4" s="1"/>
  <c r="AN363" i="4" s="1"/>
  <c r="AN364" i="4" s="1"/>
  <c r="AN365" i="4" s="1"/>
  <c r="AN366" i="4" s="1"/>
  <c r="AN367" i="4" s="1"/>
  <c r="AN368" i="4" s="1"/>
  <c r="AN369" i="4" s="1"/>
  <c r="AN370" i="4" s="1"/>
  <c r="AN371" i="4" s="1"/>
  <c r="AN372" i="4" s="1"/>
  <c r="AN373" i="4" s="1"/>
  <c r="AN374" i="4" s="1"/>
  <c r="AN375" i="4" s="1"/>
  <c r="AN376" i="4" s="1"/>
  <c r="AN377" i="4" s="1"/>
  <c r="AN378" i="4" s="1"/>
  <c r="AN379" i="4" s="1"/>
  <c r="AN380" i="4" s="1"/>
  <c r="AN381" i="4" s="1"/>
  <c r="AN382" i="4" s="1"/>
  <c r="AN383" i="4" s="1"/>
  <c r="AN384" i="4" s="1"/>
  <c r="AN385" i="4" s="1"/>
  <c r="AN386" i="4" s="1"/>
  <c r="AN387" i="4" s="1"/>
  <c r="AN388" i="4" s="1"/>
  <c r="AN389" i="4" s="1"/>
  <c r="AN390" i="4" s="1"/>
  <c r="AN391" i="4" s="1"/>
  <c r="AN392" i="4" s="1"/>
  <c r="AN393" i="4" s="1"/>
  <c r="AN394" i="4" s="1"/>
  <c r="AN395" i="4" s="1"/>
  <c r="AN396" i="4" s="1"/>
  <c r="AN397" i="4" s="1"/>
  <c r="AN398" i="4" s="1"/>
  <c r="AN399" i="4" s="1"/>
  <c r="AN400" i="4" s="1"/>
  <c r="AN401" i="4" s="1"/>
  <c r="AN402" i="4" s="1"/>
  <c r="AN403" i="4" s="1"/>
  <c r="AN404" i="4" s="1"/>
  <c r="AN405" i="4" s="1"/>
  <c r="AN406" i="4" s="1"/>
  <c r="AN407" i="4" s="1"/>
  <c r="AN408" i="4" s="1"/>
  <c r="AN409" i="4" s="1"/>
  <c r="AN410" i="4" s="1"/>
  <c r="AN411" i="4" s="1"/>
  <c r="AN412" i="4" s="1"/>
  <c r="AN413" i="4" s="1"/>
  <c r="AN414" i="4" s="1"/>
  <c r="AN415" i="4" s="1"/>
  <c r="AN416" i="4" s="1"/>
  <c r="AN417" i="4" s="1"/>
  <c r="AN418" i="4" s="1"/>
  <c r="AN419" i="4" s="1"/>
  <c r="AN420" i="4" s="1"/>
  <c r="AN421" i="4" s="1"/>
  <c r="AN422" i="4" s="1"/>
  <c r="AN423" i="4" s="1"/>
  <c r="AN424" i="4" s="1"/>
  <c r="AN425" i="4" s="1"/>
  <c r="AN426" i="4" s="1"/>
  <c r="AN427" i="4" s="1"/>
  <c r="AN428" i="4" s="1"/>
  <c r="AN429" i="4" s="1"/>
  <c r="AN430" i="4" s="1"/>
  <c r="AN431" i="4" s="1"/>
  <c r="AN432" i="4" s="1"/>
  <c r="AN433" i="4" s="1"/>
  <c r="AN434" i="4" s="1"/>
  <c r="AN435" i="4" s="1"/>
  <c r="AN436" i="4" s="1"/>
  <c r="AN437" i="4" s="1"/>
  <c r="AN438" i="4" s="1"/>
  <c r="AN439" i="4" s="1"/>
  <c r="AN440" i="4" s="1"/>
  <c r="AN441" i="4" s="1"/>
  <c r="AN442" i="4" s="1"/>
  <c r="AN443" i="4" s="1"/>
  <c r="AN444" i="4" s="1"/>
  <c r="AN445" i="4" s="1"/>
  <c r="AN446" i="4" s="1"/>
  <c r="AN447" i="4" s="1"/>
  <c r="AN448" i="4" s="1"/>
  <c r="AN449" i="4" s="1"/>
  <c r="AN450" i="4" s="1"/>
  <c r="AN451" i="4" s="1"/>
  <c r="AN452" i="4" s="1"/>
  <c r="AN453" i="4" s="1"/>
  <c r="AN454" i="4" s="1"/>
  <c r="AN455" i="4" s="1"/>
  <c r="AN456" i="4" s="1"/>
  <c r="AN457" i="4" s="1"/>
  <c r="AN458" i="4" s="1"/>
  <c r="AN459" i="4" s="1"/>
  <c r="AN460" i="4" s="1"/>
  <c r="AN461" i="4" s="1"/>
  <c r="AN462" i="4" s="1"/>
  <c r="AN463" i="4" s="1"/>
  <c r="AN464" i="4" s="1"/>
  <c r="AN465" i="4" s="1"/>
  <c r="AN466" i="4" s="1"/>
  <c r="AN467" i="4" s="1"/>
  <c r="AN468" i="4" s="1"/>
  <c r="AN469" i="4" s="1"/>
  <c r="AN470" i="4" s="1"/>
  <c r="AN471" i="4" s="1"/>
  <c r="AN472" i="4" s="1"/>
  <c r="AN473" i="4" s="1"/>
  <c r="AN474" i="4" s="1"/>
  <c r="AN475" i="4" s="1"/>
  <c r="AN476" i="4" s="1"/>
  <c r="AN477" i="4" s="1"/>
  <c r="AN478" i="4" s="1"/>
  <c r="AN479" i="4" s="1"/>
  <c r="AN480" i="4" s="1"/>
  <c r="AN481" i="4" s="1"/>
  <c r="AN482" i="4" s="1"/>
  <c r="AN483" i="4" s="1"/>
  <c r="AN484" i="4" s="1"/>
  <c r="AN485" i="4" s="1"/>
  <c r="AN486" i="4" s="1"/>
  <c r="AN487" i="4" s="1"/>
  <c r="AN488" i="4" s="1"/>
  <c r="AN489" i="4" s="1"/>
  <c r="AN490" i="4" s="1"/>
  <c r="AN491" i="4" s="1"/>
  <c r="AN492" i="4" s="1"/>
  <c r="AN493" i="4" s="1"/>
  <c r="AN494" i="4" s="1"/>
  <c r="AN495" i="4" s="1"/>
  <c r="AN496" i="4" s="1"/>
  <c r="AN497" i="4" s="1"/>
  <c r="AN498" i="4" s="1"/>
  <c r="AN499" i="4" s="1"/>
  <c r="AN500" i="4" s="1"/>
  <c r="AN501" i="4" s="1"/>
  <c r="AN502" i="4" s="1"/>
  <c r="AN503" i="4" s="1"/>
  <c r="AN504" i="4" s="1"/>
  <c r="AN505" i="4" s="1"/>
  <c r="AN506" i="4" s="1"/>
  <c r="AN507" i="4" s="1"/>
  <c r="AN508" i="4" s="1"/>
  <c r="AN509" i="4" s="1"/>
  <c r="AN510" i="4" s="1"/>
  <c r="AN511" i="4" s="1"/>
  <c r="AN512" i="4" s="1"/>
  <c r="AN513" i="4" s="1"/>
  <c r="AN514" i="4" s="1"/>
  <c r="AN515" i="4" s="1"/>
  <c r="AN516" i="4" s="1"/>
  <c r="AN517" i="4" s="1"/>
  <c r="AN518" i="4" s="1"/>
  <c r="AN519" i="4" s="1"/>
  <c r="AN520" i="4" s="1"/>
  <c r="AN521" i="4" s="1"/>
  <c r="AN522" i="4" s="1"/>
  <c r="AN523" i="4" s="1"/>
  <c r="AN524" i="4" s="1"/>
  <c r="AN525" i="4" s="1"/>
  <c r="AN526" i="4" s="1"/>
  <c r="AN527" i="4" s="1"/>
  <c r="AN528" i="4" s="1"/>
  <c r="AN529" i="4" s="1"/>
  <c r="AN530" i="4" s="1"/>
  <c r="AN531" i="4" s="1"/>
  <c r="AN532" i="4" s="1"/>
  <c r="AN533" i="4" s="1"/>
  <c r="AN534" i="4" s="1"/>
  <c r="AN535" i="4" s="1"/>
  <c r="AN536" i="4" s="1"/>
  <c r="AN537" i="4" s="1"/>
  <c r="AN538" i="4" s="1"/>
  <c r="AN539" i="4" s="1"/>
  <c r="AN540" i="4" s="1"/>
  <c r="AN541" i="4" s="1"/>
  <c r="AN542" i="4" s="1"/>
  <c r="AJ179" i="4"/>
  <c r="AJ180" i="4" s="1"/>
  <c r="AJ181" i="4" s="1"/>
  <c r="AJ182" i="4" s="1"/>
  <c r="AJ183" i="4" s="1"/>
  <c r="AJ184" i="4" s="1"/>
  <c r="AJ185" i="4" s="1"/>
  <c r="AJ186" i="4" s="1"/>
  <c r="AJ187" i="4" s="1"/>
  <c r="AJ188" i="4" s="1"/>
  <c r="AJ189" i="4" s="1"/>
  <c r="AJ190" i="4" s="1"/>
  <c r="AJ191" i="4" s="1"/>
  <c r="AJ192" i="4" s="1"/>
  <c r="AJ193" i="4" s="1"/>
  <c r="AJ194" i="4" s="1"/>
  <c r="AJ195" i="4" s="1"/>
  <c r="AJ196" i="4" s="1"/>
  <c r="AJ197" i="4" s="1"/>
  <c r="AJ198" i="4" s="1"/>
  <c r="AJ199" i="4" s="1"/>
  <c r="AJ200" i="4" s="1"/>
  <c r="AJ201" i="4" s="1"/>
  <c r="AJ202" i="4" s="1"/>
  <c r="AJ203" i="4" s="1"/>
  <c r="AJ204" i="4" s="1"/>
  <c r="AJ205" i="4" s="1"/>
  <c r="AJ206" i="4" s="1"/>
  <c r="AJ207" i="4" s="1"/>
  <c r="AJ208" i="4" s="1"/>
  <c r="AJ209" i="4" s="1"/>
  <c r="AJ210" i="4" s="1"/>
  <c r="AJ211" i="4" s="1"/>
  <c r="AJ212" i="4" s="1"/>
  <c r="AJ213" i="4" s="1"/>
  <c r="AJ214" i="4" s="1"/>
  <c r="AJ215" i="4" s="1"/>
  <c r="AJ216" i="4" s="1"/>
  <c r="AJ217" i="4" s="1"/>
  <c r="AJ218" i="4" s="1"/>
  <c r="AJ219" i="4" s="1"/>
  <c r="AJ220" i="4" s="1"/>
  <c r="AJ221" i="4" s="1"/>
  <c r="AJ222" i="4" s="1"/>
  <c r="AJ223" i="4" s="1"/>
  <c r="AJ224" i="4" s="1"/>
  <c r="AJ225" i="4" s="1"/>
  <c r="AJ226" i="4" s="1"/>
  <c r="AJ227" i="4" s="1"/>
  <c r="AJ228" i="4" s="1"/>
  <c r="AJ229" i="4" s="1"/>
  <c r="AJ230" i="4" s="1"/>
  <c r="AJ231" i="4" s="1"/>
  <c r="AJ232" i="4" s="1"/>
  <c r="AJ233" i="4" s="1"/>
  <c r="AJ234" i="4" s="1"/>
  <c r="AJ235" i="4" s="1"/>
  <c r="AJ236" i="4" s="1"/>
  <c r="AJ237" i="4" s="1"/>
  <c r="AJ238" i="4" s="1"/>
  <c r="AJ239" i="4" s="1"/>
  <c r="AJ240" i="4" s="1"/>
  <c r="AJ241" i="4" s="1"/>
  <c r="AJ242" i="4" s="1"/>
  <c r="AJ243" i="4" s="1"/>
  <c r="AJ244" i="4" s="1"/>
  <c r="AJ245" i="4" s="1"/>
  <c r="AJ246" i="4" s="1"/>
  <c r="AJ247" i="4" s="1"/>
  <c r="AJ248" i="4" s="1"/>
  <c r="AJ249" i="4" s="1"/>
  <c r="AJ250" i="4" s="1"/>
  <c r="AJ251" i="4" s="1"/>
  <c r="AJ252" i="4" s="1"/>
  <c r="AJ253" i="4" s="1"/>
  <c r="AJ254" i="4" s="1"/>
  <c r="AJ255" i="4" s="1"/>
  <c r="AJ256" i="4" s="1"/>
  <c r="AJ257" i="4" s="1"/>
  <c r="AJ258" i="4" s="1"/>
  <c r="AJ259" i="4" s="1"/>
  <c r="AJ260" i="4" s="1"/>
  <c r="AJ261" i="4" s="1"/>
  <c r="AJ262" i="4" s="1"/>
  <c r="AJ263" i="4" s="1"/>
  <c r="AJ264" i="4" s="1"/>
  <c r="AJ265" i="4" s="1"/>
  <c r="AJ266" i="4" s="1"/>
  <c r="AJ267" i="4" s="1"/>
  <c r="AJ268" i="4" s="1"/>
  <c r="AJ269" i="4" s="1"/>
  <c r="AJ270" i="4" s="1"/>
  <c r="AJ271" i="4" s="1"/>
  <c r="AJ272" i="4" s="1"/>
  <c r="AJ273" i="4" s="1"/>
  <c r="AJ274" i="4" s="1"/>
  <c r="AJ275" i="4" s="1"/>
  <c r="AJ276" i="4" s="1"/>
  <c r="AJ277" i="4" s="1"/>
  <c r="AJ278" i="4" s="1"/>
  <c r="AJ279" i="4" s="1"/>
  <c r="AJ280" i="4" s="1"/>
  <c r="AJ281" i="4" s="1"/>
  <c r="AJ282" i="4" s="1"/>
  <c r="AJ283" i="4" s="1"/>
  <c r="AJ284" i="4" s="1"/>
  <c r="AJ285" i="4" s="1"/>
  <c r="AJ286" i="4" s="1"/>
  <c r="AJ287" i="4" s="1"/>
  <c r="AJ288" i="4" s="1"/>
  <c r="AJ289" i="4" s="1"/>
  <c r="AJ290" i="4" s="1"/>
  <c r="AJ291" i="4" s="1"/>
  <c r="AJ292" i="4" s="1"/>
  <c r="AJ293" i="4" s="1"/>
  <c r="AJ294" i="4" s="1"/>
  <c r="AJ295" i="4" s="1"/>
  <c r="AJ296" i="4" s="1"/>
  <c r="AJ297" i="4" s="1"/>
  <c r="AJ298" i="4" s="1"/>
  <c r="AJ299" i="4" s="1"/>
  <c r="AJ300" i="4" s="1"/>
  <c r="AJ301" i="4" s="1"/>
  <c r="AJ302" i="4" s="1"/>
  <c r="AJ303" i="4" s="1"/>
  <c r="AJ304" i="4" s="1"/>
  <c r="AJ305" i="4" s="1"/>
  <c r="AJ306" i="4" s="1"/>
  <c r="AJ307" i="4" s="1"/>
  <c r="AJ308" i="4" s="1"/>
  <c r="AJ309" i="4" s="1"/>
  <c r="AJ310" i="4" s="1"/>
  <c r="AJ311" i="4" s="1"/>
  <c r="AJ312" i="4" s="1"/>
  <c r="AJ313" i="4" s="1"/>
  <c r="AJ314" i="4" s="1"/>
  <c r="AJ315" i="4" s="1"/>
  <c r="AJ316" i="4" s="1"/>
  <c r="AJ317" i="4" s="1"/>
  <c r="AJ318" i="4" s="1"/>
  <c r="AJ319" i="4" s="1"/>
  <c r="AJ320" i="4" s="1"/>
  <c r="AJ321" i="4" s="1"/>
  <c r="AJ322" i="4" s="1"/>
  <c r="AJ323" i="4" s="1"/>
  <c r="AJ324" i="4" s="1"/>
  <c r="AJ325" i="4" s="1"/>
  <c r="AJ326" i="4" s="1"/>
  <c r="AJ327" i="4" s="1"/>
  <c r="AJ328" i="4" s="1"/>
  <c r="AJ329" i="4" s="1"/>
  <c r="AJ330" i="4" s="1"/>
  <c r="AJ331" i="4" s="1"/>
  <c r="AJ332" i="4" s="1"/>
  <c r="AJ333" i="4" s="1"/>
  <c r="AJ334" i="4" s="1"/>
  <c r="AJ335" i="4" s="1"/>
  <c r="AJ336" i="4" s="1"/>
  <c r="AJ337" i="4" s="1"/>
  <c r="AJ338" i="4" s="1"/>
  <c r="AJ339" i="4" s="1"/>
  <c r="AJ340" i="4" s="1"/>
  <c r="AJ341" i="4" s="1"/>
  <c r="AJ342" i="4" s="1"/>
  <c r="AJ343" i="4" s="1"/>
  <c r="AJ344" i="4" s="1"/>
  <c r="AJ345" i="4" s="1"/>
  <c r="AJ346" i="4" s="1"/>
  <c r="AJ347" i="4" s="1"/>
  <c r="AJ348" i="4" s="1"/>
  <c r="AJ349" i="4" s="1"/>
  <c r="AJ350" i="4" s="1"/>
  <c r="AJ351" i="4" s="1"/>
  <c r="AJ352" i="4" s="1"/>
  <c r="AJ353" i="4" s="1"/>
  <c r="AJ354" i="4" s="1"/>
  <c r="AJ355" i="4" s="1"/>
  <c r="AJ356" i="4" s="1"/>
  <c r="AJ357" i="4" s="1"/>
  <c r="AJ358" i="4" s="1"/>
  <c r="AJ359" i="4" s="1"/>
  <c r="AJ360" i="4" s="1"/>
  <c r="AJ361" i="4" s="1"/>
  <c r="AJ362" i="4" s="1"/>
  <c r="AJ363" i="4" s="1"/>
  <c r="AJ364" i="4" s="1"/>
  <c r="AJ365" i="4" s="1"/>
  <c r="AJ366" i="4" s="1"/>
  <c r="AJ367" i="4" s="1"/>
  <c r="AJ368" i="4" s="1"/>
  <c r="AJ369" i="4" s="1"/>
  <c r="AJ370" i="4" s="1"/>
  <c r="AJ371" i="4" s="1"/>
  <c r="AJ372" i="4" s="1"/>
  <c r="AJ373" i="4" s="1"/>
  <c r="AJ374" i="4" s="1"/>
  <c r="AJ375" i="4" s="1"/>
  <c r="AJ376" i="4" s="1"/>
  <c r="AJ377" i="4" s="1"/>
  <c r="AJ378" i="4" s="1"/>
  <c r="AJ379" i="4" s="1"/>
  <c r="AJ380" i="4" s="1"/>
  <c r="AJ381" i="4" s="1"/>
  <c r="AJ382" i="4" s="1"/>
  <c r="AJ383" i="4" s="1"/>
  <c r="AJ384" i="4" s="1"/>
  <c r="AJ385" i="4" s="1"/>
  <c r="AJ386" i="4" s="1"/>
  <c r="AJ387" i="4" s="1"/>
  <c r="AJ388" i="4" s="1"/>
  <c r="AJ389" i="4" s="1"/>
  <c r="AJ390" i="4" s="1"/>
  <c r="AJ391" i="4" s="1"/>
  <c r="AJ392" i="4" s="1"/>
  <c r="AJ393" i="4" s="1"/>
  <c r="AJ394" i="4" s="1"/>
  <c r="AJ395" i="4" s="1"/>
  <c r="AJ396" i="4" s="1"/>
  <c r="AJ397" i="4" s="1"/>
  <c r="AJ398" i="4" s="1"/>
  <c r="AJ399" i="4" s="1"/>
  <c r="AJ400" i="4" s="1"/>
  <c r="AJ401" i="4" s="1"/>
  <c r="AJ402" i="4" s="1"/>
  <c r="AJ403" i="4" s="1"/>
  <c r="AJ404" i="4" s="1"/>
  <c r="AJ405" i="4" s="1"/>
  <c r="AJ406" i="4" s="1"/>
  <c r="AJ407" i="4" s="1"/>
  <c r="AJ408" i="4" s="1"/>
  <c r="AJ409" i="4" s="1"/>
  <c r="AJ410" i="4" s="1"/>
  <c r="AJ411" i="4" s="1"/>
  <c r="AJ412" i="4" s="1"/>
  <c r="AJ413" i="4" s="1"/>
  <c r="AJ414" i="4" s="1"/>
  <c r="AJ415" i="4" s="1"/>
  <c r="AJ416" i="4" s="1"/>
  <c r="AJ417" i="4" s="1"/>
  <c r="AJ418" i="4" s="1"/>
  <c r="AJ419" i="4" s="1"/>
  <c r="AJ420" i="4" s="1"/>
  <c r="AJ421" i="4" s="1"/>
  <c r="AJ422" i="4" s="1"/>
  <c r="AJ423" i="4" s="1"/>
  <c r="AJ424" i="4" s="1"/>
  <c r="AJ425" i="4" s="1"/>
  <c r="AJ426" i="4" s="1"/>
  <c r="AJ427" i="4" s="1"/>
  <c r="AJ428" i="4" s="1"/>
  <c r="AJ429" i="4" s="1"/>
  <c r="AJ430" i="4" s="1"/>
  <c r="AJ431" i="4" s="1"/>
  <c r="AJ432" i="4" s="1"/>
  <c r="AJ433" i="4" s="1"/>
  <c r="AJ434" i="4" s="1"/>
  <c r="AJ435" i="4" s="1"/>
  <c r="AJ436" i="4" s="1"/>
  <c r="AJ437" i="4" s="1"/>
  <c r="AJ438" i="4" s="1"/>
  <c r="AJ439" i="4" s="1"/>
  <c r="AJ440" i="4" s="1"/>
  <c r="AJ441" i="4" s="1"/>
  <c r="AJ442" i="4" s="1"/>
  <c r="AJ443" i="4" s="1"/>
  <c r="AJ444" i="4" s="1"/>
  <c r="AJ445" i="4" s="1"/>
  <c r="AJ446" i="4" s="1"/>
  <c r="AJ447" i="4" s="1"/>
  <c r="AJ448" i="4" s="1"/>
  <c r="AJ449" i="4" s="1"/>
  <c r="AJ450" i="4" s="1"/>
  <c r="AJ451" i="4" s="1"/>
  <c r="AJ452" i="4" s="1"/>
  <c r="AJ453" i="4" s="1"/>
  <c r="AJ454" i="4" s="1"/>
  <c r="AJ455" i="4" s="1"/>
  <c r="AJ456" i="4" s="1"/>
  <c r="AJ457" i="4" s="1"/>
  <c r="AJ458" i="4" s="1"/>
  <c r="AJ459" i="4" s="1"/>
  <c r="AJ460" i="4" s="1"/>
  <c r="AJ461" i="4" s="1"/>
  <c r="AJ462" i="4" s="1"/>
  <c r="AJ463" i="4" s="1"/>
  <c r="AJ464" i="4" s="1"/>
  <c r="AJ465" i="4" s="1"/>
  <c r="AJ466" i="4" s="1"/>
  <c r="AJ467" i="4" s="1"/>
  <c r="AJ468" i="4" s="1"/>
  <c r="AJ469" i="4" s="1"/>
  <c r="AJ470" i="4" s="1"/>
  <c r="AJ471" i="4" s="1"/>
  <c r="AJ472" i="4" s="1"/>
  <c r="AJ473" i="4" s="1"/>
  <c r="AJ474" i="4" s="1"/>
  <c r="AJ475" i="4" s="1"/>
  <c r="AJ476" i="4" s="1"/>
  <c r="AJ477" i="4" s="1"/>
  <c r="AJ478" i="4" s="1"/>
  <c r="AJ479" i="4" s="1"/>
  <c r="AJ480" i="4" s="1"/>
  <c r="AJ481" i="4" s="1"/>
  <c r="AJ482" i="4" s="1"/>
  <c r="AJ483" i="4" s="1"/>
  <c r="AJ484" i="4" s="1"/>
  <c r="AJ485" i="4" s="1"/>
  <c r="AJ486" i="4" s="1"/>
  <c r="AJ487" i="4" s="1"/>
  <c r="AJ488" i="4" s="1"/>
  <c r="AJ489" i="4" s="1"/>
  <c r="AJ490" i="4" s="1"/>
  <c r="AJ491" i="4" s="1"/>
  <c r="AJ492" i="4" s="1"/>
  <c r="AJ493" i="4" s="1"/>
  <c r="AJ494" i="4" s="1"/>
  <c r="AJ495" i="4" s="1"/>
  <c r="AJ496" i="4" s="1"/>
  <c r="AJ497" i="4" s="1"/>
  <c r="AJ498" i="4" s="1"/>
  <c r="AJ499" i="4" s="1"/>
  <c r="AJ500" i="4" s="1"/>
  <c r="AJ501" i="4" s="1"/>
  <c r="AJ502" i="4" s="1"/>
  <c r="AJ503" i="4" s="1"/>
  <c r="AJ504" i="4" s="1"/>
  <c r="AJ505" i="4" s="1"/>
  <c r="AJ506" i="4" s="1"/>
  <c r="AJ507" i="4" s="1"/>
  <c r="AJ508" i="4" s="1"/>
  <c r="AJ509" i="4" s="1"/>
  <c r="AJ510" i="4" s="1"/>
  <c r="AJ511" i="4" s="1"/>
  <c r="AJ512" i="4" s="1"/>
  <c r="AJ513" i="4" s="1"/>
  <c r="AJ514" i="4" s="1"/>
  <c r="AJ515" i="4" s="1"/>
  <c r="AJ516" i="4" s="1"/>
  <c r="AJ517" i="4" s="1"/>
  <c r="AJ518" i="4" s="1"/>
  <c r="AJ519" i="4" s="1"/>
  <c r="AJ520" i="4" s="1"/>
  <c r="AJ521" i="4" s="1"/>
  <c r="AJ522" i="4" s="1"/>
  <c r="AJ523" i="4" s="1"/>
  <c r="AJ524" i="4" s="1"/>
  <c r="AJ525" i="4" s="1"/>
  <c r="AJ526" i="4" s="1"/>
  <c r="AJ527" i="4" s="1"/>
  <c r="AJ528" i="4" s="1"/>
  <c r="AJ529" i="4" s="1"/>
  <c r="AJ530" i="4" s="1"/>
  <c r="AJ531" i="4" s="1"/>
  <c r="AJ532" i="4" s="1"/>
  <c r="AJ533" i="4" s="1"/>
  <c r="AJ534" i="4" s="1"/>
  <c r="AJ535" i="4" s="1"/>
  <c r="AJ536" i="4" s="1"/>
  <c r="AJ537" i="4" s="1"/>
  <c r="AJ538" i="4" s="1"/>
  <c r="AJ539" i="4" s="1"/>
  <c r="AJ540" i="4" s="1"/>
  <c r="AJ541" i="4" s="1"/>
  <c r="AJ542" i="4" s="1"/>
  <c r="AI3" i="4"/>
  <c r="AJ3" i="4"/>
  <c r="AK3" i="4"/>
  <c r="AL3" i="4"/>
  <c r="AM3" i="4"/>
  <c r="AN3" i="4"/>
  <c r="AO3" i="4"/>
  <c r="AP3" i="4"/>
  <c r="AH3" i="4"/>
  <c r="AD516" i="4"/>
  <c r="AE516" i="4"/>
  <c r="AD517" i="4"/>
  <c r="AE517" i="4"/>
  <c r="AD518" i="4"/>
  <c r="AE518" i="4"/>
  <c r="AD519" i="4"/>
  <c r="AE519" i="4"/>
  <c r="AD520" i="4"/>
  <c r="AE520" i="4"/>
  <c r="AD521" i="4"/>
  <c r="AE521" i="4"/>
  <c r="AD522" i="4"/>
  <c r="AE522" i="4"/>
  <c r="AD523" i="4"/>
  <c r="AE523" i="4"/>
  <c r="AD524" i="4"/>
  <c r="AE524" i="4"/>
  <c r="AD525" i="4"/>
  <c r="AE525" i="4"/>
  <c r="AD526" i="4"/>
  <c r="AE526" i="4"/>
  <c r="AD527" i="4"/>
  <c r="AE527" i="4"/>
  <c r="AD528" i="4"/>
  <c r="AE528" i="4"/>
  <c r="AD529" i="4"/>
  <c r="AE529" i="4"/>
  <c r="AD530" i="4"/>
  <c r="AE530" i="4"/>
  <c r="AD531" i="4"/>
  <c r="AE531" i="4"/>
  <c r="AD532" i="4"/>
  <c r="AE532" i="4"/>
  <c r="AD533" i="4"/>
  <c r="AE533" i="4"/>
  <c r="AD534" i="4"/>
  <c r="AE534" i="4"/>
  <c r="AD535" i="4"/>
  <c r="AE535" i="4"/>
  <c r="AD536" i="4"/>
  <c r="AE536" i="4"/>
  <c r="AD537" i="4"/>
  <c r="AE537" i="4"/>
  <c r="AD538" i="4"/>
  <c r="AE538" i="4"/>
  <c r="AD539" i="4"/>
  <c r="AE539" i="4"/>
  <c r="AD540" i="4"/>
  <c r="AE540" i="4"/>
  <c r="AD541" i="4"/>
  <c r="AE541" i="4"/>
  <c r="AE515" i="4"/>
  <c r="AD515" i="4"/>
  <c r="W529" i="4"/>
  <c r="W528" i="4"/>
  <c r="W527" i="4"/>
  <c r="W526" i="4"/>
  <c r="W525" i="4"/>
  <c r="W524" i="4"/>
  <c r="W523" i="4"/>
  <c r="W522" i="4"/>
  <c r="W521" i="4"/>
  <c r="W520" i="4"/>
  <c r="W519" i="4"/>
  <c r="W518" i="4"/>
  <c r="W492" i="4" l="1"/>
  <c r="W493" i="4"/>
  <c r="W494" i="4"/>
  <c r="W495" i="4"/>
  <c r="W496" i="4"/>
  <c r="W497" i="4"/>
  <c r="W498" i="4"/>
  <c r="W499" i="4"/>
  <c r="W500" i="4"/>
  <c r="W501" i="4"/>
  <c r="W502" i="4"/>
  <c r="W503" i="4"/>
  <c r="W504" i="4"/>
  <c r="W505" i="4"/>
  <c r="W506" i="4"/>
  <c r="W507" i="4"/>
  <c r="W508" i="4"/>
  <c r="W509" i="4"/>
  <c r="W510" i="4"/>
  <c r="W511" i="4"/>
  <c r="W512" i="4"/>
  <c r="W513" i="4"/>
  <c r="W514" i="4"/>
  <c r="W515" i="4"/>
  <c r="W516" i="4"/>
  <c r="W517" i="4"/>
  <c r="W530" i="4"/>
  <c r="W531" i="4"/>
  <c r="W532" i="4"/>
  <c r="W533" i="4"/>
  <c r="W534" i="4"/>
  <c r="W535" i="4"/>
  <c r="W536" i="4"/>
  <c r="W537" i="4"/>
  <c r="W538" i="4"/>
  <c r="W539" i="4"/>
  <c r="W540" i="4"/>
  <c r="W541" i="4"/>
  <c r="AD484" i="4"/>
  <c r="AE484" i="4"/>
  <c r="AD485" i="4"/>
  <c r="AE485" i="4"/>
  <c r="AD486" i="4"/>
  <c r="AE486" i="4"/>
  <c r="AD487" i="4"/>
  <c r="AE487" i="4"/>
  <c r="AD488" i="4"/>
  <c r="AE488" i="4"/>
  <c r="AD489" i="4"/>
  <c r="AE489" i="4"/>
  <c r="AD490" i="4"/>
  <c r="AE490" i="4"/>
  <c r="AD491" i="4"/>
  <c r="AE491" i="4"/>
  <c r="AD492" i="4"/>
  <c r="AE492" i="4"/>
  <c r="AD493" i="4"/>
  <c r="AE493" i="4"/>
  <c r="AD494" i="4"/>
  <c r="AE494" i="4"/>
  <c r="AD495" i="4"/>
  <c r="AE495" i="4"/>
  <c r="AD496" i="4"/>
  <c r="AE496" i="4"/>
  <c r="AD497" i="4"/>
  <c r="AE497" i="4"/>
  <c r="AD498" i="4"/>
  <c r="AE498" i="4"/>
  <c r="AD499" i="4"/>
  <c r="AE499" i="4"/>
  <c r="AD500" i="4"/>
  <c r="AE500" i="4"/>
  <c r="AD501" i="4"/>
  <c r="AE501" i="4"/>
  <c r="AD502" i="4"/>
  <c r="AE502" i="4"/>
  <c r="AD503" i="4"/>
  <c r="AE503" i="4"/>
  <c r="AD504" i="4"/>
  <c r="AE504" i="4"/>
  <c r="AD505" i="4"/>
  <c r="AE505" i="4"/>
  <c r="AD506" i="4"/>
  <c r="AE506" i="4"/>
  <c r="AD507" i="4"/>
  <c r="AE507" i="4"/>
  <c r="AD508" i="4"/>
  <c r="AE508" i="4"/>
  <c r="AD509" i="4"/>
  <c r="AE509" i="4"/>
  <c r="AD510" i="4"/>
  <c r="AE510" i="4"/>
  <c r="AD511" i="4"/>
  <c r="AE511" i="4"/>
  <c r="AD512" i="4"/>
  <c r="AE512" i="4"/>
  <c r="AD513" i="4"/>
  <c r="AE513" i="4"/>
  <c r="AD514" i="4"/>
  <c r="AE514" i="4"/>
  <c r="W488" i="4"/>
  <c r="W489" i="4"/>
  <c r="W490" i="4"/>
  <c r="W491" i="4"/>
  <c r="AD482" i="4" l="1"/>
  <c r="AE482" i="4"/>
  <c r="AD483" i="4"/>
  <c r="AE483" i="4"/>
  <c r="W482" i="4"/>
  <c r="W483" i="4"/>
  <c r="W484" i="4"/>
  <c r="W485" i="4"/>
  <c r="W486" i="4"/>
  <c r="W487" i="4"/>
  <c r="W470" i="4"/>
  <c r="W471" i="4"/>
  <c r="W472" i="4"/>
  <c r="W473" i="4"/>
  <c r="W474" i="4"/>
  <c r="W475" i="4"/>
  <c r="W476" i="4"/>
  <c r="W477" i="4"/>
  <c r="W478" i="4"/>
  <c r="W479" i="4"/>
  <c r="W480" i="4"/>
  <c r="W481" i="4"/>
  <c r="AD14" i="4"/>
  <c r="AE14" i="4"/>
  <c r="AD15" i="4"/>
  <c r="AE15" i="4"/>
  <c r="AD16" i="4"/>
  <c r="AE16" i="4"/>
  <c r="AD17" i="4"/>
  <c r="AE17" i="4"/>
  <c r="AD18" i="4"/>
  <c r="AE18" i="4"/>
  <c r="AD19" i="4"/>
  <c r="AE19" i="4"/>
  <c r="AD20" i="4"/>
  <c r="AE20" i="4"/>
  <c r="AD21" i="4"/>
  <c r="AE21" i="4"/>
  <c r="AD22" i="4"/>
  <c r="AE22" i="4"/>
  <c r="AD23" i="4"/>
  <c r="AE23" i="4"/>
  <c r="AD24" i="4"/>
  <c r="AE24" i="4"/>
  <c r="AD25" i="4"/>
  <c r="AE25" i="4"/>
  <c r="AD26" i="4"/>
  <c r="AE26" i="4"/>
  <c r="AD27" i="4"/>
  <c r="AE27" i="4"/>
  <c r="AD28" i="4"/>
  <c r="AE28" i="4"/>
  <c r="AD29" i="4"/>
  <c r="AE29" i="4"/>
  <c r="AD30" i="4"/>
  <c r="AE30" i="4"/>
  <c r="AD31" i="4"/>
  <c r="AE31" i="4"/>
  <c r="AD32" i="4"/>
  <c r="AE32" i="4"/>
  <c r="AD33" i="4"/>
  <c r="AE33" i="4"/>
  <c r="AD34" i="4"/>
  <c r="AE34" i="4"/>
  <c r="AD35" i="4"/>
  <c r="AE35" i="4"/>
  <c r="AD36" i="4"/>
  <c r="AE36" i="4"/>
  <c r="AD37" i="4"/>
  <c r="AE37" i="4"/>
  <c r="AD38" i="4"/>
  <c r="AE38" i="4"/>
  <c r="AD39" i="4"/>
  <c r="AE39" i="4"/>
  <c r="AD40" i="4"/>
  <c r="AE40" i="4"/>
  <c r="AD41" i="4"/>
  <c r="AE41" i="4"/>
  <c r="AD42" i="4"/>
  <c r="AE42" i="4"/>
  <c r="AD43" i="4"/>
  <c r="AE43" i="4"/>
  <c r="AD44" i="4"/>
  <c r="AE44" i="4"/>
  <c r="AD45" i="4"/>
  <c r="AE45" i="4"/>
  <c r="AD46" i="4"/>
  <c r="AE46" i="4"/>
  <c r="AD47" i="4"/>
  <c r="AE47" i="4"/>
  <c r="AD48" i="4"/>
  <c r="AE48" i="4"/>
  <c r="AD49" i="4"/>
  <c r="AE49" i="4"/>
  <c r="AD50" i="4"/>
  <c r="AE50" i="4"/>
  <c r="AD51" i="4"/>
  <c r="AE51" i="4"/>
  <c r="AD52" i="4"/>
  <c r="AE52" i="4"/>
  <c r="AD53" i="4"/>
  <c r="AE53" i="4"/>
  <c r="AD54" i="4"/>
  <c r="AE54" i="4"/>
  <c r="AD55" i="4"/>
  <c r="AE55" i="4"/>
  <c r="AD56" i="4"/>
  <c r="AE56" i="4"/>
  <c r="AD57" i="4"/>
  <c r="AE57" i="4"/>
  <c r="AD58" i="4"/>
  <c r="AE58" i="4"/>
  <c r="AD59" i="4"/>
  <c r="AE59" i="4"/>
  <c r="AD60" i="4"/>
  <c r="AE60" i="4"/>
  <c r="AD61" i="4"/>
  <c r="AE61" i="4"/>
  <c r="AD62" i="4"/>
  <c r="AE62" i="4"/>
  <c r="AD63" i="4"/>
  <c r="AE63" i="4"/>
  <c r="AD64" i="4"/>
  <c r="AE64" i="4"/>
  <c r="AD65" i="4"/>
  <c r="AE65" i="4"/>
  <c r="AD66" i="4"/>
  <c r="AE66" i="4"/>
  <c r="AD67" i="4"/>
  <c r="AE67" i="4"/>
  <c r="AD68" i="4"/>
  <c r="AE68" i="4"/>
  <c r="AD69" i="4"/>
  <c r="AE69" i="4"/>
  <c r="AD70" i="4"/>
  <c r="AE70" i="4"/>
  <c r="AD71" i="4"/>
  <c r="AE71" i="4"/>
  <c r="AD72" i="4"/>
  <c r="AE72" i="4"/>
  <c r="AD73" i="4"/>
  <c r="AE73" i="4"/>
  <c r="AD74" i="4"/>
  <c r="AE74" i="4"/>
  <c r="AD75" i="4"/>
  <c r="AE75" i="4"/>
  <c r="AD76" i="4"/>
  <c r="AE76" i="4"/>
  <c r="AD77" i="4"/>
  <c r="AE77" i="4"/>
  <c r="AD78" i="4"/>
  <c r="AE78" i="4"/>
  <c r="AD79" i="4"/>
  <c r="AE79" i="4"/>
  <c r="AD80" i="4"/>
  <c r="AE80" i="4"/>
  <c r="AD81" i="4"/>
  <c r="AE81" i="4"/>
  <c r="AD82" i="4"/>
  <c r="AE82" i="4"/>
  <c r="AD83" i="4"/>
  <c r="AE83" i="4"/>
  <c r="AD84" i="4"/>
  <c r="AE84" i="4"/>
  <c r="AD85" i="4"/>
  <c r="AE85" i="4"/>
  <c r="AD86" i="4"/>
  <c r="AE86" i="4"/>
  <c r="AD87" i="4"/>
  <c r="AE87" i="4"/>
  <c r="AD88" i="4"/>
  <c r="AE88" i="4"/>
  <c r="AD89" i="4"/>
  <c r="AE89" i="4"/>
  <c r="AD90" i="4"/>
  <c r="AE90" i="4"/>
  <c r="AD91" i="4"/>
  <c r="AE91" i="4"/>
  <c r="AD92" i="4"/>
  <c r="AE92" i="4"/>
  <c r="AD93" i="4"/>
  <c r="AE93" i="4"/>
  <c r="AD94" i="4"/>
  <c r="AE94" i="4"/>
  <c r="AD95" i="4"/>
  <c r="AE95" i="4"/>
  <c r="AD96" i="4"/>
  <c r="AE96" i="4"/>
  <c r="AD97" i="4"/>
  <c r="AE97" i="4"/>
  <c r="AD98" i="4"/>
  <c r="AE98" i="4"/>
  <c r="AD99" i="4"/>
  <c r="AE99" i="4"/>
  <c r="AD100" i="4"/>
  <c r="AE100" i="4"/>
  <c r="AD101" i="4"/>
  <c r="AE101" i="4"/>
  <c r="AD102" i="4"/>
  <c r="AE102" i="4"/>
  <c r="AD103" i="4"/>
  <c r="AE103" i="4"/>
  <c r="AD104" i="4"/>
  <c r="AE104" i="4"/>
  <c r="AD105" i="4"/>
  <c r="AE105" i="4"/>
  <c r="AD106" i="4"/>
  <c r="AE106" i="4"/>
  <c r="AD107" i="4"/>
  <c r="AE107" i="4"/>
  <c r="AD108" i="4"/>
  <c r="AE108" i="4"/>
  <c r="AD109" i="4"/>
  <c r="AE109" i="4"/>
  <c r="AD110" i="4"/>
  <c r="AE110" i="4"/>
  <c r="AD111" i="4"/>
  <c r="AE111" i="4"/>
  <c r="AD112" i="4"/>
  <c r="AE112" i="4"/>
  <c r="AD113" i="4"/>
  <c r="AE113" i="4"/>
  <c r="AD114" i="4"/>
  <c r="AE114" i="4"/>
  <c r="AD115" i="4"/>
  <c r="AE115" i="4"/>
  <c r="AD116" i="4"/>
  <c r="AE116" i="4"/>
  <c r="AD117" i="4"/>
  <c r="AE117" i="4"/>
  <c r="AD118" i="4"/>
  <c r="AE118" i="4"/>
  <c r="AD119" i="4"/>
  <c r="AE119" i="4"/>
  <c r="AD120" i="4"/>
  <c r="AE120" i="4"/>
  <c r="AD121" i="4"/>
  <c r="AE121" i="4"/>
  <c r="AD122" i="4"/>
  <c r="AE122" i="4"/>
  <c r="AD123" i="4"/>
  <c r="AE123" i="4"/>
  <c r="AD124" i="4"/>
  <c r="AE124" i="4"/>
  <c r="AD125" i="4"/>
  <c r="AE125" i="4"/>
  <c r="AD126" i="4"/>
  <c r="AE126" i="4"/>
  <c r="AD127" i="4"/>
  <c r="AE127" i="4"/>
  <c r="AD128" i="4"/>
  <c r="AE128" i="4"/>
  <c r="AD129" i="4"/>
  <c r="AE129" i="4"/>
  <c r="AD130" i="4"/>
  <c r="AE130" i="4"/>
  <c r="AD131" i="4"/>
  <c r="AE131" i="4"/>
  <c r="AD132" i="4"/>
  <c r="AE132" i="4"/>
  <c r="AD133" i="4"/>
  <c r="AE133" i="4"/>
  <c r="AD134" i="4"/>
  <c r="AE134" i="4"/>
  <c r="AD135" i="4"/>
  <c r="AE135" i="4"/>
  <c r="AD136" i="4"/>
  <c r="AE136" i="4"/>
  <c r="AD137" i="4"/>
  <c r="AE137" i="4"/>
  <c r="AD138" i="4"/>
  <c r="AE138" i="4"/>
  <c r="AD139" i="4"/>
  <c r="AE139" i="4"/>
  <c r="AD140" i="4"/>
  <c r="AE140" i="4"/>
  <c r="AD141" i="4"/>
  <c r="AE141" i="4"/>
  <c r="AD142" i="4"/>
  <c r="AE142" i="4"/>
  <c r="AD143" i="4"/>
  <c r="AE143" i="4"/>
  <c r="AD144" i="4"/>
  <c r="AE144" i="4"/>
  <c r="AD145" i="4"/>
  <c r="AE145" i="4"/>
  <c r="AD146" i="4"/>
  <c r="AE146" i="4"/>
  <c r="AD147" i="4"/>
  <c r="AE147" i="4"/>
  <c r="AD148" i="4"/>
  <c r="AE148" i="4"/>
  <c r="AD149" i="4"/>
  <c r="AE149" i="4"/>
  <c r="AD150" i="4"/>
  <c r="AE150" i="4"/>
  <c r="AD151" i="4"/>
  <c r="AE151" i="4"/>
  <c r="AD152" i="4"/>
  <c r="AE152" i="4"/>
  <c r="AD153" i="4"/>
  <c r="AE153" i="4"/>
  <c r="AD154" i="4"/>
  <c r="AE154" i="4"/>
  <c r="AD155" i="4"/>
  <c r="AE155" i="4"/>
  <c r="AD156" i="4"/>
  <c r="AE156" i="4"/>
  <c r="AD157" i="4"/>
  <c r="AE157" i="4"/>
  <c r="AD158" i="4"/>
  <c r="AE158" i="4"/>
  <c r="AD159" i="4"/>
  <c r="AE159" i="4"/>
  <c r="AD160" i="4"/>
  <c r="AE160" i="4"/>
  <c r="AD161" i="4"/>
  <c r="AE161" i="4"/>
  <c r="AD162" i="4"/>
  <c r="AE162" i="4"/>
  <c r="AD163" i="4"/>
  <c r="AE163" i="4"/>
  <c r="AD164" i="4"/>
  <c r="AE164" i="4"/>
  <c r="AD165" i="4"/>
  <c r="AE165" i="4"/>
  <c r="AD166" i="4"/>
  <c r="AE166" i="4"/>
  <c r="AD167" i="4"/>
  <c r="AE167" i="4"/>
  <c r="AD168" i="4"/>
  <c r="AE168" i="4"/>
  <c r="AD169" i="4"/>
  <c r="AE169" i="4"/>
  <c r="AD170" i="4"/>
  <c r="AE170" i="4"/>
  <c r="AD171" i="4"/>
  <c r="AE171" i="4"/>
  <c r="AD172" i="4"/>
  <c r="AE172" i="4"/>
  <c r="AD173" i="4"/>
  <c r="AE173" i="4"/>
  <c r="AD174" i="4"/>
  <c r="AE174" i="4"/>
  <c r="AD175" i="4"/>
  <c r="AE175" i="4"/>
  <c r="AD176" i="4"/>
  <c r="AE176" i="4"/>
  <c r="AD177" i="4"/>
  <c r="AE177" i="4"/>
  <c r="AD178" i="4"/>
  <c r="AE178" i="4"/>
  <c r="AD179" i="4"/>
  <c r="AE179" i="4"/>
  <c r="AD180" i="4"/>
  <c r="AE180" i="4"/>
  <c r="AD181" i="4"/>
  <c r="AE181" i="4"/>
  <c r="AD182" i="4"/>
  <c r="AE182" i="4"/>
  <c r="AD183" i="4"/>
  <c r="AE183" i="4"/>
  <c r="AD184" i="4"/>
  <c r="AE184" i="4"/>
  <c r="AD185" i="4"/>
  <c r="AE185" i="4"/>
  <c r="AD186" i="4"/>
  <c r="AE186" i="4"/>
  <c r="AD187" i="4"/>
  <c r="AE187" i="4"/>
  <c r="AD188" i="4"/>
  <c r="AE188" i="4"/>
  <c r="AD189" i="4"/>
  <c r="AE189" i="4"/>
  <c r="AD190" i="4"/>
  <c r="AE190" i="4"/>
  <c r="AD191" i="4"/>
  <c r="AE191" i="4"/>
  <c r="AD192" i="4"/>
  <c r="AE192" i="4"/>
  <c r="AD193" i="4"/>
  <c r="AE193" i="4"/>
  <c r="AD194" i="4"/>
  <c r="AE194" i="4"/>
  <c r="AD195" i="4"/>
  <c r="AE195" i="4"/>
  <c r="AD196" i="4"/>
  <c r="AE196" i="4"/>
  <c r="AD197" i="4"/>
  <c r="AE197" i="4"/>
  <c r="AD198" i="4"/>
  <c r="AE198" i="4"/>
  <c r="AD199" i="4"/>
  <c r="AE199" i="4"/>
  <c r="AD200" i="4"/>
  <c r="AE200" i="4"/>
  <c r="AD201" i="4"/>
  <c r="AE201" i="4"/>
  <c r="AD202" i="4"/>
  <c r="AE202" i="4"/>
  <c r="AD203" i="4"/>
  <c r="AE203" i="4"/>
  <c r="AD204" i="4"/>
  <c r="AE204" i="4"/>
  <c r="AD205" i="4"/>
  <c r="AE205" i="4"/>
  <c r="AD206" i="4"/>
  <c r="AE206" i="4"/>
  <c r="AD207" i="4"/>
  <c r="AE207" i="4"/>
  <c r="AD208" i="4"/>
  <c r="AE208" i="4"/>
  <c r="AD209" i="4"/>
  <c r="AE209" i="4"/>
  <c r="AD210" i="4"/>
  <c r="AE210" i="4"/>
  <c r="AD211" i="4"/>
  <c r="AE211" i="4"/>
  <c r="AD212" i="4"/>
  <c r="AE212" i="4"/>
  <c r="AD213" i="4"/>
  <c r="AE213" i="4"/>
  <c r="AD214" i="4"/>
  <c r="AE214" i="4"/>
  <c r="AD215" i="4"/>
  <c r="AE215" i="4"/>
  <c r="AD216" i="4"/>
  <c r="AE216" i="4"/>
  <c r="AD217" i="4"/>
  <c r="AE217" i="4"/>
  <c r="AD218" i="4"/>
  <c r="AE218" i="4"/>
  <c r="AD219" i="4"/>
  <c r="AE219" i="4"/>
  <c r="AD220" i="4"/>
  <c r="AE220" i="4"/>
  <c r="AD221" i="4"/>
  <c r="AE221" i="4"/>
  <c r="AD222" i="4"/>
  <c r="AE222" i="4"/>
  <c r="AD223" i="4"/>
  <c r="AE223" i="4"/>
  <c r="AD224" i="4"/>
  <c r="AE224" i="4"/>
  <c r="AD225" i="4"/>
  <c r="AE225" i="4"/>
  <c r="AD226" i="4"/>
  <c r="AE226" i="4"/>
  <c r="AD227" i="4"/>
  <c r="AE227" i="4"/>
  <c r="AD228" i="4"/>
  <c r="AE228" i="4"/>
  <c r="AD229" i="4"/>
  <c r="AE229" i="4"/>
  <c r="AD230" i="4"/>
  <c r="AE230" i="4"/>
  <c r="AD231" i="4"/>
  <c r="AE231" i="4"/>
  <c r="AD232" i="4"/>
  <c r="AE232" i="4"/>
  <c r="AD233" i="4"/>
  <c r="AE233" i="4"/>
  <c r="AD234" i="4"/>
  <c r="AE234" i="4"/>
  <c r="AD235" i="4"/>
  <c r="AE235" i="4"/>
  <c r="AD236" i="4"/>
  <c r="AE236" i="4"/>
  <c r="AD237" i="4"/>
  <c r="AE237" i="4"/>
  <c r="AD238" i="4"/>
  <c r="AE238" i="4"/>
  <c r="AD239" i="4"/>
  <c r="AE239" i="4"/>
  <c r="AD240" i="4"/>
  <c r="AE240" i="4"/>
  <c r="AD241" i="4"/>
  <c r="AE241" i="4"/>
  <c r="AD242" i="4"/>
  <c r="AE242" i="4"/>
  <c r="AD243" i="4"/>
  <c r="AE243" i="4"/>
  <c r="AD244" i="4"/>
  <c r="AE244" i="4"/>
  <c r="AD245" i="4"/>
  <c r="AE245" i="4"/>
  <c r="AD246" i="4"/>
  <c r="AE246" i="4"/>
  <c r="AD247" i="4"/>
  <c r="AE247" i="4"/>
  <c r="AD248" i="4"/>
  <c r="AE248" i="4"/>
  <c r="AD249" i="4"/>
  <c r="AE249" i="4"/>
  <c r="AD250" i="4"/>
  <c r="AE250" i="4"/>
  <c r="AD251" i="4"/>
  <c r="AE251" i="4"/>
  <c r="AD252" i="4"/>
  <c r="AE252" i="4"/>
  <c r="AD253" i="4"/>
  <c r="AE253" i="4"/>
  <c r="AD254" i="4"/>
  <c r="AE254" i="4"/>
  <c r="AD255" i="4"/>
  <c r="AE255" i="4"/>
  <c r="AD256" i="4"/>
  <c r="AE256" i="4"/>
  <c r="AD257" i="4"/>
  <c r="AE257" i="4"/>
  <c r="AD258" i="4"/>
  <c r="AE258" i="4"/>
  <c r="AD259" i="4"/>
  <c r="AE259" i="4"/>
  <c r="AD260" i="4"/>
  <c r="AE260" i="4"/>
  <c r="AD261" i="4"/>
  <c r="AE261" i="4"/>
  <c r="AD262" i="4"/>
  <c r="AE262" i="4"/>
  <c r="AD263" i="4"/>
  <c r="AE263" i="4"/>
  <c r="AD264" i="4"/>
  <c r="AE264" i="4"/>
  <c r="AD265" i="4"/>
  <c r="AE265" i="4"/>
  <c r="AD266" i="4"/>
  <c r="AE266" i="4"/>
  <c r="AD267" i="4"/>
  <c r="AE267" i="4"/>
  <c r="AD268" i="4"/>
  <c r="AE268" i="4"/>
  <c r="AD269" i="4"/>
  <c r="AE269" i="4"/>
  <c r="AD270" i="4"/>
  <c r="AE270" i="4"/>
  <c r="AD271" i="4"/>
  <c r="AE271" i="4"/>
  <c r="AD272" i="4"/>
  <c r="AE272" i="4"/>
  <c r="AD273" i="4"/>
  <c r="AE273" i="4"/>
  <c r="AD274" i="4"/>
  <c r="AE274" i="4"/>
  <c r="AD275" i="4"/>
  <c r="AE275" i="4"/>
  <c r="AD276" i="4"/>
  <c r="AE276" i="4"/>
  <c r="AD277" i="4"/>
  <c r="AE277" i="4"/>
  <c r="AD278" i="4"/>
  <c r="AE278" i="4"/>
  <c r="AD279" i="4"/>
  <c r="AE279" i="4"/>
  <c r="AD280" i="4"/>
  <c r="AE280" i="4"/>
  <c r="AD281" i="4"/>
  <c r="AE281" i="4"/>
  <c r="AD282" i="4"/>
  <c r="AE282" i="4"/>
  <c r="AD283" i="4"/>
  <c r="AE283" i="4"/>
  <c r="AD284" i="4"/>
  <c r="AE284" i="4"/>
  <c r="AD285" i="4"/>
  <c r="AE285" i="4"/>
  <c r="AD286" i="4"/>
  <c r="AE286" i="4"/>
  <c r="AD287" i="4"/>
  <c r="AE287" i="4"/>
  <c r="AD288" i="4"/>
  <c r="AE288" i="4"/>
  <c r="AD289" i="4"/>
  <c r="AE289" i="4"/>
  <c r="AD290" i="4"/>
  <c r="AE290" i="4"/>
  <c r="AD291" i="4"/>
  <c r="AE291" i="4"/>
  <c r="AD292" i="4"/>
  <c r="AE292" i="4"/>
  <c r="AD293" i="4"/>
  <c r="AE293" i="4"/>
  <c r="AD294" i="4"/>
  <c r="AE294" i="4"/>
  <c r="AD295" i="4"/>
  <c r="AE295" i="4"/>
  <c r="AD296" i="4"/>
  <c r="AE296" i="4"/>
  <c r="AD297" i="4"/>
  <c r="AE297" i="4"/>
  <c r="AD298" i="4"/>
  <c r="AE298" i="4"/>
  <c r="AD299" i="4"/>
  <c r="AE299" i="4"/>
  <c r="AD300" i="4"/>
  <c r="AE300" i="4"/>
  <c r="AD301" i="4"/>
  <c r="AE301" i="4"/>
  <c r="AD302" i="4"/>
  <c r="AE302" i="4"/>
  <c r="AD303" i="4"/>
  <c r="AE303" i="4"/>
  <c r="AD304" i="4"/>
  <c r="AE304" i="4"/>
  <c r="AD305" i="4"/>
  <c r="AE305" i="4"/>
  <c r="AD306" i="4"/>
  <c r="AE306" i="4"/>
  <c r="AD307" i="4"/>
  <c r="AE307" i="4"/>
  <c r="AD308" i="4"/>
  <c r="AE308" i="4"/>
  <c r="AD309" i="4"/>
  <c r="AE309" i="4"/>
  <c r="AD310" i="4"/>
  <c r="AE310" i="4"/>
  <c r="AD311" i="4"/>
  <c r="AE311" i="4"/>
  <c r="AD312" i="4"/>
  <c r="AE312" i="4"/>
  <c r="AD313" i="4"/>
  <c r="AE313" i="4"/>
  <c r="AD314" i="4"/>
  <c r="AE314" i="4"/>
  <c r="AD315" i="4"/>
  <c r="AE315" i="4"/>
  <c r="AD316" i="4"/>
  <c r="AE316" i="4"/>
  <c r="AD317" i="4"/>
  <c r="AE317" i="4"/>
  <c r="AD318" i="4"/>
  <c r="AE318" i="4"/>
  <c r="AD319" i="4"/>
  <c r="AE319" i="4"/>
  <c r="AD320" i="4"/>
  <c r="AE320" i="4"/>
  <c r="AD321" i="4"/>
  <c r="AE321" i="4"/>
  <c r="AD322" i="4"/>
  <c r="AE322" i="4"/>
  <c r="AD323" i="4"/>
  <c r="AE323" i="4"/>
  <c r="AD324" i="4"/>
  <c r="AE324" i="4"/>
  <c r="AD325" i="4"/>
  <c r="AE325" i="4"/>
  <c r="AD326" i="4"/>
  <c r="AE326" i="4"/>
  <c r="AD327" i="4"/>
  <c r="AE327" i="4"/>
  <c r="AD328" i="4"/>
  <c r="AE328" i="4"/>
  <c r="AD329" i="4"/>
  <c r="AE329" i="4"/>
  <c r="AD330" i="4"/>
  <c r="AE330" i="4"/>
  <c r="AD331" i="4"/>
  <c r="AE331" i="4"/>
  <c r="AD332" i="4"/>
  <c r="AE332" i="4"/>
  <c r="AD333" i="4"/>
  <c r="AE333" i="4"/>
  <c r="AD334" i="4"/>
  <c r="AE334" i="4"/>
  <c r="AD335" i="4"/>
  <c r="AE335" i="4"/>
  <c r="AD336" i="4"/>
  <c r="AE336" i="4"/>
  <c r="AD337" i="4"/>
  <c r="AE337" i="4"/>
  <c r="AD338" i="4"/>
  <c r="AE338" i="4"/>
  <c r="AD339" i="4"/>
  <c r="AE339" i="4"/>
  <c r="AD340" i="4"/>
  <c r="AE340" i="4"/>
  <c r="AD341" i="4"/>
  <c r="AE341" i="4"/>
  <c r="AD342" i="4"/>
  <c r="AE342" i="4"/>
  <c r="AD343" i="4"/>
  <c r="AE343" i="4"/>
  <c r="AD344" i="4"/>
  <c r="AE344" i="4"/>
  <c r="AD345" i="4"/>
  <c r="AE345" i="4"/>
  <c r="AD346" i="4"/>
  <c r="AE346" i="4"/>
  <c r="AD347" i="4"/>
  <c r="AE347" i="4"/>
  <c r="AD348" i="4"/>
  <c r="AE348" i="4"/>
  <c r="AD349" i="4"/>
  <c r="AE349" i="4"/>
  <c r="AD350" i="4"/>
  <c r="AE350" i="4"/>
  <c r="AD351" i="4"/>
  <c r="AE351" i="4"/>
  <c r="AD352" i="4"/>
  <c r="AE352" i="4"/>
  <c r="AD353" i="4"/>
  <c r="AE353" i="4"/>
  <c r="AD354" i="4"/>
  <c r="AE354" i="4"/>
  <c r="AD355" i="4"/>
  <c r="AE355" i="4"/>
  <c r="AD356" i="4"/>
  <c r="AE356" i="4"/>
  <c r="AD357" i="4"/>
  <c r="AE357" i="4"/>
  <c r="AD358" i="4"/>
  <c r="AE358" i="4"/>
  <c r="AD359" i="4"/>
  <c r="AE359" i="4"/>
  <c r="AD360" i="4"/>
  <c r="AE360" i="4"/>
  <c r="AD361" i="4"/>
  <c r="AE361" i="4"/>
  <c r="AD362" i="4"/>
  <c r="AE362" i="4"/>
  <c r="AD363" i="4"/>
  <c r="AE363" i="4"/>
  <c r="AD364" i="4"/>
  <c r="AE364" i="4"/>
  <c r="AD365" i="4"/>
  <c r="AE365" i="4"/>
  <c r="AD366" i="4"/>
  <c r="AE366" i="4"/>
  <c r="AD367" i="4"/>
  <c r="AE367" i="4"/>
  <c r="AD368" i="4"/>
  <c r="AE368" i="4"/>
  <c r="AD369" i="4"/>
  <c r="AE369" i="4"/>
  <c r="AD370" i="4"/>
  <c r="AE370" i="4"/>
  <c r="AD371" i="4"/>
  <c r="AE371" i="4"/>
  <c r="AD372" i="4"/>
  <c r="AE372" i="4"/>
  <c r="AD373" i="4"/>
  <c r="AE373" i="4"/>
  <c r="AD374" i="4"/>
  <c r="AE374" i="4"/>
  <c r="AD375" i="4"/>
  <c r="AE375" i="4"/>
  <c r="AD376" i="4"/>
  <c r="AE376" i="4"/>
  <c r="AD377" i="4"/>
  <c r="AE377" i="4"/>
  <c r="AD378" i="4"/>
  <c r="AE378" i="4"/>
  <c r="AD379" i="4"/>
  <c r="AE379" i="4"/>
  <c r="AD380" i="4"/>
  <c r="AE380" i="4"/>
  <c r="AD381" i="4"/>
  <c r="AE381" i="4"/>
  <c r="AD382" i="4"/>
  <c r="AE382" i="4"/>
  <c r="AD383" i="4"/>
  <c r="AE383" i="4"/>
  <c r="AD384" i="4"/>
  <c r="AE384" i="4"/>
  <c r="AD385" i="4"/>
  <c r="AE385" i="4"/>
  <c r="AD386" i="4"/>
  <c r="AE386" i="4"/>
  <c r="AD387" i="4"/>
  <c r="AE387" i="4"/>
  <c r="AD388" i="4"/>
  <c r="AE388" i="4"/>
  <c r="AD389" i="4"/>
  <c r="AE389" i="4"/>
  <c r="AD390" i="4"/>
  <c r="AE390" i="4"/>
  <c r="AD391" i="4"/>
  <c r="AE391" i="4"/>
  <c r="AD392" i="4"/>
  <c r="AE392" i="4"/>
  <c r="AD393" i="4"/>
  <c r="AE393" i="4"/>
  <c r="AD394" i="4"/>
  <c r="AE394" i="4"/>
  <c r="AD395" i="4"/>
  <c r="AE395" i="4"/>
  <c r="AD396" i="4"/>
  <c r="AE396" i="4"/>
  <c r="AD397" i="4"/>
  <c r="AE397" i="4"/>
  <c r="AD398" i="4"/>
  <c r="AE398" i="4"/>
  <c r="AD399" i="4"/>
  <c r="AE399" i="4"/>
  <c r="AD400" i="4"/>
  <c r="AE400" i="4"/>
  <c r="AD401" i="4"/>
  <c r="AE401" i="4"/>
  <c r="AD402" i="4"/>
  <c r="AE402" i="4"/>
  <c r="AD403" i="4"/>
  <c r="AE403" i="4"/>
  <c r="AD404" i="4"/>
  <c r="AE404" i="4"/>
  <c r="AD405" i="4"/>
  <c r="AE405" i="4"/>
  <c r="AD406" i="4"/>
  <c r="AE406" i="4"/>
  <c r="AD407" i="4"/>
  <c r="AE407" i="4"/>
  <c r="AD408" i="4"/>
  <c r="AE408" i="4"/>
  <c r="AD409" i="4"/>
  <c r="AE409" i="4"/>
  <c r="AD410" i="4"/>
  <c r="AE410" i="4"/>
  <c r="AD411" i="4"/>
  <c r="AE411" i="4"/>
  <c r="AD412" i="4"/>
  <c r="AE412" i="4"/>
  <c r="AD413" i="4"/>
  <c r="AE413" i="4"/>
  <c r="AD414" i="4"/>
  <c r="AE414" i="4"/>
  <c r="AD415" i="4"/>
  <c r="AE415" i="4"/>
  <c r="AD416" i="4"/>
  <c r="AE416" i="4"/>
  <c r="AD417" i="4"/>
  <c r="AE417" i="4"/>
  <c r="AD418" i="4"/>
  <c r="AE418" i="4"/>
  <c r="AD419" i="4"/>
  <c r="AE419" i="4"/>
  <c r="AD420" i="4"/>
  <c r="AE420" i="4"/>
  <c r="AD421" i="4"/>
  <c r="AE421" i="4"/>
  <c r="AD422" i="4"/>
  <c r="AE422" i="4"/>
  <c r="AD423" i="4"/>
  <c r="AE423" i="4"/>
  <c r="AD424" i="4"/>
  <c r="AE424" i="4"/>
  <c r="AD425" i="4"/>
  <c r="AE425" i="4"/>
  <c r="AD426" i="4"/>
  <c r="AE426" i="4"/>
  <c r="AD427" i="4"/>
  <c r="AE427" i="4"/>
  <c r="AD428" i="4"/>
  <c r="AE428" i="4"/>
  <c r="AD429" i="4"/>
  <c r="AE429" i="4"/>
  <c r="AD430" i="4"/>
  <c r="AE430" i="4"/>
  <c r="AD431" i="4"/>
  <c r="AE431" i="4"/>
  <c r="AD432" i="4"/>
  <c r="AE432" i="4"/>
  <c r="AD433" i="4"/>
  <c r="AE433" i="4"/>
  <c r="AD434" i="4"/>
  <c r="AE434" i="4"/>
  <c r="AD435" i="4"/>
  <c r="AE435" i="4"/>
  <c r="AD436" i="4"/>
  <c r="AE436" i="4"/>
  <c r="AD437" i="4"/>
  <c r="AE437" i="4"/>
  <c r="AD438" i="4"/>
  <c r="AE438" i="4"/>
  <c r="AD439" i="4"/>
  <c r="AE439" i="4"/>
  <c r="AD440" i="4"/>
  <c r="AE440" i="4"/>
  <c r="AD441" i="4"/>
  <c r="AE441" i="4"/>
  <c r="AD442" i="4"/>
  <c r="AE442" i="4"/>
  <c r="AD443" i="4"/>
  <c r="AE443" i="4"/>
  <c r="AD444" i="4"/>
  <c r="AE444" i="4"/>
  <c r="AD445" i="4"/>
  <c r="AE445" i="4"/>
  <c r="AD446" i="4"/>
  <c r="AE446" i="4"/>
  <c r="AD447" i="4"/>
  <c r="AE447" i="4"/>
  <c r="AD448" i="4"/>
  <c r="AE448" i="4"/>
  <c r="AD449" i="4"/>
  <c r="AE449" i="4"/>
  <c r="AD450" i="4"/>
  <c r="AE450" i="4"/>
  <c r="AD451" i="4"/>
  <c r="AE451" i="4"/>
  <c r="AD452" i="4"/>
  <c r="AE452" i="4"/>
  <c r="AD453" i="4"/>
  <c r="AE453" i="4"/>
  <c r="AD454" i="4"/>
  <c r="AE454" i="4"/>
  <c r="AD455" i="4"/>
  <c r="AE455" i="4"/>
  <c r="AD456" i="4"/>
  <c r="AE456" i="4"/>
  <c r="AD457" i="4"/>
  <c r="AE457" i="4"/>
  <c r="AD458" i="4"/>
  <c r="AE458" i="4"/>
  <c r="AD459" i="4"/>
  <c r="AE459" i="4"/>
  <c r="AD460" i="4"/>
  <c r="AE460" i="4"/>
  <c r="AD461" i="4"/>
  <c r="AE461" i="4"/>
  <c r="AD462" i="4"/>
  <c r="AE462" i="4"/>
  <c r="AD463" i="4"/>
  <c r="AE463" i="4"/>
  <c r="AD464" i="4"/>
  <c r="AE464" i="4"/>
  <c r="AD465" i="4"/>
  <c r="AE465" i="4"/>
  <c r="AD466" i="4"/>
  <c r="AE466" i="4"/>
  <c r="AD467" i="4"/>
  <c r="AE467" i="4"/>
  <c r="AD468" i="4"/>
  <c r="AE468" i="4"/>
  <c r="AD469" i="4"/>
  <c r="AE469" i="4"/>
  <c r="AD470" i="4"/>
  <c r="AE470" i="4"/>
  <c r="AD471" i="4"/>
  <c r="AE471" i="4"/>
  <c r="AD472" i="4"/>
  <c r="AE472" i="4"/>
  <c r="AD473" i="4"/>
  <c r="AE473" i="4"/>
  <c r="AD474" i="4"/>
  <c r="AE474" i="4"/>
  <c r="AD475" i="4"/>
  <c r="AE475" i="4"/>
  <c r="AD476" i="4"/>
  <c r="AE476" i="4"/>
  <c r="AD477" i="4"/>
  <c r="AE477" i="4"/>
  <c r="AD478" i="4"/>
  <c r="AE478" i="4"/>
  <c r="AD479" i="4"/>
  <c r="AE479" i="4"/>
  <c r="AD480" i="4"/>
  <c r="AE480" i="4"/>
  <c r="AD481" i="4"/>
  <c r="AE481" i="4"/>
  <c r="M543" i="4"/>
  <c r="N543" i="4"/>
  <c r="O543" i="4"/>
  <c r="P543" i="4"/>
  <c r="Q543" i="4"/>
  <c r="R543" i="4"/>
  <c r="S543" i="4"/>
  <c r="T543" i="4"/>
  <c r="U543" i="4"/>
  <c r="M544" i="4"/>
  <c r="N544" i="4"/>
  <c r="O544" i="4"/>
  <c r="P544" i="4"/>
  <c r="Q544" i="4"/>
  <c r="R544" i="4"/>
  <c r="S544" i="4"/>
  <c r="T544" i="4"/>
  <c r="U544" i="4"/>
  <c r="M545" i="4"/>
  <c r="N545" i="4"/>
  <c r="O545" i="4"/>
  <c r="P545" i="4"/>
  <c r="Q545" i="4"/>
  <c r="R545" i="4"/>
  <c r="S545" i="4"/>
  <c r="T545" i="4"/>
  <c r="U545" i="4"/>
  <c r="M546" i="4"/>
  <c r="N546" i="4"/>
  <c r="O546" i="4"/>
  <c r="P546" i="4"/>
  <c r="Q546" i="4"/>
  <c r="R546" i="4"/>
  <c r="S546" i="4"/>
  <c r="T546" i="4"/>
  <c r="U546" i="4"/>
  <c r="M550" i="4"/>
  <c r="N550" i="4"/>
  <c r="O550" i="4"/>
  <c r="P550" i="4"/>
  <c r="Q550" i="4"/>
  <c r="R550" i="4"/>
  <c r="S550" i="4"/>
  <c r="T550" i="4"/>
  <c r="U550" i="4"/>
  <c r="M551" i="4"/>
  <c r="N551" i="4"/>
  <c r="O551" i="4"/>
  <c r="P551" i="4"/>
  <c r="Q551" i="4"/>
  <c r="R551" i="4"/>
  <c r="S551" i="4"/>
  <c r="T551" i="4"/>
  <c r="U551" i="4"/>
  <c r="R547" i="4" l="1"/>
  <c r="O547" i="4"/>
  <c r="P547" i="4"/>
  <c r="N547" i="4"/>
  <c r="U547" i="4"/>
  <c r="M547" i="4"/>
  <c r="Q547" i="4"/>
  <c r="S547" i="4"/>
  <c r="T547" i="4"/>
  <c r="W458" i="4"/>
  <c r="W459" i="4"/>
  <c r="W460" i="4"/>
  <c r="W461" i="4"/>
  <c r="W462" i="4"/>
  <c r="W463" i="4"/>
  <c r="W464" i="4"/>
  <c r="W465" i="4"/>
  <c r="W466" i="4"/>
  <c r="W467" i="4"/>
  <c r="W468" i="4"/>
  <c r="W469" i="4"/>
  <c r="W457" i="4" l="1"/>
  <c r="W456" i="4"/>
  <c r="W455" i="4"/>
  <c r="W454" i="4"/>
  <c r="W453" i="4"/>
  <c r="W452" i="4"/>
  <c r="W451" i="4"/>
  <c r="W450" i="4"/>
  <c r="W449" i="4"/>
  <c r="W448" i="4"/>
  <c r="W447" i="4"/>
  <c r="W446" i="4"/>
  <c r="X1" i="4" l="1"/>
  <c r="AD1" i="4" l="1"/>
  <c r="AE3" i="4"/>
  <c r="AD3" i="4"/>
  <c r="AE4" i="4"/>
  <c r="AD4" i="4"/>
  <c r="AE5" i="4"/>
  <c r="AD5" i="4"/>
  <c r="AE6" i="4"/>
  <c r="AD6" i="4"/>
  <c r="AE7" i="4"/>
  <c r="AD7" i="4"/>
  <c r="AE8" i="4"/>
  <c r="AD8" i="4"/>
  <c r="AE9" i="4"/>
  <c r="AD9" i="4"/>
  <c r="AE10" i="4"/>
  <c r="AD10" i="4"/>
  <c r="AE11" i="4"/>
  <c r="AD11" i="4"/>
  <c r="AE12" i="4"/>
  <c r="AD12" i="4"/>
  <c r="AE13" i="4"/>
  <c r="AD13" i="4"/>
  <c r="AE2" i="4"/>
  <c r="AD2" i="4"/>
  <c r="W434" i="4" l="1"/>
  <c r="W435" i="4"/>
  <c r="W436" i="4"/>
  <c r="W437" i="4"/>
  <c r="W438" i="4"/>
  <c r="W439" i="4"/>
  <c r="W440" i="4"/>
  <c r="W441" i="4"/>
  <c r="W442" i="4"/>
  <c r="W443" i="4"/>
  <c r="W444" i="4"/>
  <c r="W445" i="4"/>
  <c r="W3" i="4" l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W151" i="4"/>
  <c r="W152" i="4"/>
  <c r="W153" i="4"/>
  <c r="W154" i="4"/>
  <c r="W155" i="4"/>
  <c r="W156" i="4"/>
  <c r="W157" i="4"/>
  <c r="W158" i="4"/>
  <c r="W159" i="4"/>
  <c r="W160" i="4"/>
  <c r="W161" i="4"/>
  <c r="W162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78" i="4"/>
  <c r="W179" i="4"/>
  <c r="W180" i="4"/>
  <c r="W181" i="4"/>
  <c r="W182" i="4"/>
  <c r="W183" i="4"/>
  <c r="W184" i="4"/>
  <c r="W185" i="4"/>
  <c r="W186" i="4"/>
  <c r="W187" i="4"/>
  <c r="W188" i="4"/>
  <c r="W189" i="4"/>
  <c r="W190" i="4"/>
  <c r="W191" i="4"/>
  <c r="W192" i="4"/>
  <c r="W193" i="4"/>
  <c r="W194" i="4"/>
  <c r="W195" i="4"/>
  <c r="W196" i="4"/>
  <c r="W197" i="4"/>
  <c r="W198" i="4"/>
  <c r="W199" i="4"/>
  <c r="W200" i="4"/>
  <c r="W201" i="4"/>
  <c r="W202" i="4"/>
  <c r="W203" i="4"/>
  <c r="W204" i="4"/>
  <c r="W205" i="4"/>
  <c r="W206" i="4"/>
  <c r="W207" i="4"/>
  <c r="W208" i="4"/>
  <c r="W209" i="4"/>
  <c r="W210" i="4"/>
  <c r="W211" i="4"/>
  <c r="W212" i="4"/>
  <c r="W213" i="4"/>
  <c r="W214" i="4"/>
  <c r="W215" i="4"/>
  <c r="W216" i="4"/>
  <c r="W217" i="4"/>
  <c r="W218" i="4"/>
  <c r="W219" i="4"/>
  <c r="W220" i="4"/>
  <c r="W221" i="4"/>
  <c r="W222" i="4"/>
  <c r="W223" i="4"/>
  <c r="W224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245" i="4"/>
  <c r="W246" i="4"/>
  <c r="W247" i="4"/>
  <c r="W248" i="4"/>
  <c r="W249" i="4"/>
  <c r="W250" i="4"/>
  <c r="W251" i="4"/>
  <c r="W252" i="4"/>
  <c r="W253" i="4"/>
  <c r="W254" i="4"/>
  <c r="W255" i="4"/>
  <c r="W256" i="4"/>
  <c r="W257" i="4"/>
  <c r="W258" i="4"/>
  <c r="W259" i="4"/>
  <c r="W260" i="4"/>
  <c r="W261" i="4"/>
  <c r="W262" i="4"/>
  <c r="W263" i="4"/>
  <c r="W264" i="4"/>
  <c r="W265" i="4"/>
  <c r="W266" i="4"/>
  <c r="W267" i="4"/>
  <c r="W268" i="4"/>
  <c r="W269" i="4"/>
  <c r="W270" i="4"/>
  <c r="W271" i="4"/>
  <c r="W272" i="4"/>
  <c r="W273" i="4"/>
  <c r="W274" i="4"/>
  <c r="W275" i="4"/>
  <c r="W276" i="4"/>
  <c r="W277" i="4"/>
  <c r="W278" i="4"/>
  <c r="W279" i="4"/>
  <c r="W280" i="4"/>
  <c r="W281" i="4"/>
  <c r="W282" i="4"/>
  <c r="W283" i="4"/>
  <c r="W284" i="4"/>
  <c r="W285" i="4"/>
  <c r="W286" i="4"/>
  <c r="W287" i="4"/>
  <c r="W288" i="4"/>
  <c r="W289" i="4"/>
  <c r="W290" i="4"/>
  <c r="W291" i="4"/>
  <c r="W292" i="4"/>
  <c r="W293" i="4"/>
  <c r="W294" i="4"/>
  <c r="W295" i="4"/>
  <c r="W296" i="4"/>
  <c r="W297" i="4"/>
  <c r="W298" i="4"/>
  <c r="W299" i="4"/>
  <c r="W300" i="4"/>
  <c r="W301" i="4"/>
  <c r="W302" i="4"/>
  <c r="W303" i="4"/>
  <c r="W304" i="4"/>
  <c r="W305" i="4"/>
  <c r="W306" i="4"/>
  <c r="W307" i="4"/>
  <c r="W308" i="4"/>
  <c r="W309" i="4"/>
  <c r="W310" i="4"/>
  <c r="W311" i="4"/>
  <c r="W312" i="4"/>
  <c r="W313" i="4"/>
  <c r="W314" i="4"/>
  <c r="W315" i="4"/>
  <c r="W316" i="4"/>
  <c r="W317" i="4"/>
  <c r="W318" i="4"/>
  <c r="W319" i="4"/>
  <c r="W320" i="4"/>
  <c r="W321" i="4"/>
  <c r="W322" i="4"/>
  <c r="W323" i="4"/>
  <c r="W324" i="4"/>
  <c r="W325" i="4"/>
  <c r="W326" i="4"/>
  <c r="W327" i="4"/>
  <c r="W328" i="4"/>
  <c r="W329" i="4"/>
  <c r="W330" i="4"/>
  <c r="W331" i="4"/>
  <c r="W332" i="4"/>
  <c r="W333" i="4"/>
  <c r="W334" i="4"/>
  <c r="W335" i="4"/>
  <c r="W336" i="4"/>
  <c r="W337" i="4"/>
  <c r="W338" i="4"/>
  <c r="W339" i="4"/>
  <c r="W340" i="4"/>
  <c r="W341" i="4"/>
  <c r="W342" i="4"/>
  <c r="W343" i="4"/>
  <c r="W344" i="4"/>
  <c r="W345" i="4"/>
  <c r="W346" i="4"/>
  <c r="W347" i="4"/>
  <c r="W348" i="4"/>
  <c r="W349" i="4"/>
  <c r="W350" i="4"/>
  <c r="W351" i="4"/>
  <c r="W352" i="4"/>
  <c r="W353" i="4"/>
  <c r="W354" i="4"/>
  <c r="W355" i="4"/>
  <c r="W356" i="4"/>
  <c r="W357" i="4"/>
  <c r="W358" i="4"/>
  <c r="W359" i="4"/>
  <c r="W360" i="4"/>
  <c r="W361" i="4"/>
  <c r="W362" i="4"/>
  <c r="W363" i="4"/>
  <c r="W364" i="4"/>
  <c r="W365" i="4"/>
  <c r="W366" i="4"/>
  <c r="W367" i="4"/>
  <c r="W368" i="4"/>
  <c r="W369" i="4"/>
  <c r="W370" i="4"/>
  <c r="W371" i="4"/>
  <c r="W372" i="4"/>
  <c r="W373" i="4"/>
  <c r="W374" i="4"/>
  <c r="W375" i="4"/>
  <c r="W376" i="4"/>
  <c r="W377" i="4"/>
  <c r="W378" i="4"/>
  <c r="W379" i="4"/>
  <c r="W380" i="4"/>
  <c r="W381" i="4"/>
  <c r="W382" i="4"/>
  <c r="W383" i="4"/>
  <c r="W384" i="4"/>
  <c r="W385" i="4"/>
  <c r="W386" i="4"/>
  <c r="W387" i="4"/>
  <c r="W388" i="4"/>
  <c r="W389" i="4"/>
  <c r="W390" i="4"/>
  <c r="W391" i="4"/>
  <c r="W392" i="4"/>
  <c r="W393" i="4"/>
  <c r="W394" i="4"/>
  <c r="W395" i="4"/>
  <c r="W396" i="4"/>
  <c r="W397" i="4"/>
  <c r="W398" i="4"/>
  <c r="W399" i="4"/>
  <c r="W400" i="4"/>
  <c r="W401" i="4"/>
  <c r="W402" i="4"/>
  <c r="W403" i="4"/>
  <c r="W404" i="4"/>
  <c r="W405" i="4"/>
  <c r="W406" i="4"/>
  <c r="W407" i="4"/>
  <c r="W408" i="4"/>
  <c r="W409" i="4"/>
  <c r="W410" i="4"/>
  <c r="W411" i="4"/>
  <c r="W412" i="4"/>
  <c r="W413" i="4"/>
  <c r="W414" i="4"/>
  <c r="W415" i="4"/>
  <c r="W416" i="4"/>
  <c r="W417" i="4"/>
  <c r="W418" i="4"/>
  <c r="W419" i="4"/>
  <c r="W420" i="4"/>
  <c r="W421" i="4"/>
  <c r="W422" i="4"/>
  <c r="W423" i="4"/>
  <c r="W424" i="4"/>
  <c r="W425" i="4"/>
  <c r="W426" i="4"/>
  <c r="W427" i="4"/>
  <c r="W428" i="4"/>
  <c r="W429" i="4"/>
  <c r="W430" i="4"/>
  <c r="W431" i="4"/>
  <c r="W432" i="4"/>
  <c r="W433" i="4"/>
  <c r="W2" i="4"/>
  <c r="W551" i="4" l="1"/>
  <c r="W545" i="4"/>
  <c r="W543" i="4"/>
  <c r="W546" i="4"/>
  <c r="W550" i="4"/>
  <c r="W544" i="4"/>
  <c r="C27" i="4"/>
  <c r="D27" i="4"/>
  <c r="E27" i="4"/>
  <c r="F27" i="4"/>
  <c r="G27" i="4"/>
  <c r="H27" i="4"/>
  <c r="I27" i="4"/>
  <c r="J27" i="4"/>
  <c r="C28" i="4"/>
  <c r="D28" i="4"/>
  <c r="E28" i="4"/>
  <c r="F28" i="4"/>
  <c r="G28" i="4"/>
  <c r="H28" i="4"/>
  <c r="I28" i="4"/>
  <c r="J28" i="4"/>
  <c r="B28" i="4"/>
  <c r="B27" i="4"/>
  <c r="Z3" i="4"/>
  <c r="Z4" i="4" s="1"/>
  <c r="Z5" i="4" s="1"/>
  <c r="Z6" i="4" s="1"/>
  <c r="W547" i="4" l="1"/>
  <c r="Z7" i="4"/>
  <c r="Z8" i="4" l="1"/>
  <c r="Z9" i="4" l="1"/>
  <c r="Z10" i="4" l="1"/>
  <c r="Z11" i="4" l="1"/>
  <c r="Z12" i="4" l="1"/>
  <c r="Z13" i="4" l="1"/>
  <c r="Z14" i="4" l="1"/>
  <c r="J29" i="4"/>
  <c r="I29" i="4"/>
  <c r="H29" i="4"/>
  <c r="G29" i="4"/>
  <c r="F29" i="4"/>
  <c r="E29" i="4"/>
  <c r="D29" i="4"/>
  <c r="C29" i="4"/>
  <c r="B29" i="4"/>
  <c r="J26" i="4"/>
  <c r="I26" i="4"/>
  <c r="H26" i="4"/>
  <c r="G26" i="4"/>
  <c r="F26" i="4"/>
  <c r="E26" i="4"/>
  <c r="D26" i="4"/>
  <c r="C26" i="4"/>
  <c r="B26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C3" i="4" l="1"/>
  <c r="G3" i="4"/>
  <c r="B31" i="4"/>
  <c r="Z15" i="4"/>
  <c r="Z16" i="4" l="1"/>
  <c r="Z17" i="4" l="1"/>
  <c r="H31" i="4"/>
  <c r="I33" i="4"/>
  <c r="D33" i="4"/>
  <c r="C12" i="4"/>
  <c r="B33" i="4"/>
  <c r="G33" i="4"/>
  <c r="H33" i="4"/>
  <c r="C33" i="4"/>
  <c r="E33" i="4"/>
  <c r="F33" i="4"/>
  <c r="J33" i="4"/>
  <c r="C31" i="4"/>
  <c r="G31" i="4"/>
  <c r="C4" i="4" s="1"/>
  <c r="J31" i="4"/>
  <c r="E31" i="4"/>
  <c r="I31" i="4"/>
  <c r="F25" i="4"/>
  <c r="I25" i="4"/>
  <c r="E25" i="4"/>
  <c r="H25" i="4"/>
  <c r="D25" i="4"/>
  <c r="G2" i="4"/>
  <c r="J25" i="4"/>
  <c r="G5" i="4" l="1"/>
  <c r="G4" i="4"/>
  <c r="C5" i="4"/>
  <c r="Z18" i="4"/>
  <c r="C7" i="4"/>
  <c r="C6" i="4"/>
  <c r="AA2" i="4"/>
  <c r="X2" i="4"/>
  <c r="X3" i="4" s="1"/>
  <c r="X4" i="4" s="1"/>
  <c r="X5" i="4" s="1"/>
  <c r="X6" i="4" s="1"/>
  <c r="X7" i="4" s="1"/>
  <c r="X8" i="4" s="1"/>
  <c r="X9" i="4" s="1"/>
  <c r="X10" i="4" s="1"/>
  <c r="X11" i="4" s="1"/>
  <c r="X12" i="4" s="1"/>
  <c r="X13" i="4" s="1"/>
  <c r="X14" i="4" s="1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X63" i="4" s="1"/>
  <c r="X64" i="4" s="1"/>
  <c r="X65" i="4" s="1"/>
  <c r="X66" i="4" s="1"/>
  <c r="X67" i="4" s="1"/>
  <c r="X68" i="4" s="1"/>
  <c r="X69" i="4" s="1"/>
  <c r="X70" i="4" s="1"/>
  <c r="X71" i="4" s="1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83" i="4" s="1"/>
  <c r="X84" i="4" s="1"/>
  <c r="X85" i="4" s="1"/>
  <c r="X86" i="4" s="1"/>
  <c r="X87" i="4" s="1"/>
  <c r="X88" i="4" s="1"/>
  <c r="X89" i="4" s="1"/>
  <c r="X90" i="4" s="1"/>
  <c r="X91" i="4" s="1"/>
  <c r="X92" i="4" s="1"/>
  <c r="X93" i="4" s="1"/>
  <c r="X94" i="4" s="1"/>
  <c r="X95" i="4" s="1"/>
  <c r="X96" i="4" s="1"/>
  <c r="X97" i="4" s="1"/>
  <c r="X98" i="4" s="1"/>
  <c r="X99" i="4" s="1"/>
  <c r="X100" i="4" s="1"/>
  <c r="X101" i="4" s="1"/>
  <c r="X102" i="4" s="1"/>
  <c r="X103" i="4" s="1"/>
  <c r="X104" i="4" s="1"/>
  <c r="X105" i="4" s="1"/>
  <c r="X106" i="4" s="1"/>
  <c r="X107" i="4" s="1"/>
  <c r="X108" i="4" s="1"/>
  <c r="X109" i="4" s="1"/>
  <c r="X110" i="4" s="1"/>
  <c r="X111" i="4" s="1"/>
  <c r="X112" i="4" s="1"/>
  <c r="X113" i="4" s="1"/>
  <c r="X114" i="4" s="1"/>
  <c r="X115" i="4" s="1"/>
  <c r="X116" i="4" s="1"/>
  <c r="X117" i="4" s="1"/>
  <c r="X118" i="4" s="1"/>
  <c r="X119" i="4" s="1"/>
  <c r="X120" i="4" s="1"/>
  <c r="X121" i="4" s="1"/>
  <c r="X122" i="4" s="1"/>
  <c r="X123" i="4" s="1"/>
  <c r="X124" i="4" s="1"/>
  <c r="X125" i="4" s="1"/>
  <c r="X126" i="4" s="1"/>
  <c r="X127" i="4" s="1"/>
  <c r="X128" i="4" s="1"/>
  <c r="X129" i="4" s="1"/>
  <c r="X130" i="4" s="1"/>
  <c r="X131" i="4" s="1"/>
  <c r="X132" i="4" s="1"/>
  <c r="X133" i="4" s="1"/>
  <c r="X134" i="4" s="1"/>
  <c r="X135" i="4" s="1"/>
  <c r="X136" i="4" s="1"/>
  <c r="X137" i="4" s="1"/>
  <c r="X138" i="4" s="1"/>
  <c r="X139" i="4" s="1"/>
  <c r="X140" i="4" s="1"/>
  <c r="X141" i="4" s="1"/>
  <c r="X142" i="4" s="1"/>
  <c r="X143" i="4" s="1"/>
  <c r="X144" i="4" s="1"/>
  <c r="X145" i="4" s="1"/>
  <c r="X146" i="4" s="1"/>
  <c r="X147" i="4" s="1"/>
  <c r="X148" i="4" s="1"/>
  <c r="X149" i="4" s="1"/>
  <c r="X150" i="4" s="1"/>
  <c r="X151" i="4" s="1"/>
  <c r="X152" i="4" s="1"/>
  <c r="X153" i="4" s="1"/>
  <c r="X154" i="4" s="1"/>
  <c r="X155" i="4" s="1"/>
  <c r="X156" i="4" s="1"/>
  <c r="X157" i="4" s="1"/>
  <c r="X158" i="4" s="1"/>
  <c r="X159" i="4" s="1"/>
  <c r="X160" i="4" s="1"/>
  <c r="X161" i="4" s="1"/>
  <c r="X162" i="4" s="1"/>
  <c r="X163" i="4" s="1"/>
  <c r="X164" i="4" s="1"/>
  <c r="X165" i="4" s="1"/>
  <c r="X166" i="4" s="1"/>
  <c r="X167" i="4" s="1"/>
  <c r="X168" i="4" s="1"/>
  <c r="X169" i="4" s="1"/>
  <c r="X170" i="4" s="1"/>
  <c r="X171" i="4" s="1"/>
  <c r="X172" i="4" s="1"/>
  <c r="X173" i="4" s="1"/>
  <c r="X174" i="4" s="1"/>
  <c r="X175" i="4" s="1"/>
  <c r="X176" i="4" s="1"/>
  <c r="X177" i="4" s="1"/>
  <c r="X178" i="4" s="1"/>
  <c r="X179" i="4" s="1"/>
  <c r="X180" i="4" s="1"/>
  <c r="X181" i="4" s="1"/>
  <c r="X182" i="4" s="1"/>
  <c r="X183" i="4" s="1"/>
  <c r="X184" i="4" s="1"/>
  <c r="X185" i="4" s="1"/>
  <c r="X186" i="4" s="1"/>
  <c r="X187" i="4" s="1"/>
  <c r="X188" i="4" s="1"/>
  <c r="X189" i="4" s="1"/>
  <c r="X190" i="4" s="1"/>
  <c r="X191" i="4" s="1"/>
  <c r="X192" i="4" s="1"/>
  <c r="X193" i="4" s="1"/>
  <c r="X194" i="4" s="1"/>
  <c r="X195" i="4" s="1"/>
  <c r="X196" i="4" s="1"/>
  <c r="X197" i="4" s="1"/>
  <c r="X198" i="4" s="1"/>
  <c r="X199" i="4" s="1"/>
  <c r="X200" i="4" s="1"/>
  <c r="X201" i="4" s="1"/>
  <c r="X202" i="4" s="1"/>
  <c r="X203" i="4" s="1"/>
  <c r="X204" i="4" s="1"/>
  <c r="X205" i="4" s="1"/>
  <c r="X206" i="4" s="1"/>
  <c r="X207" i="4" s="1"/>
  <c r="X208" i="4" s="1"/>
  <c r="X209" i="4" s="1"/>
  <c r="X210" i="4" s="1"/>
  <c r="X211" i="4" s="1"/>
  <c r="X212" i="4" s="1"/>
  <c r="X213" i="4" s="1"/>
  <c r="X214" i="4" s="1"/>
  <c r="X215" i="4" s="1"/>
  <c r="X216" i="4" s="1"/>
  <c r="X217" i="4" s="1"/>
  <c r="X218" i="4" s="1"/>
  <c r="X219" i="4" s="1"/>
  <c r="X220" i="4" s="1"/>
  <c r="X221" i="4" s="1"/>
  <c r="X222" i="4" s="1"/>
  <c r="X223" i="4" s="1"/>
  <c r="X224" i="4" s="1"/>
  <c r="X225" i="4" s="1"/>
  <c r="X226" i="4" s="1"/>
  <c r="X227" i="4" s="1"/>
  <c r="X228" i="4" s="1"/>
  <c r="X229" i="4" s="1"/>
  <c r="X230" i="4" s="1"/>
  <c r="X231" i="4" s="1"/>
  <c r="X232" i="4" s="1"/>
  <c r="X233" i="4" s="1"/>
  <c r="X234" i="4" s="1"/>
  <c r="X235" i="4" s="1"/>
  <c r="X236" i="4" s="1"/>
  <c r="X237" i="4" s="1"/>
  <c r="X238" i="4" s="1"/>
  <c r="X239" i="4" s="1"/>
  <c r="X240" i="4" s="1"/>
  <c r="X241" i="4" s="1"/>
  <c r="X242" i="4" s="1"/>
  <c r="X243" i="4" s="1"/>
  <c r="X244" i="4" s="1"/>
  <c r="X245" i="4" s="1"/>
  <c r="X246" i="4" s="1"/>
  <c r="X247" i="4" s="1"/>
  <c r="X248" i="4" s="1"/>
  <c r="X249" i="4" s="1"/>
  <c r="X250" i="4" s="1"/>
  <c r="X251" i="4" s="1"/>
  <c r="X252" i="4" s="1"/>
  <c r="X253" i="4" s="1"/>
  <c r="X254" i="4" s="1"/>
  <c r="X255" i="4" s="1"/>
  <c r="X256" i="4" s="1"/>
  <c r="X257" i="4" s="1"/>
  <c r="X258" i="4" s="1"/>
  <c r="X259" i="4" s="1"/>
  <c r="X260" i="4" s="1"/>
  <c r="X261" i="4" s="1"/>
  <c r="X262" i="4" s="1"/>
  <c r="X263" i="4" s="1"/>
  <c r="X264" i="4" s="1"/>
  <c r="X265" i="4" s="1"/>
  <c r="X266" i="4" s="1"/>
  <c r="X267" i="4" s="1"/>
  <c r="X268" i="4" s="1"/>
  <c r="X269" i="4" s="1"/>
  <c r="X270" i="4" s="1"/>
  <c r="X271" i="4" s="1"/>
  <c r="X272" i="4" s="1"/>
  <c r="X273" i="4" s="1"/>
  <c r="X274" i="4" s="1"/>
  <c r="X275" i="4" s="1"/>
  <c r="X276" i="4" s="1"/>
  <c r="X277" i="4" s="1"/>
  <c r="X278" i="4" s="1"/>
  <c r="X279" i="4" s="1"/>
  <c r="X280" i="4" s="1"/>
  <c r="X281" i="4" s="1"/>
  <c r="X282" i="4" s="1"/>
  <c r="X283" i="4" s="1"/>
  <c r="X284" i="4" s="1"/>
  <c r="X285" i="4" s="1"/>
  <c r="X286" i="4" s="1"/>
  <c r="X287" i="4" s="1"/>
  <c r="X288" i="4" s="1"/>
  <c r="X289" i="4" s="1"/>
  <c r="X290" i="4" s="1"/>
  <c r="X291" i="4" s="1"/>
  <c r="X292" i="4" s="1"/>
  <c r="X293" i="4" s="1"/>
  <c r="X294" i="4" s="1"/>
  <c r="X295" i="4" s="1"/>
  <c r="X296" i="4" s="1"/>
  <c r="X297" i="4" s="1"/>
  <c r="X298" i="4" s="1"/>
  <c r="X299" i="4" s="1"/>
  <c r="X300" i="4" s="1"/>
  <c r="X301" i="4" s="1"/>
  <c r="X302" i="4" s="1"/>
  <c r="X303" i="4" s="1"/>
  <c r="X304" i="4" s="1"/>
  <c r="X305" i="4" s="1"/>
  <c r="X306" i="4" s="1"/>
  <c r="X307" i="4" s="1"/>
  <c r="X308" i="4" s="1"/>
  <c r="X309" i="4" s="1"/>
  <c r="X310" i="4" s="1"/>
  <c r="X311" i="4" s="1"/>
  <c r="X312" i="4" s="1"/>
  <c r="X313" i="4" s="1"/>
  <c r="X314" i="4" s="1"/>
  <c r="X315" i="4" s="1"/>
  <c r="X316" i="4" s="1"/>
  <c r="X317" i="4" s="1"/>
  <c r="X318" i="4" s="1"/>
  <c r="X319" i="4" s="1"/>
  <c r="X320" i="4" s="1"/>
  <c r="X321" i="4" s="1"/>
  <c r="X322" i="4" s="1"/>
  <c r="X323" i="4" s="1"/>
  <c r="X324" i="4" s="1"/>
  <c r="X325" i="4" s="1"/>
  <c r="X326" i="4" s="1"/>
  <c r="X327" i="4" s="1"/>
  <c r="X328" i="4" s="1"/>
  <c r="X329" i="4" s="1"/>
  <c r="X330" i="4" s="1"/>
  <c r="X331" i="4" s="1"/>
  <c r="X332" i="4" s="1"/>
  <c r="X333" i="4" s="1"/>
  <c r="X334" i="4" s="1"/>
  <c r="X335" i="4" s="1"/>
  <c r="X336" i="4" s="1"/>
  <c r="X337" i="4" s="1"/>
  <c r="X338" i="4" s="1"/>
  <c r="X339" i="4" s="1"/>
  <c r="X340" i="4" s="1"/>
  <c r="X341" i="4" s="1"/>
  <c r="X342" i="4" s="1"/>
  <c r="X343" i="4" s="1"/>
  <c r="X344" i="4" s="1"/>
  <c r="X345" i="4" s="1"/>
  <c r="X346" i="4" s="1"/>
  <c r="X347" i="4" s="1"/>
  <c r="X348" i="4" s="1"/>
  <c r="X349" i="4" s="1"/>
  <c r="X350" i="4" s="1"/>
  <c r="X351" i="4" s="1"/>
  <c r="X352" i="4" s="1"/>
  <c r="X353" i="4" s="1"/>
  <c r="X354" i="4" s="1"/>
  <c r="X355" i="4" s="1"/>
  <c r="X356" i="4" s="1"/>
  <c r="X357" i="4" s="1"/>
  <c r="X358" i="4" s="1"/>
  <c r="X359" i="4" s="1"/>
  <c r="X360" i="4" s="1"/>
  <c r="X361" i="4" s="1"/>
  <c r="X362" i="4" s="1"/>
  <c r="X363" i="4" s="1"/>
  <c r="X364" i="4" s="1"/>
  <c r="X365" i="4" s="1"/>
  <c r="X366" i="4" s="1"/>
  <c r="X367" i="4" s="1"/>
  <c r="X368" i="4" s="1"/>
  <c r="X369" i="4" s="1"/>
  <c r="X370" i="4" s="1"/>
  <c r="X371" i="4" s="1"/>
  <c r="X372" i="4" s="1"/>
  <c r="X373" i="4" s="1"/>
  <c r="X374" i="4" s="1"/>
  <c r="X375" i="4" s="1"/>
  <c r="X376" i="4" s="1"/>
  <c r="X377" i="4" s="1"/>
  <c r="X378" i="4" s="1"/>
  <c r="X379" i="4" s="1"/>
  <c r="X380" i="4" s="1"/>
  <c r="X381" i="4" s="1"/>
  <c r="X382" i="4" s="1"/>
  <c r="X383" i="4" s="1"/>
  <c r="X384" i="4" s="1"/>
  <c r="X385" i="4" s="1"/>
  <c r="X386" i="4" s="1"/>
  <c r="X387" i="4" s="1"/>
  <c r="X388" i="4" s="1"/>
  <c r="X389" i="4" s="1"/>
  <c r="X390" i="4" s="1"/>
  <c r="X391" i="4" s="1"/>
  <c r="X392" i="4" s="1"/>
  <c r="X393" i="4" s="1"/>
  <c r="X394" i="4" s="1"/>
  <c r="X395" i="4" s="1"/>
  <c r="X396" i="4" s="1"/>
  <c r="X397" i="4" s="1"/>
  <c r="X398" i="4" s="1"/>
  <c r="X399" i="4" s="1"/>
  <c r="X400" i="4" s="1"/>
  <c r="X401" i="4" s="1"/>
  <c r="X402" i="4" s="1"/>
  <c r="X403" i="4" s="1"/>
  <c r="X404" i="4" s="1"/>
  <c r="X405" i="4" s="1"/>
  <c r="X406" i="4" s="1"/>
  <c r="X407" i="4" s="1"/>
  <c r="X408" i="4" s="1"/>
  <c r="X409" i="4" s="1"/>
  <c r="X410" i="4" s="1"/>
  <c r="X411" i="4" s="1"/>
  <c r="X412" i="4" s="1"/>
  <c r="X413" i="4" s="1"/>
  <c r="X414" i="4" s="1"/>
  <c r="X415" i="4" s="1"/>
  <c r="X416" i="4" s="1"/>
  <c r="X417" i="4" s="1"/>
  <c r="X418" i="4" s="1"/>
  <c r="X419" i="4" s="1"/>
  <c r="X420" i="4" s="1"/>
  <c r="X421" i="4" s="1"/>
  <c r="X422" i="4" s="1"/>
  <c r="X423" i="4" s="1"/>
  <c r="X424" i="4" s="1"/>
  <c r="X425" i="4" s="1"/>
  <c r="X426" i="4" s="1"/>
  <c r="X427" i="4" s="1"/>
  <c r="X428" i="4" s="1"/>
  <c r="X429" i="4" s="1"/>
  <c r="X430" i="4" s="1"/>
  <c r="X431" i="4" s="1"/>
  <c r="X432" i="4" s="1"/>
  <c r="X433" i="4" s="1"/>
  <c r="X434" i="4" s="1"/>
  <c r="X435" i="4" s="1"/>
  <c r="X436" i="4" s="1"/>
  <c r="X437" i="4" s="1"/>
  <c r="X438" i="4" s="1"/>
  <c r="X439" i="4" s="1"/>
  <c r="X440" i="4" s="1"/>
  <c r="X441" i="4" s="1"/>
  <c r="X442" i="4" s="1"/>
  <c r="X443" i="4" s="1"/>
  <c r="X444" i="4" s="1"/>
  <c r="X445" i="4" s="1"/>
  <c r="X446" i="4" s="1"/>
  <c r="X447" i="4" s="1"/>
  <c r="X448" i="4" s="1"/>
  <c r="X449" i="4" s="1"/>
  <c r="X450" i="4" s="1"/>
  <c r="X451" i="4" s="1"/>
  <c r="X452" i="4" s="1"/>
  <c r="X453" i="4" s="1"/>
  <c r="X454" i="4" s="1"/>
  <c r="X455" i="4" s="1"/>
  <c r="X456" i="4" s="1"/>
  <c r="X457" i="4" s="1"/>
  <c r="X458" i="4" s="1"/>
  <c r="X459" i="4" s="1"/>
  <c r="X460" i="4" s="1"/>
  <c r="X461" i="4" s="1"/>
  <c r="X462" i="4" s="1"/>
  <c r="X463" i="4" s="1"/>
  <c r="X464" i="4" s="1"/>
  <c r="X465" i="4" s="1"/>
  <c r="X466" i="4" s="1"/>
  <c r="X467" i="4" s="1"/>
  <c r="X468" i="4" s="1"/>
  <c r="X469" i="4" s="1"/>
  <c r="X470" i="4" s="1"/>
  <c r="X471" i="4" s="1"/>
  <c r="X472" i="4" s="1"/>
  <c r="X473" i="4" s="1"/>
  <c r="X474" i="4" s="1"/>
  <c r="X475" i="4" s="1"/>
  <c r="X476" i="4" s="1"/>
  <c r="X477" i="4" s="1"/>
  <c r="X478" i="4" s="1"/>
  <c r="X479" i="4" s="1"/>
  <c r="X480" i="4" s="1"/>
  <c r="X481" i="4" s="1"/>
  <c r="G32" i="4"/>
  <c r="H32" i="4"/>
  <c r="I32" i="4"/>
  <c r="C25" i="4"/>
  <c r="G25" i="4"/>
  <c r="C32" i="4"/>
  <c r="E32" i="4"/>
  <c r="B32" i="4"/>
  <c r="C2" i="4"/>
  <c r="F31" i="4"/>
  <c r="F32" i="4" s="1"/>
  <c r="J32" i="4"/>
  <c r="B25" i="4"/>
  <c r="D31" i="4"/>
  <c r="D32" i="4" s="1"/>
  <c r="X482" i="4" l="1"/>
  <c r="X483" i="4" s="1"/>
  <c r="X484" i="4" s="1"/>
  <c r="X485" i="4" s="1"/>
  <c r="X486" i="4" s="1"/>
  <c r="X487" i="4" s="1"/>
  <c r="X488" i="4" s="1"/>
  <c r="X489" i="4" s="1"/>
  <c r="X490" i="4" s="1"/>
  <c r="X491" i="4" s="1"/>
  <c r="X492" i="4" s="1"/>
  <c r="X493" i="4" s="1"/>
  <c r="X494" i="4" s="1"/>
  <c r="X495" i="4" s="1"/>
  <c r="X496" i="4" s="1"/>
  <c r="X497" i="4" s="1"/>
  <c r="X498" i="4" s="1"/>
  <c r="X499" i="4" s="1"/>
  <c r="X500" i="4" s="1"/>
  <c r="X501" i="4" s="1"/>
  <c r="X502" i="4" s="1"/>
  <c r="X503" i="4" s="1"/>
  <c r="X504" i="4" s="1"/>
  <c r="X505" i="4" s="1"/>
  <c r="X506" i="4" s="1"/>
  <c r="X507" i="4" s="1"/>
  <c r="X508" i="4" s="1"/>
  <c r="X509" i="4" s="1"/>
  <c r="X510" i="4" s="1"/>
  <c r="X511" i="4" s="1"/>
  <c r="X512" i="4" s="1"/>
  <c r="X513" i="4" s="1"/>
  <c r="X514" i="4" s="1"/>
  <c r="X515" i="4" s="1"/>
  <c r="X516" i="4" s="1"/>
  <c r="X517" i="4" s="1"/>
  <c r="X518" i="4" s="1"/>
  <c r="X519" i="4" s="1"/>
  <c r="X520" i="4" s="1"/>
  <c r="X521" i="4" s="1"/>
  <c r="X522" i="4" s="1"/>
  <c r="X523" i="4" s="1"/>
  <c r="X524" i="4" s="1"/>
  <c r="X525" i="4" s="1"/>
  <c r="X526" i="4" s="1"/>
  <c r="X527" i="4" s="1"/>
  <c r="X528" i="4" s="1"/>
  <c r="X529" i="4" s="1"/>
  <c r="X530" i="4" s="1"/>
  <c r="X531" i="4" s="1"/>
  <c r="X532" i="4" s="1"/>
  <c r="X533" i="4" s="1"/>
  <c r="X534" i="4" s="1"/>
  <c r="X535" i="4" s="1"/>
  <c r="X536" i="4" s="1"/>
  <c r="X537" i="4" s="1"/>
  <c r="X538" i="4" s="1"/>
  <c r="X539" i="4" s="1"/>
  <c r="X540" i="4" s="1"/>
  <c r="X541" i="4" s="1"/>
  <c r="P548" i="4"/>
  <c r="Q548" i="4"/>
  <c r="T548" i="4"/>
  <c r="M548" i="4"/>
  <c r="U548" i="4"/>
  <c r="N548" i="4"/>
  <c r="O548" i="4"/>
  <c r="S548" i="4"/>
  <c r="R548" i="4"/>
  <c r="W548" i="4"/>
  <c r="W549" i="4" s="1"/>
  <c r="AA10" i="4"/>
  <c r="AA5" i="4"/>
  <c r="AA9" i="4"/>
  <c r="AA4" i="4"/>
  <c r="AA3" i="4"/>
  <c r="AA15" i="4"/>
  <c r="AA11" i="4"/>
  <c r="AA7" i="4"/>
  <c r="AA8" i="4"/>
  <c r="AA17" i="4"/>
  <c r="AA13" i="4"/>
  <c r="AA14" i="4"/>
  <c r="AA16" i="4"/>
  <c r="AA6" i="4"/>
  <c r="AA12" i="4"/>
  <c r="AA18" i="4"/>
  <c r="Z19" i="4"/>
  <c r="AA19" i="4" s="1"/>
  <c r="C8" i="4"/>
  <c r="C9" i="4" s="1"/>
  <c r="C10" i="4" s="1"/>
  <c r="O549" i="4" l="1"/>
  <c r="S549" i="4"/>
  <c r="N549" i="4"/>
  <c r="U549" i="4"/>
  <c r="M549" i="4"/>
  <c r="T549" i="4"/>
  <c r="Q549" i="4"/>
  <c r="R549" i="4"/>
  <c r="P549" i="4"/>
  <c r="Z20" i="4"/>
  <c r="AA20" i="4" s="1"/>
  <c r="Z21" i="4" l="1"/>
  <c r="AA21" i="4" s="1"/>
  <c r="Z22" i="4" l="1"/>
  <c r="AA22" i="4" s="1"/>
  <c r="Z23" i="4" l="1"/>
  <c r="AA23" i="4" s="1"/>
  <c r="Z24" i="4" l="1"/>
  <c r="AA24" i="4" s="1"/>
  <c r="Z25" i="4" l="1"/>
  <c r="AA25" i="4" s="1"/>
  <c r="Z26" i="4" l="1"/>
  <c r="AA26" i="4" s="1"/>
  <c r="Z27" i="4" l="1"/>
  <c r="AA27" i="4" s="1"/>
  <c r="Z28" i="4" l="1"/>
  <c r="AA28" i="4" s="1"/>
  <c r="Z29" i="4" l="1"/>
  <c r="AA29" i="4" s="1"/>
  <c r="Z30" i="4" l="1"/>
  <c r="AA30" i="4" s="1"/>
  <c r="Z31" i="4" l="1"/>
  <c r="AA31" i="4" s="1"/>
  <c r="Z32" i="4" l="1"/>
  <c r="AA32" i="4" s="1"/>
  <c r="Z33" i="4" l="1"/>
  <c r="AA33" i="4" s="1"/>
  <c r="Z34" i="4" l="1"/>
  <c r="AA34" i="4" s="1"/>
  <c r="Z35" i="4" l="1"/>
  <c r="AA35" i="4" s="1"/>
  <c r="Z36" i="4" l="1"/>
  <c r="AA36" i="4" s="1"/>
  <c r="Z37" i="4" l="1"/>
  <c r="AA37" i="4" s="1"/>
  <c r="Z38" i="4" l="1"/>
  <c r="AA38" i="4" s="1"/>
  <c r="Z39" i="4" l="1"/>
  <c r="AA39" i="4" s="1"/>
  <c r="Z40" i="4" l="1"/>
  <c r="AA40" i="4" s="1"/>
  <c r="Z41" i="4" l="1"/>
  <c r="AA41" i="4" s="1"/>
  <c r="Z42" i="4" l="1"/>
  <c r="AA42" i="4" s="1"/>
  <c r="Z43" i="4" l="1"/>
  <c r="AA43" i="4" s="1"/>
  <c r="Z44" i="4" l="1"/>
  <c r="AA44" i="4" s="1"/>
  <c r="Z45" i="4" l="1"/>
  <c r="AA45" i="4" s="1"/>
  <c r="Z46" i="4" l="1"/>
  <c r="AA46" i="4" s="1"/>
  <c r="Z47" i="4" l="1"/>
  <c r="AA47" i="4" s="1"/>
  <c r="Z48" i="4" l="1"/>
  <c r="AA48" i="4" s="1"/>
  <c r="Z49" i="4" l="1"/>
  <c r="AA49" i="4" s="1"/>
  <c r="Z50" i="4" l="1"/>
  <c r="AA50" i="4" s="1"/>
  <c r="Z51" i="4" l="1"/>
  <c r="AA51" i="4" s="1"/>
  <c r="Z52" i="4" l="1"/>
  <c r="AA52" i="4" s="1"/>
  <c r="Z53" i="4" l="1"/>
  <c r="AA53" i="4" s="1"/>
  <c r="Z54" i="4" l="1"/>
  <c r="AA54" i="4" s="1"/>
  <c r="Z55" i="4" l="1"/>
  <c r="AA55" i="4" s="1"/>
  <c r="Z56" i="4" l="1"/>
  <c r="Z57" i="4" l="1"/>
  <c r="AA57" i="4" s="1"/>
  <c r="AA56" i="4"/>
  <c r="Z58" i="4" l="1"/>
  <c r="AA58" i="4" s="1"/>
  <c r="Z59" i="4" l="1"/>
  <c r="AA59" i="4" s="1"/>
  <c r="Z60" i="4" l="1"/>
  <c r="AA60" i="4" s="1"/>
  <c r="Z61" i="4"/>
  <c r="AA61" i="4" s="1"/>
  <c r="Z62" i="4" l="1"/>
  <c r="AA62" i="4" s="1"/>
  <c r="Z63" i="4" l="1"/>
  <c r="AA63" i="4" s="1"/>
  <c r="Z64" i="4" l="1"/>
  <c r="AA64" i="4" s="1"/>
  <c r="Z65" i="4" l="1"/>
  <c r="AA65" i="4" s="1"/>
  <c r="Z66" i="4" l="1"/>
  <c r="AA66" i="4" s="1"/>
  <c r="Z67" i="4" l="1"/>
  <c r="AA67" i="4" s="1"/>
  <c r="Z68" i="4" l="1"/>
  <c r="AA68" i="4" s="1"/>
  <c r="Z69" i="4" l="1"/>
  <c r="AA69" i="4" s="1"/>
  <c r="Z70" i="4" l="1"/>
  <c r="AA70" i="4" s="1"/>
  <c r="Z71" i="4" l="1"/>
  <c r="AA71" i="4" s="1"/>
  <c r="Z72" i="4" l="1"/>
  <c r="AA72" i="4" s="1"/>
</calcChain>
</file>

<file path=xl/sharedStrings.xml><?xml version="1.0" encoding="utf-8"?>
<sst xmlns="http://schemas.openxmlformats.org/spreadsheetml/2006/main" count="83" uniqueCount="51">
  <si>
    <t>Month</t>
  </si>
  <si>
    <t>R1000G</t>
  </si>
  <si>
    <t>R1000</t>
  </si>
  <si>
    <t>R1000V</t>
  </si>
  <si>
    <t>R2000G</t>
  </si>
  <si>
    <t>R2000</t>
  </si>
  <si>
    <t>R3000G</t>
  </si>
  <si>
    <t>R3000</t>
  </si>
  <si>
    <t>R3000V</t>
  </si>
  <si>
    <t>R2000V</t>
  </si>
  <si>
    <t>Russell 1000 Growth</t>
  </si>
  <si>
    <t>Russell 1000</t>
  </si>
  <si>
    <t>Russell 1000 Value</t>
  </si>
  <si>
    <t>Russell 2000 Growth</t>
  </si>
  <si>
    <t>Russell 2000</t>
  </si>
  <si>
    <t>Russell 2000 Value</t>
  </si>
  <si>
    <t>Russell 3000 Growth</t>
  </si>
  <si>
    <t>Russell 3000</t>
  </si>
  <si>
    <t>Russell 3000 Value</t>
  </si>
  <si>
    <t>Last Updated:</t>
  </si>
  <si>
    <t>Monthly Arithmetic Return:</t>
  </si>
  <si>
    <t>Annualized Geometric Return:</t>
  </si>
  <si>
    <t>Number of Months:</t>
  </si>
  <si>
    <t>Correlation:</t>
  </si>
  <si>
    <t>Confidence in Difference:</t>
  </si>
  <si>
    <t>Statistics</t>
  </si>
  <si>
    <t>Monthly Mean Ret.:</t>
  </si>
  <si>
    <t>Monthly Sigma:</t>
  </si>
  <si>
    <t>Monthly Geo. Ret.:</t>
  </si>
  <si>
    <t>Alpha</t>
  </si>
  <si>
    <t>Bins</t>
  </si>
  <si>
    <t>Count</t>
  </si>
  <si>
    <t>Annualized Sigma:</t>
  </si>
  <si>
    <t>Information Ratio:</t>
  </si>
  <si>
    <t>T-Stat:</t>
  </si>
  <si>
    <t>Monthly Alpha:</t>
  </si>
  <si>
    <t>Tracking Error:</t>
  </si>
  <si>
    <t>Mean</t>
  </si>
  <si>
    <t>Sigma</t>
  </si>
  <si>
    <t>Max</t>
  </si>
  <si>
    <t>Min</t>
  </si>
  <si>
    <t>IR</t>
  </si>
  <si>
    <t>T-Stat</t>
  </si>
  <si>
    <t>Prob</t>
  </si>
  <si>
    <t>Skew</t>
  </si>
  <si>
    <t>Kurt</t>
  </si>
  <si>
    <t>Monthly Max:</t>
  </si>
  <si>
    <t>Monthly Min:</t>
  </si>
  <si>
    <t>Correlation Matrix</t>
  </si>
  <si>
    <t>Annualized Geo. Ret.:</t>
  </si>
  <si>
    <t>Annualized Mean Ret.: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</si>
</sst>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00000000000000%"/>
    <numFmt numFmtId="166" formatCode="0.00000000000000000%"/>
    <numFmt numFmtId="167" formatCode="&quot;$&quot;#,##0.00"/>
    <numFmt numFmtId="168" formatCode="0.000"/>
    <numFmt numFmtId="169" formatCode="mm/yyyy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10" fontId="5" fillId="0" borderId="0" xfId="2" applyNumberFormat="1" applyFont="1" applyAlignment="1">
      <alignment horizontal="center" vertical="top"/>
    </xf>
    <xf numFmtId="1" fontId="4" fillId="0" borderId="0" xfId="0" applyNumberFormat="1" applyFont="1" applyAlignment="1">
      <alignment horizontal="center"/>
    </xf>
    <xf numFmtId="0" fontId="6" fillId="0" borderId="0" xfId="0" applyFont="1"/>
    <xf numFmtId="1" fontId="7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0" fontId="5" fillId="0" borderId="0" xfId="0" applyNumberFormat="1" applyFont="1"/>
    <xf numFmtId="0" fontId="3" fillId="0" borderId="3" xfId="0" applyFont="1" applyBorder="1" applyAlignment="1">
      <alignment horizont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4" fillId="0" borderId="6" xfId="0" applyFont="1" applyBorder="1"/>
    <xf numFmtId="164" fontId="5" fillId="0" borderId="7" xfId="2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4" fillId="0" borderId="3" xfId="0" applyFont="1" applyBorder="1"/>
    <xf numFmtId="164" fontId="5" fillId="0" borderId="4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0" fontId="5" fillId="0" borderId="4" xfId="2" applyNumberFormat="1" applyFont="1" applyBorder="1" applyAlignment="1">
      <alignment horizontal="center"/>
    </xf>
    <xf numFmtId="10" fontId="5" fillId="0" borderId="5" xfId="2" applyNumberFormat="1" applyFont="1" applyBorder="1" applyAlignment="1">
      <alignment horizontal="center"/>
    </xf>
    <xf numFmtId="0" fontId="4" fillId="0" borderId="9" xfId="0" applyFont="1" applyBorder="1"/>
    <xf numFmtId="0" fontId="9" fillId="3" borderId="10" xfId="0" applyFont="1" applyFill="1" applyBorder="1"/>
    <xf numFmtId="0" fontId="8" fillId="3" borderId="11" xfId="0" applyFont="1" applyFill="1" applyBorder="1" applyAlignment="1">
      <alignment horizontal="center"/>
    </xf>
    <xf numFmtId="0" fontId="4" fillId="0" borderId="12" xfId="0" applyFont="1" applyBorder="1"/>
    <xf numFmtId="164" fontId="5" fillId="0" borderId="13" xfId="2" applyNumberFormat="1" applyFont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66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169" fontId="5" fillId="0" borderId="0" xfId="1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0" fontId="1" fillId="0" borderId="0" xfId="2" applyNumberFormat="1" applyAlignment="1">
      <alignment horizontal="center"/>
    </xf>
    <xf numFmtId="0" fontId="1" fillId="0" borderId="0" xfId="0" applyFont="1"/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4" fillId="0" borderId="25" xfId="0" applyFont="1" applyBorder="1"/>
    <xf numFmtId="10" fontId="5" fillId="0" borderId="26" xfId="2" applyNumberFormat="1" applyFont="1" applyBorder="1" applyAlignment="1">
      <alignment horizontal="center"/>
    </xf>
    <xf numFmtId="10" fontId="5" fillId="0" borderId="27" xfId="2" applyNumberFormat="1" applyFont="1" applyBorder="1" applyAlignment="1">
      <alignment horizontal="center"/>
    </xf>
    <xf numFmtId="10" fontId="1" fillId="0" borderId="26" xfId="2" applyNumberFormat="1" applyBorder="1" applyAlignment="1">
      <alignment horizontal="center"/>
    </xf>
    <xf numFmtId="10" fontId="1" fillId="0" borderId="27" xfId="2" applyNumberFormat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22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168" fontId="4" fillId="0" borderId="22" xfId="2" applyNumberFormat="1" applyFont="1" applyBorder="1" applyAlignment="1">
      <alignment horizontal="center"/>
    </xf>
    <xf numFmtId="168" fontId="4" fillId="0" borderId="1" xfId="2" applyNumberFormat="1" applyFont="1" applyBorder="1" applyAlignment="1">
      <alignment horizontal="center"/>
    </xf>
    <xf numFmtId="168" fontId="4" fillId="0" borderId="2" xfId="2" applyNumberFormat="1" applyFont="1" applyBorder="1" applyAlignment="1">
      <alignment horizontal="center"/>
    </xf>
    <xf numFmtId="10" fontId="4" fillId="0" borderId="22" xfId="2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10" fontId="4" fillId="0" borderId="2" xfId="2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4" fillId="0" borderId="22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5" fillId="0" borderId="22" xfId="2" applyNumberFormat="1" applyFont="1" applyBorder="1" applyAlignment="1">
      <alignment horizontal="center"/>
    </xf>
    <xf numFmtId="10" fontId="5" fillId="0" borderId="14" xfId="2" applyNumberFormat="1" applyFont="1" applyBorder="1" applyAlignment="1">
      <alignment horizontal="center"/>
    </xf>
    <xf numFmtId="164" fontId="4" fillId="0" borderId="23" xfId="2" applyNumberFormat="1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0" fontId="5" fillId="0" borderId="23" xfId="2" applyNumberFormat="1" applyFont="1" applyBorder="1" applyAlignment="1">
      <alignment horizontal="center"/>
    </xf>
    <xf numFmtId="10" fontId="5" fillId="0" borderId="7" xfId="2" applyNumberFormat="1" applyFont="1" applyBorder="1" applyAlignment="1">
      <alignment horizontal="center"/>
    </xf>
    <xf numFmtId="10" fontId="5" fillId="0" borderId="17" xfId="2" applyNumberFormat="1" applyFont="1" applyBorder="1" applyAlignment="1">
      <alignment horizontal="center"/>
    </xf>
    <xf numFmtId="10" fontId="4" fillId="0" borderId="24" xfId="2" applyNumberFormat="1" applyFont="1" applyBorder="1" applyAlignment="1">
      <alignment horizontal="center"/>
    </xf>
    <xf numFmtId="10" fontId="4" fillId="0" borderId="19" xfId="2" applyNumberFormat="1" applyFont="1" applyBorder="1" applyAlignment="1">
      <alignment horizontal="center"/>
    </xf>
    <xf numFmtId="10" fontId="4" fillId="0" borderId="20" xfId="2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9" xfId="2" applyNumberFormat="1" applyFont="1" applyBorder="1" applyAlignment="1">
      <alignment horizontal="center"/>
    </xf>
    <xf numFmtId="10" fontId="5" fillId="0" borderId="8" xfId="2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microsoft.com/office/2017/10/relationships/person" Target="persons/perso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</a:t>
            </a:r>
            <a:r>
              <a:rPr lang="en-US" baseline="0"/>
              <a:t> Alpha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Sheet1!$Z$2:$Z$72</c:f>
              <c:numCache>
                <c:formatCode>0.0%</c:formatCode>
                <c:ptCount val="71"/>
                <c:pt idx="0">
                  <c:v>-0.35</c:v>
                </c:pt>
                <c:pt idx="1">
                  <c:v>-0.33999999999999997</c:v>
                </c:pt>
                <c:pt idx="2">
                  <c:v>-0.32999999999999996</c:v>
                </c:pt>
                <c:pt idx="3">
                  <c:v>-0.31999999999999995</c:v>
                </c:pt>
                <c:pt idx="4">
                  <c:v>-0.30999999999999994</c:v>
                </c:pt>
                <c:pt idx="5">
                  <c:v>-0.29999999999999993</c:v>
                </c:pt>
                <c:pt idx="6">
                  <c:v>-0.28999999999999992</c:v>
                </c:pt>
                <c:pt idx="7">
                  <c:v>-0.27999999999999992</c:v>
                </c:pt>
                <c:pt idx="8">
                  <c:v>-0.26999999999999991</c:v>
                </c:pt>
                <c:pt idx="9">
                  <c:v>-0.2599999999999999</c:v>
                </c:pt>
                <c:pt idx="10">
                  <c:v>-0.24999999999999989</c:v>
                </c:pt>
                <c:pt idx="11">
                  <c:v>-0.23999999999999988</c:v>
                </c:pt>
                <c:pt idx="12">
                  <c:v>-0.22999999999999987</c:v>
                </c:pt>
                <c:pt idx="13">
                  <c:v>-0.21999999999999986</c:v>
                </c:pt>
                <c:pt idx="14">
                  <c:v>-0.20999999999999985</c:v>
                </c:pt>
                <c:pt idx="15">
                  <c:v>-0.19999999999999984</c:v>
                </c:pt>
                <c:pt idx="16">
                  <c:v>-0.18999999999999984</c:v>
                </c:pt>
                <c:pt idx="17">
                  <c:v>-0.17999999999999983</c:v>
                </c:pt>
                <c:pt idx="18">
                  <c:v>-0.16999999999999982</c:v>
                </c:pt>
                <c:pt idx="19">
                  <c:v>-0.15999999999999981</c:v>
                </c:pt>
                <c:pt idx="20">
                  <c:v>-0.1499999999999998</c:v>
                </c:pt>
                <c:pt idx="21">
                  <c:v>-0.13999999999999979</c:v>
                </c:pt>
                <c:pt idx="22">
                  <c:v>-0.12999999999999978</c:v>
                </c:pt>
                <c:pt idx="23">
                  <c:v>-0.11999999999999979</c:v>
                </c:pt>
                <c:pt idx="24">
                  <c:v>-0.10999999999999979</c:v>
                </c:pt>
                <c:pt idx="25">
                  <c:v>-9.9999999999999797E-2</c:v>
                </c:pt>
                <c:pt idx="26">
                  <c:v>-8.9999999999999802E-2</c:v>
                </c:pt>
                <c:pt idx="27">
                  <c:v>-7.9999999999999807E-2</c:v>
                </c:pt>
                <c:pt idx="28">
                  <c:v>-6.9999999999999812E-2</c:v>
                </c:pt>
                <c:pt idx="29">
                  <c:v>-5.999999999999981E-2</c:v>
                </c:pt>
                <c:pt idx="30">
                  <c:v>-4.9999999999999808E-2</c:v>
                </c:pt>
                <c:pt idx="31">
                  <c:v>-3.9999999999999807E-2</c:v>
                </c:pt>
                <c:pt idx="32">
                  <c:v>-2.9999999999999805E-2</c:v>
                </c:pt>
                <c:pt idx="33">
                  <c:v>-1.9999999999999803E-2</c:v>
                </c:pt>
                <c:pt idx="34">
                  <c:v>-9.9999999999998024E-3</c:v>
                </c:pt>
                <c:pt idx="35">
                  <c:v>1.9775847626135601E-16</c:v>
                </c:pt>
                <c:pt idx="36">
                  <c:v>1.0000000000000198E-2</c:v>
                </c:pt>
                <c:pt idx="37">
                  <c:v>2.0000000000000198E-2</c:v>
                </c:pt>
                <c:pt idx="38">
                  <c:v>3.00000000000002E-2</c:v>
                </c:pt>
                <c:pt idx="39">
                  <c:v>4.0000000000000202E-2</c:v>
                </c:pt>
                <c:pt idx="40">
                  <c:v>5.0000000000000204E-2</c:v>
                </c:pt>
                <c:pt idx="41">
                  <c:v>6.0000000000000206E-2</c:v>
                </c:pt>
                <c:pt idx="42">
                  <c:v>7.0000000000000201E-2</c:v>
                </c:pt>
                <c:pt idx="43">
                  <c:v>8.0000000000000196E-2</c:v>
                </c:pt>
                <c:pt idx="44">
                  <c:v>9.0000000000000191E-2</c:v>
                </c:pt>
                <c:pt idx="45">
                  <c:v>0.10000000000000019</c:v>
                </c:pt>
                <c:pt idx="46">
                  <c:v>0.11000000000000018</c:v>
                </c:pt>
                <c:pt idx="47">
                  <c:v>0.12000000000000018</c:v>
                </c:pt>
                <c:pt idx="48">
                  <c:v>0.13000000000000017</c:v>
                </c:pt>
                <c:pt idx="49">
                  <c:v>0.14000000000000018</c:v>
                </c:pt>
                <c:pt idx="50">
                  <c:v>0.15000000000000019</c:v>
                </c:pt>
                <c:pt idx="51">
                  <c:v>0.1600000000000002</c:v>
                </c:pt>
                <c:pt idx="52">
                  <c:v>0.17000000000000021</c:v>
                </c:pt>
                <c:pt idx="53">
                  <c:v>0.18000000000000022</c:v>
                </c:pt>
                <c:pt idx="54">
                  <c:v>0.19000000000000022</c:v>
                </c:pt>
                <c:pt idx="55">
                  <c:v>0.20000000000000023</c:v>
                </c:pt>
                <c:pt idx="56">
                  <c:v>0.21000000000000024</c:v>
                </c:pt>
                <c:pt idx="57">
                  <c:v>0.22000000000000025</c:v>
                </c:pt>
                <c:pt idx="58">
                  <c:v>0.23000000000000026</c:v>
                </c:pt>
                <c:pt idx="59">
                  <c:v>0.24000000000000027</c:v>
                </c:pt>
                <c:pt idx="60">
                  <c:v>0.25000000000000028</c:v>
                </c:pt>
                <c:pt idx="61">
                  <c:v>0.26000000000000029</c:v>
                </c:pt>
                <c:pt idx="62">
                  <c:v>0.2700000000000003</c:v>
                </c:pt>
                <c:pt idx="63">
                  <c:v>0.2800000000000003</c:v>
                </c:pt>
                <c:pt idx="64">
                  <c:v>0.29000000000000031</c:v>
                </c:pt>
                <c:pt idx="65">
                  <c:v>0.30000000000000032</c:v>
                </c:pt>
                <c:pt idx="66">
                  <c:v>0.31000000000000033</c:v>
                </c:pt>
                <c:pt idx="67">
                  <c:v>0.32000000000000034</c:v>
                </c:pt>
                <c:pt idx="68">
                  <c:v>0.33000000000000035</c:v>
                </c:pt>
                <c:pt idx="69">
                  <c:v>0.34000000000000036</c:v>
                </c:pt>
                <c:pt idx="70">
                  <c:v>0.35000000000000037</c:v>
                </c:pt>
              </c:numCache>
            </c:numRef>
          </c:cat>
          <c:val>
            <c:numRef>
              <c:f>Sheet1!$AA$2:$AA$72</c:f>
              <c:numCache>
                <c:formatCode>0.00%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2.3148148148148147E-3</c:v>
                </c:pt>
                <c:pt idx="19">
                  <c:v>0</c:v>
                </c:pt>
                <c:pt idx="20">
                  <c:v>0</c:v>
                </c:pt>
                <c:pt idx="21">
                  <c:v>2.3148148148148147E-3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2.3148148148148147E-3</c:v>
                </c:pt>
                <c:pt idx="26">
                  <c:v>2.3148148148148147E-3</c:v>
                </c:pt>
                <c:pt idx="27">
                  <c:v>2.3148148148148147E-3</c:v>
                </c:pt>
                <c:pt idx="28">
                  <c:v>6.9444444444444441E-3</c:v>
                </c:pt>
                <c:pt idx="29">
                  <c:v>9.2592592592592587E-3</c:v>
                </c:pt>
                <c:pt idx="30">
                  <c:v>1.3888888888888888E-2</c:v>
                </c:pt>
                <c:pt idx="31">
                  <c:v>2.5462962962962962E-2</c:v>
                </c:pt>
                <c:pt idx="32">
                  <c:v>6.4814814814814811E-2</c:v>
                </c:pt>
                <c:pt idx="33">
                  <c:v>8.7962962962962965E-2</c:v>
                </c:pt>
                <c:pt idx="34">
                  <c:v>0.17824074074074073</c:v>
                </c:pt>
                <c:pt idx="35">
                  <c:v>0.24537037037037038</c:v>
                </c:pt>
                <c:pt idx="36">
                  <c:v>0.20601851851851852</c:v>
                </c:pt>
                <c:pt idx="37">
                  <c:v>0.15046296296296297</c:v>
                </c:pt>
                <c:pt idx="38">
                  <c:v>8.3333333333333329E-2</c:v>
                </c:pt>
                <c:pt idx="39">
                  <c:v>5.0925925925925923E-2</c:v>
                </c:pt>
                <c:pt idx="40">
                  <c:v>4.1666666666666664E-2</c:v>
                </c:pt>
                <c:pt idx="41">
                  <c:v>3.0092592592592591E-2</c:v>
                </c:pt>
                <c:pt idx="42">
                  <c:v>1.3888888888888888E-2</c:v>
                </c:pt>
                <c:pt idx="43">
                  <c:v>1.6203703703703703E-2</c:v>
                </c:pt>
                <c:pt idx="44">
                  <c:v>2.3148148148148147E-3</c:v>
                </c:pt>
                <c:pt idx="45">
                  <c:v>0</c:v>
                </c:pt>
                <c:pt idx="46">
                  <c:v>4.6296296296296294E-3</c:v>
                </c:pt>
                <c:pt idx="47">
                  <c:v>2.3148148148148147E-3</c:v>
                </c:pt>
                <c:pt idx="48">
                  <c:v>0</c:v>
                </c:pt>
                <c:pt idx="49">
                  <c:v>2.3148148148148147E-3</c:v>
                </c:pt>
                <c:pt idx="50">
                  <c:v>0</c:v>
                </c:pt>
                <c:pt idx="51">
                  <c:v>0</c:v>
                </c:pt>
                <c:pt idx="52">
                  <c:v>2.3148148148148147E-3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F5C-A8E5-4BC6E743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473624"/>
        <c:axId val="364475192"/>
      </c:barChart>
      <c:catAx>
        <c:axId val="364473624"/>
        <c:scaling>
          <c:orientation val="minMax"/>
        </c:scaling>
        <c:delete val="0"/>
        <c:axPos val="b"/>
        <c:numFmt formatCode="0%" sourceLinked="0"/>
        <c:majorTickMark val="cross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3644751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64475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64473624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Sheet1!$AD$1</c:f>
              <c:strCache>
                <c:ptCount val="1"/>
                <c:pt idx="0">
                  <c:v>R2000G (Y) &amp; R2000V (X)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9211360025245114"/>
                  <c:y val="-0.353197427051239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Sheet1!$AE$2:$AE$529</c:f>
              <c:numCache>
                <c:formatCode>0.00%</c:formatCode>
                <c:ptCount val="528"/>
                <c:pt idx="0">
                  <c:v>0.1022242649</c:v>
                </c:pt>
                <c:pt idx="1">
                  <c:v>-2.4659872199999999E-2</c:v>
                </c:pt>
                <c:pt idx="2">
                  <c:v>8.6965599500000004E-2</c:v>
                </c:pt>
                <c:pt idx="3">
                  <c:v>2.75503764E-2</c:v>
                </c:pt>
                <c:pt idx="4">
                  <c:v>-8.6612840999999996E-3</c:v>
                </c:pt>
                <c:pt idx="5">
                  <c:v>5.3077240800000001E-2</c:v>
                </c:pt>
                <c:pt idx="6">
                  <c:v>4.0621775800000003E-2</c:v>
                </c:pt>
                <c:pt idx="7">
                  <c:v>7.3712932499999995E-2</c:v>
                </c:pt>
                <c:pt idx="8">
                  <c:v>-1.27902806E-2</c:v>
                </c:pt>
                <c:pt idx="9">
                  <c:v>-0.11623286770000001</c:v>
                </c:pt>
                <c:pt idx="10">
                  <c:v>6.1543844299999997E-2</c:v>
                </c:pt>
                <c:pt idx="11">
                  <c:v>4.3638401100000002E-2</c:v>
                </c:pt>
                <c:pt idx="12">
                  <c:v>7.0860670900000006E-2</c:v>
                </c:pt>
                <c:pt idx="13">
                  <c:v>-3.5028606800000001E-2</c:v>
                </c:pt>
                <c:pt idx="14">
                  <c:v>-0.15520205379999999</c:v>
                </c:pt>
                <c:pt idx="15">
                  <c:v>6.2142753799999999E-2</c:v>
                </c:pt>
                <c:pt idx="16">
                  <c:v>8.4665230499999994E-2</c:v>
                </c:pt>
                <c:pt idx="17">
                  <c:v>3.5672229999999999E-2</c:v>
                </c:pt>
                <c:pt idx="18">
                  <c:v>9.3370525900000001E-2</c:v>
                </c:pt>
                <c:pt idx="19">
                  <c:v>5.2244807400000003E-2</c:v>
                </c:pt>
                <c:pt idx="20">
                  <c:v>1.35920411E-2</c:v>
                </c:pt>
                <c:pt idx="21">
                  <c:v>1.9519900199999999E-2</c:v>
                </c:pt>
                <c:pt idx="22">
                  <c:v>2.9149611700000001E-2</c:v>
                </c:pt>
                <c:pt idx="23">
                  <c:v>-1.6156810300000001E-2</c:v>
                </c:pt>
                <c:pt idx="24">
                  <c:v>2.39594484E-2</c:v>
                </c:pt>
                <c:pt idx="25">
                  <c:v>2.0416320799999998E-2</c:v>
                </c:pt>
                <c:pt idx="26">
                  <c:v>8.0621930300000005E-2</c:v>
                </c:pt>
                <c:pt idx="27">
                  <c:v>3.6740225199999997E-2</c:v>
                </c:pt>
                <c:pt idx="28">
                  <c:v>1.7579249200000001E-2</c:v>
                </c:pt>
                <c:pt idx="29">
                  <c:v>1.42623791E-2</c:v>
                </c:pt>
                <c:pt idx="30">
                  <c:v>-2.0691416399999999E-2</c:v>
                </c:pt>
                <c:pt idx="31">
                  <c:v>-5.5817815100000001E-2</c:v>
                </c:pt>
                <c:pt idx="32">
                  <c:v>-6.5594191999999996E-2</c:v>
                </c:pt>
                <c:pt idx="33">
                  <c:v>6.5771059000000007E-2</c:v>
                </c:pt>
                <c:pt idx="34">
                  <c:v>4.6141219800000001E-2</c:v>
                </c:pt>
                <c:pt idx="35">
                  <c:v>-1.3147429800000001E-2</c:v>
                </c:pt>
                <c:pt idx="36">
                  <c:v>-2.0702094899999999E-2</c:v>
                </c:pt>
                <c:pt idx="37">
                  <c:v>-2.85800662E-2</c:v>
                </c:pt>
                <c:pt idx="38">
                  <c:v>3.5673943999999999E-3</c:v>
                </c:pt>
                <c:pt idx="39">
                  <c:v>4.4471243600000002E-2</c:v>
                </c:pt>
                <c:pt idx="40">
                  <c:v>-2.1899174699999999E-2</c:v>
                </c:pt>
                <c:pt idx="41">
                  <c:v>-3.1417232500000003E-2</c:v>
                </c:pt>
                <c:pt idx="42">
                  <c:v>-9.1522688999999997E-3</c:v>
                </c:pt>
                <c:pt idx="43">
                  <c:v>8.7202014899999999E-2</c:v>
                </c:pt>
                <c:pt idx="44">
                  <c:v>3.6456593599999997E-2</c:v>
                </c:pt>
                <c:pt idx="45">
                  <c:v>0.1219221873</c:v>
                </c:pt>
                <c:pt idx="46">
                  <c:v>7.3591208300000002E-2</c:v>
                </c:pt>
                <c:pt idx="47">
                  <c:v>1.1630165099999999E-2</c:v>
                </c:pt>
                <c:pt idx="48">
                  <c:v>6.4657452399999996E-2</c:v>
                </c:pt>
                <c:pt idx="49">
                  <c:v>5.1899814500000002E-2</c:v>
                </c:pt>
                <c:pt idx="50">
                  <c:v>4.8668723599999998E-2</c:v>
                </c:pt>
                <c:pt idx="51">
                  <c:v>7.2203031500000001E-2</c:v>
                </c:pt>
                <c:pt idx="52">
                  <c:v>6.3028270400000003E-2</c:v>
                </c:pt>
                <c:pt idx="53">
                  <c:v>3.3200548099999998E-2</c:v>
                </c:pt>
                <c:pt idx="54">
                  <c:v>-1.5206287E-3</c:v>
                </c:pt>
                <c:pt idx="55">
                  <c:v>-2.3860494600000001E-2</c:v>
                </c:pt>
                <c:pt idx="56">
                  <c:v>2.87603128E-2</c:v>
                </c:pt>
                <c:pt idx="57">
                  <c:v>-4.3487890600000002E-2</c:v>
                </c:pt>
                <c:pt idx="58">
                  <c:v>5.1057753499999997E-2</c:v>
                </c:pt>
                <c:pt idx="59">
                  <c:v>-5.5780281000000001E-3</c:v>
                </c:pt>
                <c:pt idx="60">
                  <c:v>1.24494223E-2</c:v>
                </c:pt>
                <c:pt idx="61">
                  <c:v>-4.6890813000000003E-2</c:v>
                </c:pt>
                <c:pt idx="62">
                  <c:v>1.65714322E-2</c:v>
                </c:pt>
                <c:pt idx="63">
                  <c:v>-4.9120320000000002E-3</c:v>
                </c:pt>
                <c:pt idx="64">
                  <c:v>-4.4848901300000001E-2</c:v>
                </c:pt>
                <c:pt idx="65">
                  <c:v>2.14312823E-2</c:v>
                </c:pt>
                <c:pt idx="66">
                  <c:v>-3.5511083700000001E-2</c:v>
                </c:pt>
                <c:pt idx="67">
                  <c:v>0.1016086132</c:v>
                </c:pt>
                <c:pt idx="68">
                  <c:v>1.28113121E-2</c:v>
                </c:pt>
                <c:pt idx="69">
                  <c:v>-8.2296742999999999E-3</c:v>
                </c:pt>
                <c:pt idx="70">
                  <c:v>-9.2606608000000007E-3</c:v>
                </c:pt>
                <c:pt idx="71">
                  <c:v>1.56112973E-2</c:v>
                </c:pt>
                <c:pt idx="72">
                  <c:v>0.1208194433</c:v>
                </c:pt>
                <c:pt idx="73">
                  <c:v>2.0819855599999999E-2</c:v>
                </c:pt>
                <c:pt idx="74">
                  <c:v>-1.55514943E-2</c:v>
                </c:pt>
                <c:pt idx="75">
                  <c:v>-5.3102404000000001E-3</c:v>
                </c:pt>
                <c:pt idx="76">
                  <c:v>3.1969773100000001E-2</c:v>
                </c:pt>
                <c:pt idx="77">
                  <c:v>1.22304105E-2</c:v>
                </c:pt>
                <c:pt idx="78">
                  <c:v>2.5980235899999999E-2</c:v>
                </c:pt>
                <c:pt idx="79">
                  <c:v>-4.5703517999999997E-3</c:v>
                </c:pt>
                <c:pt idx="80">
                  <c:v>-4.9029627200000002E-2</c:v>
                </c:pt>
                <c:pt idx="81">
                  <c:v>3.4251651700000003E-2</c:v>
                </c:pt>
                <c:pt idx="82">
                  <c:v>7.11280366E-2</c:v>
                </c:pt>
                <c:pt idx="83">
                  <c:v>4.0420620999999997E-2</c:v>
                </c:pt>
                <c:pt idx="84">
                  <c:v>8.6900407000000002E-3</c:v>
                </c:pt>
                <c:pt idx="85">
                  <c:v>7.0050657399999994E-2</c:v>
                </c:pt>
                <c:pt idx="86">
                  <c:v>5.15497039E-2</c:v>
                </c:pt>
                <c:pt idx="87">
                  <c:v>5.0503722000000001E-3</c:v>
                </c:pt>
                <c:pt idx="88">
                  <c:v>3.24289283E-2</c:v>
                </c:pt>
                <c:pt idx="89">
                  <c:v>-6.2691950999999996E-3</c:v>
                </c:pt>
                <c:pt idx="90">
                  <c:v>-7.9919938800000007E-2</c:v>
                </c:pt>
                <c:pt idx="91">
                  <c:v>4.14091392E-2</c:v>
                </c:pt>
                <c:pt idx="92">
                  <c:v>-4.3569705399999999E-2</c:v>
                </c:pt>
                <c:pt idx="93">
                  <c:v>2.8679529700000001E-2</c:v>
                </c:pt>
                <c:pt idx="94">
                  <c:v>-2.3188189000000001E-3</c:v>
                </c:pt>
                <c:pt idx="95">
                  <c:v>-2.41809461E-2</c:v>
                </c:pt>
                <c:pt idx="96">
                  <c:v>0.1041600298</c:v>
                </c:pt>
                <c:pt idx="97">
                  <c:v>7.1469511799999996E-2</c:v>
                </c:pt>
                <c:pt idx="98">
                  <c:v>2.6540692099999999E-2</c:v>
                </c:pt>
                <c:pt idx="99">
                  <c:v>-2.62805334E-2</c:v>
                </c:pt>
                <c:pt idx="100">
                  <c:v>6.2014440000000002E-4</c:v>
                </c:pt>
                <c:pt idx="101">
                  <c:v>2.6391298099999998E-2</c:v>
                </c:pt>
                <c:pt idx="102">
                  <c:v>3.8429986300000003E-2</c:v>
                </c:pt>
                <c:pt idx="103">
                  <c:v>2.98588178E-2</c:v>
                </c:pt>
                <c:pt idx="104">
                  <c:v>-1.6889194699999999E-2</c:v>
                </c:pt>
                <c:pt idx="105">
                  <c:v>-0.28284962720000001</c:v>
                </c:pt>
                <c:pt idx="106">
                  <c:v>-4.2000639700000002E-2</c:v>
                </c:pt>
                <c:pt idx="107">
                  <c:v>5.8840302800000001E-2</c:v>
                </c:pt>
                <c:pt idx="108">
                  <c:v>6.7500351E-2</c:v>
                </c:pt>
                <c:pt idx="109">
                  <c:v>8.6939366000000004E-2</c:v>
                </c:pt>
                <c:pt idx="110">
                  <c:v>4.0499579500000001E-2</c:v>
                </c:pt>
                <c:pt idx="111">
                  <c:v>2.1209868100000001E-2</c:v>
                </c:pt>
                <c:pt idx="112">
                  <c:v>-2.1448907400000002E-2</c:v>
                </c:pt>
                <c:pt idx="113">
                  <c:v>6.9029067700000002E-2</c:v>
                </c:pt>
                <c:pt idx="114">
                  <c:v>-5.6929919999999996E-4</c:v>
                </c:pt>
                <c:pt idx="115">
                  <c:v>-1.51405577E-2</c:v>
                </c:pt>
                <c:pt idx="116">
                  <c:v>2.46092758E-2</c:v>
                </c:pt>
                <c:pt idx="117">
                  <c:v>-5.7899924E-3</c:v>
                </c:pt>
                <c:pt idx="118">
                  <c:v>-2.7929610000000001E-2</c:v>
                </c:pt>
                <c:pt idx="119">
                  <c:v>2.9929561300000001E-2</c:v>
                </c:pt>
                <c:pt idx="120">
                  <c:v>4.6521302399999999E-2</c:v>
                </c:pt>
                <c:pt idx="121">
                  <c:v>1.22803709E-2</c:v>
                </c:pt>
                <c:pt idx="122">
                  <c:v>1.9339074899999999E-2</c:v>
                </c:pt>
                <c:pt idx="123">
                  <c:v>3.7320386699999999E-2</c:v>
                </c:pt>
                <c:pt idx="124">
                  <c:v>3.7999634999999997E-2</c:v>
                </c:pt>
                <c:pt idx="125">
                  <c:v>-1.30499E-2</c:v>
                </c:pt>
                <c:pt idx="126">
                  <c:v>3.1089415400000001E-2</c:v>
                </c:pt>
                <c:pt idx="127">
                  <c:v>1.9971122099999999E-2</c:v>
                </c:pt>
                <c:pt idx="128">
                  <c:v>-5.1999999999999998E-3</c:v>
                </c:pt>
                <c:pt idx="129">
                  <c:v>-6.39012739E-2</c:v>
                </c:pt>
                <c:pt idx="130">
                  <c:v>3.8502363E-3</c:v>
                </c:pt>
                <c:pt idx="131">
                  <c:v>-3.4793405999999998E-3</c:v>
                </c:pt>
                <c:pt idx="132">
                  <c:v>-7.0879750800000002E-2</c:v>
                </c:pt>
                <c:pt idx="133">
                  <c:v>2.40498595E-2</c:v>
                </c:pt>
                <c:pt idx="134">
                  <c:v>3.2389787599999997E-2</c:v>
                </c:pt>
                <c:pt idx="135">
                  <c:v>-3.5860146099999997E-2</c:v>
                </c:pt>
                <c:pt idx="136">
                  <c:v>5.1249342599999997E-2</c:v>
                </c:pt>
                <c:pt idx="137">
                  <c:v>-1.0085624999999999E-3</c:v>
                </c:pt>
                <c:pt idx="138">
                  <c:v>-4.2240219799999999E-2</c:v>
                </c:pt>
                <c:pt idx="139">
                  <c:v>-0.1225402801</c:v>
                </c:pt>
                <c:pt idx="140">
                  <c:v>-8.3089444100000007E-2</c:v>
                </c:pt>
                <c:pt idx="141">
                  <c:v>-6.6010270999999995E-2</c:v>
                </c:pt>
                <c:pt idx="142">
                  <c:v>6.0500492599999997E-2</c:v>
                </c:pt>
                <c:pt idx="143">
                  <c:v>3.0479459899999999E-2</c:v>
                </c:pt>
                <c:pt idx="144">
                  <c:v>8.6029113000000004E-2</c:v>
                </c:pt>
                <c:pt idx="145">
                  <c:v>0.10920035509999999</c:v>
                </c:pt>
                <c:pt idx="146">
                  <c:v>6.9789686200000006E-2</c:v>
                </c:pt>
                <c:pt idx="147">
                  <c:v>7.6704920000000001E-3</c:v>
                </c:pt>
                <c:pt idx="148">
                  <c:v>4.6910171000000001E-2</c:v>
                </c:pt>
                <c:pt idx="149">
                  <c:v>-4.6820007300000001E-2</c:v>
                </c:pt>
                <c:pt idx="150">
                  <c:v>2.5970095700000001E-2</c:v>
                </c:pt>
                <c:pt idx="151">
                  <c:v>3.0350026499999998E-2</c:v>
                </c:pt>
                <c:pt idx="152">
                  <c:v>1.1598839999999999E-3</c:v>
                </c:pt>
                <c:pt idx="153">
                  <c:v>1.13702022E-2</c:v>
                </c:pt>
                <c:pt idx="154">
                  <c:v>-4.05798115E-2</c:v>
                </c:pt>
                <c:pt idx="155">
                  <c:v>6.4838753799999996E-2</c:v>
                </c:pt>
                <c:pt idx="156">
                  <c:v>8.3651215299999998E-2</c:v>
                </c:pt>
                <c:pt idx="157">
                  <c:v>4.7699349600000003E-2</c:v>
                </c:pt>
                <c:pt idx="158">
                  <c:v>-1.08799586E-2</c:v>
                </c:pt>
                <c:pt idx="159">
                  <c:v>-1.3850214899999999E-2</c:v>
                </c:pt>
                <c:pt idx="160">
                  <c:v>2.7190344000000002E-2</c:v>
                </c:pt>
                <c:pt idx="161">
                  <c:v>-3.2379707899999999E-2</c:v>
                </c:pt>
                <c:pt idx="162">
                  <c:v>3.7670118799999999E-2</c:v>
                </c:pt>
                <c:pt idx="163">
                  <c:v>-1.9490194999999998E-2</c:v>
                </c:pt>
                <c:pt idx="164">
                  <c:v>1.88789561E-2</c:v>
                </c:pt>
                <c:pt idx="165">
                  <c:v>2.3341147100000001E-2</c:v>
                </c:pt>
                <c:pt idx="166">
                  <c:v>6.18695368E-2</c:v>
                </c:pt>
                <c:pt idx="167">
                  <c:v>4.14697396E-2</c:v>
                </c:pt>
                <c:pt idx="168">
                  <c:v>5.3060372299999999E-2</c:v>
                </c:pt>
                <c:pt idx="169">
                  <c:v>4.0000000000000001E-3</c:v>
                </c:pt>
                <c:pt idx="170">
                  <c:v>3.7930032900000001E-2</c:v>
                </c:pt>
                <c:pt idx="171">
                  <c:v>-2.4030079100000001E-2</c:v>
                </c:pt>
                <c:pt idx="172">
                  <c:v>3.1449940099999997E-2</c:v>
                </c:pt>
                <c:pt idx="173">
                  <c:v>9.4800000000000006E-3</c:v>
                </c:pt>
                <c:pt idx="174">
                  <c:v>1.7167254400000002E-2</c:v>
                </c:pt>
                <c:pt idx="175">
                  <c:v>3.9091945000000003E-2</c:v>
                </c:pt>
                <c:pt idx="176">
                  <c:v>2.3956136699999998E-2</c:v>
                </c:pt>
                <c:pt idx="177">
                  <c:v>2.2873932499999999E-2</c:v>
                </c:pt>
                <c:pt idx="178">
                  <c:v>-2.6049217E-2</c:v>
                </c:pt>
                <c:pt idx="179">
                  <c:v>2.9447165099999999E-2</c:v>
                </c:pt>
                <c:pt idx="180">
                  <c:v>3.5691335499999997E-2</c:v>
                </c:pt>
                <c:pt idx="181">
                  <c:v>-2.8954784000000001E-3</c:v>
                </c:pt>
                <c:pt idx="182">
                  <c:v>-4.4880603599999999E-2</c:v>
                </c:pt>
                <c:pt idx="183">
                  <c:v>9.8539552000000002E-3</c:v>
                </c:pt>
                <c:pt idx="184">
                  <c:v>-1.4336532000000001E-3</c:v>
                </c:pt>
                <c:pt idx="185">
                  <c:v>-2.60850839E-2</c:v>
                </c:pt>
                <c:pt idx="186">
                  <c:v>1.84731333E-2</c:v>
                </c:pt>
                <c:pt idx="187">
                  <c:v>3.9360961100000001E-2</c:v>
                </c:pt>
                <c:pt idx="188">
                  <c:v>-1.0609964100000001E-2</c:v>
                </c:pt>
                <c:pt idx="189">
                  <c:v>-1.82981007E-2</c:v>
                </c:pt>
                <c:pt idx="190">
                  <c:v>-4.0343032299999998E-2</c:v>
                </c:pt>
                <c:pt idx="191">
                  <c:v>3.0095899700000001E-2</c:v>
                </c:pt>
                <c:pt idx="192">
                  <c:v>-4.9041826000000002E-3</c:v>
                </c:pt>
                <c:pt idx="193">
                  <c:v>3.7003634799999997E-2</c:v>
                </c:pt>
                <c:pt idx="194">
                  <c:v>4.9457548000000004E-3</c:v>
                </c:pt>
                <c:pt idx="195">
                  <c:v>2.9738282099999999E-2</c:v>
                </c:pt>
                <c:pt idx="196">
                  <c:v>2.1417657E-2</c:v>
                </c:pt>
                <c:pt idx="197">
                  <c:v>3.4169693199999997E-2</c:v>
                </c:pt>
                <c:pt idx="198">
                  <c:v>3.6485087700000002E-2</c:v>
                </c:pt>
                <c:pt idx="199">
                  <c:v>2.9708221199999999E-2</c:v>
                </c:pt>
                <c:pt idx="200">
                  <c:v>1.49300483E-2</c:v>
                </c:pt>
                <c:pt idx="201">
                  <c:v>-3.9941004000000002E-2</c:v>
                </c:pt>
                <c:pt idx="202">
                  <c:v>3.9744925200000003E-2</c:v>
                </c:pt>
                <c:pt idx="203">
                  <c:v>3.09777002E-2</c:v>
                </c:pt>
                <c:pt idx="204">
                  <c:v>6.6343994000000002E-3</c:v>
                </c:pt>
                <c:pt idx="205">
                  <c:v>1.5673530000000001E-2</c:v>
                </c:pt>
                <c:pt idx="206">
                  <c:v>2.0991318200000001E-2</c:v>
                </c:pt>
                <c:pt idx="207">
                  <c:v>2.7282697000000002E-2</c:v>
                </c:pt>
                <c:pt idx="208">
                  <c:v>2.53218422E-2</c:v>
                </c:pt>
                <c:pt idx="209">
                  <c:v>-1.1806343699999999E-2</c:v>
                </c:pt>
                <c:pt idx="210">
                  <c:v>-5.3163171199999998E-2</c:v>
                </c:pt>
                <c:pt idx="211">
                  <c:v>4.3386311599999998E-2</c:v>
                </c:pt>
                <c:pt idx="212">
                  <c:v>2.7300604799999999E-2</c:v>
                </c:pt>
                <c:pt idx="213">
                  <c:v>1.15962835E-2</c:v>
                </c:pt>
                <c:pt idx="214">
                  <c:v>5.38107985E-2</c:v>
                </c:pt>
                <c:pt idx="215">
                  <c:v>3.2461666700000003E-2</c:v>
                </c:pt>
                <c:pt idx="216">
                  <c:v>1.5374526899999999E-2</c:v>
                </c:pt>
                <c:pt idx="217">
                  <c:v>9.491368E-3</c:v>
                </c:pt>
                <c:pt idx="218">
                  <c:v>-2.6820840299999999E-2</c:v>
                </c:pt>
                <c:pt idx="219">
                  <c:v>1.4703561800000001E-2</c:v>
                </c:pt>
                <c:pt idx="220">
                  <c:v>7.9613539699999999E-2</c:v>
                </c:pt>
                <c:pt idx="221">
                  <c:v>5.0605788800000003E-2</c:v>
                </c:pt>
                <c:pt idx="222">
                  <c:v>4.1973208499999998E-2</c:v>
                </c:pt>
                <c:pt idx="223">
                  <c:v>1.5875529999999999E-2</c:v>
                </c:pt>
                <c:pt idx="224">
                  <c:v>6.6497617499999995E-2</c:v>
                </c:pt>
                <c:pt idx="225">
                  <c:v>-2.7189226100000002E-2</c:v>
                </c:pt>
                <c:pt idx="226">
                  <c:v>1.09583323E-2</c:v>
                </c:pt>
                <c:pt idx="227">
                  <c:v>3.3895667099999999E-2</c:v>
                </c:pt>
                <c:pt idx="228">
                  <c:v>-1.80923217E-2</c:v>
                </c:pt>
                <c:pt idx="229">
                  <c:v>6.0453469900000001E-2</c:v>
                </c:pt>
                <c:pt idx="230">
                  <c:v>4.0561674499999999E-2</c:v>
                </c:pt>
                <c:pt idx="231">
                  <c:v>4.9422989000000002E-3</c:v>
                </c:pt>
                <c:pt idx="232">
                  <c:v>-3.5402428100000001E-2</c:v>
                </c:pt>
                <c:pt idx="233">
                  <c:v>-5.6486362000000003E-3</c:v>
                </c:pt>
                <c:pt idx="234">
                  <c:v>-7.8326501600000001E-2</c:v>
                </c:pt>
                <c:pt idx="235">
                  <c:v>-0.15660825019999999</c:v>
                </c:pt>
                <c:pt idx="236">
                  <c:v>5.6473471300000001E-2</c:v>
                </c:pt>
                <c:pt idx="237">
                  <c:v>2.96930844E-2</c:v>
                </c:pt>
                <c:pt idx="238">
                  <c:v>2.70674144E-2</c:v>
                </c:pt>
                <c:pt idx="239">
                  <c:v>3.1356959699999999E-2</c:v>
                </c:pt>
                <c:pt idx="240">
                  <c:v>-2.26976638E-2</c:v>
                </c:pt>
                <c:pt idx="241">
                  <c:v>-6.82748366E-2</c:v>
                </c:pt>
                <c:pt idx="242">
                  <c:v>-8.2499843000000007E-3</c:v>
                </c:pt>
                <c:pt idx="243">
                  <c:v>9.1288664699999994E-2</c:v>
                </c:pt>
                <c:pt idx="244">
                  <c:v>3.0736881399999999E-2</c:v>
                </c:pt>
                <c:pt idx="245">
                  <c:v>3.6208770100000003E-2</c:v>
                </c:pt>
                <c:pt idx="246">
                  <c:v>-2.3733114699999999E-2</c:v>
                </c:pt>
                <c:pt idx="247">
                  <c:v>-3.65534832E-2</c:v>
                </c:pt>
                <c:pt idx="248">
                  <c:v>-1.9993108999999998E-2</c:v>
                </c:pt>
                <c:pt idx="249">
                  <c:v>-2.0009186700000001E-2</c:v>
                </c:pt>
                <c:pt idx="250">
                  <c:v>5.1827202999999997E-3</c:v>
                </c:pt>
                <c:pt idx="251">
                  <c:v>3.0724768600000001E-2</c:v>
                </c:pt>
                <c:pt idx="252">
                  <c:v>-2.6150094499999998E-2</c:v>
                </c:pt>
                <c:pt idx="253">
                  <c:v>6.1121239100000002E-2</c:v>
                </c:pt>
                <c:pt idx="254">
                  <c:v>4.6883563E-3</c:v>
                </c:pt>
                <c:pt idx="255">
                  <c:v>5.9190692E-3</c:v>
                </c:pt>
                <c:pt idx="256">
                  <c:v>-1.5260154600000001E-2</c:v>
                </c:pt>
                <c:pt idx="257">
                  <c:v>2.9219903799999999E-2</c:v>
                </c:pt>
                <c:pt idx="258">
                  <c:v>3.3318670600000003E-2</c:v>
                </c:pt>
                <c:pt idx="259">
                  <c:v>4.4707603700000001E-2</c:v>
                </c:pt>
                <c:pt idx="260">
                  <c:v>-5.6691913999999998E-3</c:v>
                </c:pt>
                <c:pt idx="261">
                  <c:v>-3.5500483000000002E-3</c:v>
                </c:pt>
                <c:pt idx="262">
                  <c:v>-2.03570904E-2</c:v>
                </c:pt>
                <c:pt idx="263">
                  <c:v>0.1074486583</c:v>
                </c:pt>
                <c:pt idx="264">
                  <c:v>2.7602595899999999E-2</c:v>
                </c:pt>
                <c:pt idx="265">
                  <c:v>-1.3806449E-3</c:v>
                </c:pt>
                <c:pt idx="266">
                  <c:v>-1.6038865199999999E-2</c:v>
                </c:pt>
                <c:pt idx="267">
                  <c:v>4.62863315E-2</c:v>
                </c:pt>
                <c:pt idx="268">
                  <c:v>2.5714687399999998E-2</c:v>
                </c:pt>
                <c:pt idx="269">
                  <c:v>4.0234763399999998E-2</c:v>
                </c:pt>
                <c:pt idx="270">
                  <c:v>-2.24248924E-2</c:v>
                </c:pt>
                <c:pt idx="271">
                  <c:v>-3.4642750000000002E-3</c:v>
                </c:pt>
                <c:pt idx="272">
                  <c:v>-0.11039004600000001</c:v>
                </c:pt>
                <c:pt idx="273">
                  <c:v>2.6118777900000001E-2</c:v>
                </c:pt>
                <c:pt idx="274">
                  <c:v>7.1855704699999995E-2</c:v>
                </c:pt>
                <c:pt idx="275">
                  <c:v>6.1225768E-2</c:v>
                </c:pt>
                <c:pt idx="276">
                  <c:v>1.3273738300000001E-2</c:v>
                </c:pt>
                <c:pt idx="277">
                  <c:v>6.0884511000000004E-3</c:v>
                </c:pt>
                <c:pt idx="278">
                  <c:v>7.4890082100000005E-2</c:v>
                </c:pt>
                <c:pt idx="279">
                  <c:v>3.5201217700000002E-2</c:v>
                </c:pt>
                <c:pt idx="280">
                  <c:v>-3.3073279499999997E-2</c:v>
                </c:pt>
                <c:pt idx="281">
                  <c:v>-2.2140044000000001E-2</c:v>
                </c:pt>
                <c:pt idx="282">
                  <c:v>-0.14857792919999999</c:v>
                </c:pt>
                <c:pt idx="283">
                  <c:v>-4.4439787999999997E-3</c:v>
                </c:pt>
                <c:pt idx="284">
                  <c:v>-7.1431040700000004E-2</c:v>
                </c:pt>
                <c:pt idx="285">
                  <c:v>1.50437492E-2</c:v>
                </c:pt>
                <c:pt idx="286">
                  <c:v>7.9799640000000005E-2</c:v>
                </c:pt>
                <c:pt idx="287">
                  <c:v>-4.2726923399999998E-2</c:v>
                </c:pt>
                <c:pt idx="288">
                  <c:v>-2.8155425899999999E-2</c:v>
                </c:pt>
                <c:pt idx="289">
                  <c:v>-3.36174204E-2</c:v>
                </c:pt>
                <c:pt idx="290">
                  <c:v>1.06804651E-2</c:v>
                </c:pt>
                <c:pt idx="291">
                  <c:v>9.4984606700000002E-2</c:v>
                </c:pt>
                <c:pt idx="292">
                  <c:v>0.1021045979</c:v>
                </c:pt>
                <c:pt idx="293">
                  <c:v>1.6943972200000001E-2</c:v>
                </c:pt>
                <c:pt idx="294">
                  <c:v>4.9868545200000003E-2</c:v>
                </c:pt>
                <c:pt idx="295">
                  <c:v>3.7985525999999999E-2</c:v>
                </c:pt>
                <c:pt idx="296">
                  <c:v>-1.14705847E-2</c:v>
                </c:pt>
                <c:pt idx="297">
                  <c:v>8.1541553099999997E-2</c:v>
                </c:pt>
                <c:pt idx="298">
                  <c:v>3.8386255699999997E-2</c:v>
                </c:pt>
                <c:pt idx="299">
                  <c:v>3.6164882500000002E-2</c:v>
                </c:pt>
                <c:pt idx="300">
                  <c:v>3.4576213000000001E-2</c:v>
                </c:pt>
                <c:pt idx="301">
                  <c:v>1.9364114000000002E-2</c:v>
                </c:pt>
                <c:pt idx="302">
                  <c:v>1.38286872E-2</c:v>
                </c:pt>
                <c:pt idx="303">
                  <c:v>-5.1714616200000001E-2</c:v>
                </c:pt>
                <c:pt idx="304">
                  <c:v>1.20711932E-2</c:v>
                </c:pt>
                <c:pt idx="305">
                  <c:v>5.0788881299999998E-2</c:v>
                </c:pt>
                <c:pt idx="306">
                  <c:v>-4.5970555900000001E-2</c:v>
                </c:pt>
                <c:pt idx="307">
                  <c:v>9.8092583000000001E-3</c:v>
                </c:pt>
                <c:pt idx="308">
                  <c:v>3.9555570300000002E-2</c:v>
                </c:pt>
                <c:pt idx="309">
                  <c:v>1.55349137E-2</c:v>
                </c:pt>
                <c:pt idx="310">
                  <c:v>8.8736683799999994E-2</c:v>
                </c:pt>
                <c:pt idx="311">
                  <c:v>2.38686735E-2</c:v>
                </c:pt>
                <c:pt idx="312">
                  <c:v>-3.8683176399999998E-2</c:v>
                </c:pt>
                <c:pt idx="313">
                  <c:v>1.985609E-2</c:v>
                </c:pt>
                <c:pt idx="314">
                  <c:v>-2.0587386700000002E-2</c:v>
                </c:pt>
                <c:pt idx="315">
                  <c:v>-5.15842351E-2</c:v>
                </c:pt>
                <c:pt idx="316">
                  <c:v>6.09915756E-2</c:v>
                </c:pt>
                <c:pt idx="317">
                  <c:v>4.4220291100000003E-2</c:v>
                </c:pt>
                <c:pt idx="318">
                  <c:v>5.68997709E-2</c:v>
                </c:pt>
                <c:pt idx="319">
                  <c:v>-2.2958581400000001E-2</c:v>
                </c:pt>
                <c:pt idx="320">
                  <c:v>-1.6514708E-3</c:v>
                </c:pt>
                <c:pt idx="321">
                  <c:v>-2.5117817300000001E-2</c:v>
                </c:pt>
                <c:pt idx="322">
                  <c:v>4.0565676100000003E-2</c:v>
                </c:pt>
                <c:pt idx="323">
                  <c:v>-7.6765853999999998E-3</c:v>
                </c:pt>
                <c:pt idx="324">
                  <c:v>8.2692228500000006E-2</c:v>
                </c:pt>
                <c:pt idx="325">
                  <c:v>-6.7874100000000001E-5</c:v>
                </c:pt>
                <c:pt idx="326">
                  <c:v>4.8434634599999998E-2</c:v>
                </c:pt>
                <c:pt idx="327">
                  <c:v>2.6743397000000002E-3</c:v>
                </c:pt>
                <c:pt idx="328">
                  <c:v>-4.1408383299999997E-2</c:v>
                </c:pt>
                <c:pt idx="329">
                  <c:v>1.22842857E-2</c:v>
                </c:pt>
                <c:pt idx="330">
                  <c:v>-1.3868558E-2</c:v>
                </c:pt>
                <c:pt idx="331">
                  <c:v>2.9890313500000001E-2</c:v>
                </c:pt>
                <c:pt idx="332">
                  <c:v>9.7607076999999993E-3</c:v>
                </c:pt>
                <c:pt idx="333">
                  <c:v>5.0896868599999999E-2</c:v>
                </c:pt>
                <c:pt idx="334">
                  <c:v>2.8514976899999999E-2</c:v>
                </c:pt>
                <c:pt idx="335">
                  <c:v>8.7116186000000002E-3</c:v>
                </c:pt>
                <c:pt idx="336">
                  <c:v>1.49794909E-2</c:v>
                </c:pt>
                <c:pt idx="337">
                  <c:v>-1.2281067E-2</c:v>
                </c:pt>
                <c:pt idx="338">
                  <c:v>1.2068351999999999E-2</c:v>
                </c:pt>
                <c:pt idx="339">
                  <c:v>1.0376877600000001E-2</c:v>
                </c:pt>
                <c:pt idx="340">
                  <c:v>3.6665603099999999E-2</c:v>
                </c:pt>
                <c:pt idx="341">
                  <c:v>-2.3308308999999999E-2</c:v>
                </c:pt>
                <c:pt idx="342">
                  <c:v>-8.51130992E-2</c:v>
                </c:pt>
                <c:pt idx="343">
                  <c:v>2.0035945999999999E-2</c:v>
                </c:pt>
                <c:pt idx="344">
                  <c:v>4.5152476999999998E-3</c:v>
                </c:pt>
                <c:pt idx="345">
                  <c:v>1.08908857E-2</c:v>
                </c:pt>
                <c:pt idx="346">
                  <c:v>-7.4919561199999998E-2</c:v>
                </c:pt>
                <c:pt idx="347">
                  <c:v>-8.4543285000000003E-3</c:v>
                </c:pt>
                <c:pt idx="348">
                  <c:v>-4.1036320600000002E-2</c:v>
                </c:pt>
                <c:pt idx="349">
                  <c:v>-3.9742896899999998E-2</c:v>
                </c:pt>
                <c:pt idx="350">
                  <c:v>1.50739008E-2</c:v>
                </c:pt>
                <c:pt idx="351">
                  <c:v>3.1640803799999999E-2</c:v>
                </c:pt>
                <c:pt idx="352">
                  <c:v>3.4189281000000002E-2</c:v>
                </c:pt>
                <c:pt idx="353">
                  <c:v>-9.5950230600000005E-2</c:v>
                </c:pt>
                <c:pt idx="354">
                  <c:v>5.1263330900000001E-2</c:v>
                </c:pt>
                <c:pt idx="355">
                  <c:v>4.75315085E-2</c:v>
                </c:pt>
                <c:pt idx="356">
                  <c:v>-4.6875230400000002E-2</c:v>
                </c:pt>
                <c:pt idx="357">
                  <c:v>-0.19977674300000001</c:v>
                </c:pt>
                <c:pt idx="358">
                  <c:v>-0.1158091206</c:v>
                </c:pt>
                <c:pt idx="359">
                  <c:v>6.1516325599999998E-2</c:v>
                </c:pt>
                <c:pt idx="360">
                  <c:v>-0.1428488366</c:v>
                </c:pt>
                <c:pt idx="361">
                  <c:v>-0.1389006264</c:v>
                </c:pt>
                <c:pt idx="362">
                  <c:v>8.8785380900000002E-2</c:v>
                </c:pt>
                <c:pt idx="363">
                  <c:v>0.1586743175</c:v>
                </c:pt>
                <c:pt idx="364">
                  <c:v>2.1622874E-2</c:v>
                </c:pt>
                <c:pt idx="365">
                  <c:v>-3.1526564999999999E-3</c:v>
                </c:pt>
                <c:pt idx="366">
                  <c:v>0.1156415026</c:v>
                </c:pt>
                <c:pt idx="367">
                  <c:v>4.7330407300000002E-2</c:v>
                </c:pt>
                <c:pt idx="368">
                  <c:v>5.0154255100000003E-2</c:v>
                </c:pt>
                <c:pt idx="369">
                  <c:v>-6.6407176100000007E-2</c:v>
                </c:pt>
                <c:pt idx="370">
                  <c:v>3.1822606099999998E-2</c:v>
                </c:pt>
                <c:pt idx="371">
                  <c:v>7.5740604000000003E-2</c:v>
                </c:pt>
                <c:pt idx="372">
                  <c:v>-2.93100749E-2</c:v>
                </c:pt>
                <c:pt idx="373">
                  <c:v>4.6368839500000002E-2</c:v>
                </c:pt>
                <c:pt idx="374">
                  <c:v>8.3176558400000003E-2</c:v>
                </c:pt>
                <c:pt idx="375">
                  <c:v>6.9969095800000006E-2</c:v>
                </c:pt>
                <c:pt idx="376">
                  <c:v>-8.4498146600000004E-2</c:v>
                </c:pt>
                <c:pt idx="377">
                  <c:v>-8.72950844E-2</c:v>
                </c:pt>
                <c:pt idx="378">
                  <c:v>7.1381954999999997E-2</c:v>
                </c:pt>
                <c:pt idx="379">
                  <c:v>-7.5193602400000004E-2</c:v>
                </c:pt>
                <c:pt idx="380">
                  <c:v>0.1073688362</c:v>
                </c:pt>
                <c:pt idx="381">
                  <c:v>3.8743345300000002E-2</c:v>
                </c:pt>
                <c:pt idx="382">
                  <c:v>2.54152323E-2</c:v>
                </c:pt>
                <c:pt idx="383">
                  <c:v>8.3084381700000001E-2</c:v>
                </c:pt>
                <c:pt idx="384">
                  <c:v>5.456174E-4</c:v>
                </c:pt>
                <c:pt idx="385">
                  <c:v>5.0776388200000001E-2</c:v>
                </c:pt>
                <c:pt idx="386">
                  <c:v>1.38962337E-2</c:v>
                </c:pt>
                <c:pt idx="387">
                  <c:v>1.6248145499999998E-2</c:v>
                </c:pt>
                <c:pt idx="388">
                  <c:v>-1.7913478300000001E-2</c:v>
                </c:pt>
                <c:pt idx="389">
                  <c:v>-2.45891993E-2</c:v>
                </c:pt>
                <c:pt idx="390">
                  <c:v>-3.30676731E-2</c:v>
                </c:pt>
                <c:pt idx="391">
                  <c:v>-8.8327946899999996E-2</c:v>
                </c:pt>
                <c:pt idx="392">
                  <c:v>-0.1092098904</c:v>
                </c:pt>
                <c:pt idx="393">
                  <c:v>0.1441029627</c:v>
                </c:pt>
                <c:pt idx="394">
                  <c:v>-1.9983764000000002E-3</c:v>
                </c:pt>
                <c:pt idx="395">
                  <c:v>1.56508749E-2</c:v>
                </c:pt>
                <c:pt idx="396">
                  <c:v>6.6471548199999994E-2</c:v>
                </c:pt>
                <c:pt idx="397">
                  <c:v>1.48766079E-2</c:v>
                </c:pt>
                <c:pt idx="398">
                  <c:v>3.1014623599999999E-2</c:v>
                </c:pt>
                <c:pt idx="399">
                  <c:v>-1.44694135E-2</c:v>
                </c:pt>
                <c:pt idx="400">
                  <c:v>-6.11074583E-2</c:v>
                </c:pt>
                <c:pt idx="401">
                  <c:v>4.8213228699999999E-2</c:v>
                </c:pt>
                <c:pt idx="402">
                  <c:v>-1.02190023E-2</c:v>
                </c:pt>
                <c:pt idx="403">
                  <c:v>3.08497524E-2</c:v>
                </c:pt>
                <c:pt idx="404">
                  <c:v>3.5625826999999999E-2</c:v>
                </c:pt>
                <c:pt idx="405">
                  <c:v>-1.2540781000000001E-2</c:v>
                </c:pt>
                <c:pt idx="406">
                  <c:v>3.0607701E-3</c:v>
                </c:pt>
                <c:pt idx="407">
                  <c:v>4.2132823299999997E-2</c:v>
                </c:pt>
                <c:pt idx="408">
                  <c:v>5.9598779900000003E-2</c:v>
                </c:pt>
                <c:pt idx="409">
                  <c:v>1.1413714E-2</c:v>
                </c:pt>
                <c:pt idx="410">
                  <c:v>4.1631234500000003E-2</c:v>
                </c:pt>
                <c:pt idx="411">
                  <c:v>-9.6683860000000002E-4</c:v>
                </c:pt>
                <c:pt idx="412">
                  <c:v>2.98755824E-2</c:v>
                </c:pt>
                <c:pt idx="413">
                  <c:v>-4.0514911000000004E-3</c:v>
                </c:pt>
                <c:pt idx="414">
                  <c:v>6.4255960900000006E-2</c:v>
                </c:pt>
                <c:pt idx="415">
                  <c:v>-4.4222292000000003E-2</c:v>
                </c:pt>
                <c:pt idx="416">
                  <c:v>5.7733987399999999E-2</c:v>
                </c:pt>
                <c:pt idx="417">
                  <c:v>3.2502756700000003E-2</c:v>
                </c:pt>
                <c:pt idx="418">
                  <c:v>3.9020669199999997E-2</c:v>
                </c:pt>
                <c:pt idx="419">
                  <c:v>1.8849325199999999E-2</c:v>
                </c:pt>
                <c:pt idx="420">
                  <c:v>-3.8682690300000003E-2</c:v>
                </c:pt>
                <c:pt idx="421">
                  <c:v>4.57748709E-2</c:v>
                </c:pt>
                <c:pt idx="422">
                  <c:v>1.2382859099999999E-2</c:v>
                </c:pt>
                <c:pt idx="423">
                  <c:v>-2.5731849399999999E-2</c:v>
                </c:pt>
                <c:pt idx="424">
                  <c:v>6.3456140999999999E-3</c:v>
                </c:pt>
                <c:pt idx="425">
                  <c:v>4.4242731299999997E-2</c:v>
                </c:pt>
                <c:pt idx="426">
                  <c:v>-6.0474794399999997E-2</c:v>
                </c:pt>
                <c:pt idx="427">
                  <c:v>4.3466793199999999E-2</c:v>
                </c:pt>
                <c:pt idx="428">
                  <c:v>-6.7463525600000004E-2</c:v>
                </c:pt>
                <c:pt idx="429">
                  <c:v>6.9858853799999995E-2</c:v>
                </c:pt>
                <c:pt idx="430">
                  <c:v>-4.6489905000000002E-3</c:v>
                </c:pt>
                <c:pt idx="431">
                  <c:v>2.73258215E-2</c:v>
                </c:pt>
                <c:pt idx="432">
                  <c:v>-4.1623852199999999E-2</c:v>
                </c:pt>
                <c:pt idx="433">
                  <c:v>4.6438062699999998E-2</c:v>
                </c:pt>
                <c:pt idx="434">
                  <c:v>1.6873269600000001E-2</c:v>
                </c:pt>
                <c:pt idx="435">
                  <c:v>-2.1358614500000001E-2</c:v>
                </c:pt>
                <c:pt idx="436">
                  <c:v>8.2885476999999992E-3</c:v>
                </c:pt>
                <c:pt idx="437">
                  <c:v>1.3062236E-3</c:v>
                </c:pt>
                <c:pt idx="438">
                  <c:v>-2.7584140900000002E-2</c:v>
                </c:pt>
                <c:pt idx="439">
                  <c:v>-4.9109543999999998E-2</c:v>
                </c:pt>
                <c:pt idx="440">
                  <c:v>-3.4616893900000001E-2</c:v>
                </c:pt>
                <c:pt idx="441">
                  <c:v>5.5989435300000001E-2</c:v>
                </c:pt>
                <c:pt idx="442">
                  <c:v>2.8427715900000001E-2</c:v>
                </c:pt>
                <c:pt idx="443">
                  <c:v>-5.2714211599999998E-2</c:v>
                </c:pt>
                <c:pt idx="444">
                  <c:v>-6.7179548500000005E-2</c:v>
                </c:pt>
                <c:pt idx="445">
                  <c:v>6.8203168999999998E-3</c:v>
                </c:pt>
                <c:pt idx="446">
                  <c:v>8.2885863899999995E-2</c:v>
                </c:pt>
                <c:pt idx="447">
                  <c:v>2.1181184700000001E-2</c:v>
                </c:pt>
                <c:pt idx="448">
                  <c:v>1.8331934099999999E-2</c:v>
                </c:pt>
                <c:pt idx="449">
                  <c:v>3.0400552999999999E-3</c:v>
                </c:pt>
                <c:pt idx="450">
                  <c:v>5.3953341199999998E-2</c:v>
                </c:pt>
                <c:pt idx="451">
                  <c:v>2.4851982599999999E-2</c:v>
                </c:pt>
                <c:pt idx="452">
                  <c:v>7.8818924999999995E-3</c:v>
                </c:pt>
                <c:pt idx="453">
                  <c:v>-3.2868021499999997E-2</c:v>
                </c:pt>
                <c:pt idx="454">
                  <c:v>0.1327282373</c:v>
                </c:pt>
                <c:pt idx="455">
                  <c:v>4.1294579800000002E-2</c:v>
                </c:pt>
                <c:pt idx="456">
                  <c:v>-7.1379082999999998E-3</c:v>
                </c:pt>
                <c:pt idx="457">
                  <c:v>1.4468056199999999E-2</c:v>
                </c:pt>
                <c:pt idx="458">
                  <c:v>-8.4651225999999996E-3</c:v>
                </c:pt>
                <c:pt idx="459">
                  <c:v>3.9370947999999998E-3</c:v>
                </c:pt>
                <c:pt idx="460">
                  <c:v>-3.1140890099999999E-2</c:v>
                </c:pt>
                <c:pt idx="461">
                  <c:v>3.4982654100000003E-2</c:v>
                </c:pt>
                <c:pt idx="462">
                  <c:v>6.3268606000000003E-3</c:v>
                </c:pt>
                <c:pt idx="463">
                  <c:v>-2.4577562899999999E-2</c:v>
                </c:pt>
                <c:pt idx="464">
                  <c:v>7.08030251E-2</c:v>
                </c:pt>
                <c:pt idx="465">
                  <c:v>1.3128479000000001E-3</c:v>
                </c:pt>
                <c:pt idx="466">
                  <c:v>2.8936895300000001E-2</c:v>
                </c:pt>
                <c:pt idx="467">
                  <c:v>-9.5424429999999994E-3</c:v>
                </c:pt>
                <c:pt idx="468">
                  <c:v>1.23214863E-2</c:v>
                </c:pt>
                <c:pt idx="469">
                  <c:v>-4.9998222000000002E-2</c:v>
                </c:pt>
                <c:pt idx="470">
                  <c:v>1.2367108599999999E-2</c:v>
                </c:pt>
                <c:pt idx="471">
                  <c:v>1.7334588799999998E-2</c:v>
                </c:pt>
                <c:pt idx="472">
                  <c:v>5.8174734300000003E-2</c:v>
                </c:pt>
                <c:pt idx="473">
                  <c:v>6.0555718999999999E-3</c:v>
                </c:pt>
                <c:pt idx="474">
                  <c:v>1.76562387E-2</c:v>
                </c:pt>
                <c:pt idx="475">
                  <c:v>2.3819740900000001E-2</c:v>
                </c:pt>
                <c:pt idx="476">
                  <c:v>-2.4811315800000001E-2</c:v>
                </c:pt>
                <c:pt idx="477">
                  <c:v>-8.9534906900000003E-2</c:v>
                </c:pt>
                <c:pt idx="478">
                  <c:v>1.6123556599999998E-2</c:v>
                </c:pt>
                <c:pt idx="479">
                  <c:v>-0.1208752526</c:v>
                </c:pt>
                <c:pt idx="480">
                  <c:v>0.1093781742</c:v>
                </c:pt>
                <c:pt idx="481">
                  <c:v>3.8868268599999999E-2</c:v>
                </c:pt>
                <c:pt idx="482">
                  <c:v>-2.8832448199999999E-2</c:v>
                </c:pt>
                <c:pt idx="483">
                  <c:v>3.7816704299999997E-2</c:v>
                </c:pt>
                <c:pt idx="484">
                  <c:v>-8.1678356199999996E-2</c:v>
                </c:pt>
                <c:pt idx="485">
                  <c:v>6.3690835900000006E-2</c:v>
                </c:pt>
                <c:pt idx="486">
                  <c:v>1.6094941E-3</c:v>
                </c:pt>
                <c:pt idx="487">
                  <c:v>-5.58076848E-2</c:v>
                </c:pt>
                <c:pt idx="488">
                  <c:v>5.1347098600000002E-2</c:v>
                </c:pt>
                <c:pt idx="489">
                  <c:v>2.42224285E-2</c:v>
                </c:pt>
                <c:pt idx="490">
                  <c:v>2.3411590600000001E-2</c:v>
                </c:pt>
                <c:pt idx="491">
                  <c:v>3.5012068E-2</c:v>
                </c:pt>
                <c:pt idx="492">
                  <c:v>-5.3939002E-2</c:v>
                </c:pt>
                <c:pt idx="493">
                  <c:v>-9.7172508699999993E-2</c:v>
                </c:pt>
                <c:pt idx="494">
                  <c:v>-0.24672434800000001</c:v>
                </c:pt>
                <c:pt idx="495">
                  <c:v>0.1233562411</c:v>
                </c:pt>
                <c:pt idx="496">
                  <c:v>2.8700678600000001E-2</c:v>
                </c:pt>
                <c:pt idx="497">
                  <c:v>2.8952812000000001E-2</c:v>
                </c:pt>
                <c:pt idx="498">
                  <c:v>2.0627268300000001E-2</c:v>
                </c:pt>
                <c:pt idx="499">
                  <c:v>5.3871369600000003E-2</c:v>
                </c:pt>
                <c:pt idx="500">
                  <c:v>-4.6532166200000002E-2</c:v>
                </c:pt>
                <c:pt idx="501">
                  <c:v>3.5765231699999997E-2</c:v>
                </c:pt>
                <c:pt idx="502">
                  <c:v>0.19306547760000001</c:v>
                </c:pt>
                <c:pt idx="503">
                  <c:v>7.9214504300000002E-2</c:v>
                </c:pt>
                <c:pt idx="504">
                  <c:v>5.2611233100000002E-2</c:v>
                </c:pt>
                <c:pt idx="505">
                  <c:v>9.3949073199999997E-2</c:v>
                </c:pt>
                <c:pt idx="506">
                  <c:v>5.2258443500000001E-2</c:v>
                </c:pt>
                <c:pt idx="507">
                  <c:v>2.02270404E-2</c:v>
                </c:pt>
                <c:pt idx="508">
                  <c:v>3.1118570500000001E-2</c:v>
                </c:pt>
                <c:pt idx="509">
                  <c:v>-6.0592551999999996E-3</c:v>
                </c:pt>
                <c:pt idx="510">
                  <c:v>-3.5794514600000001E-2</c:v>
                </c:pt>
                <c:pt idx="511">
                  <c:v>2.6775985400000001E-2</c:v>
                </c:pt>
                <c:pt idx="512">
                  <c:v>-2.0033577600000001E-2</c:v>
                </c:pt>
                <c:pt idx="513">
                  <c:v>3.8128740100000003E-2</c:v>
                </c:pt>
                <c:pt idx="514">
                  <c:v>-3.4157961000000001E-2</c:v>
                </c:pt>
                <c:pt idx="515">
                  <c:v>4.0780616499999998E-2</c:v>
                </c:pt>
                <c:pt idx="516">
                  <c:v>-5.83044021E-2</c:v>
                </c:pt>
                <c:pt idx="517">
                  <c:v>1.6546778099999999E-2</c:v>
                </c:pt>
                <c:pt idx="518">
                  <c:v>1.9567243000000002E-2</c:v>
                </c:pt>
                <c:pt idx="519">
                  <c:v>-7.7605719399999995E-2</c:v>
                </c:pt>
                <c:pt idx="520">
                  <c:v>1.91919524E-2</c:v>
                </c:pt>
                <c:pt idx="521">
                  <c:v>-9.8787449200000002E-2</c:v>
                </c:pt>
                <c:pt idx="522">
                  <c:v>9.6817089699999997E-2</c:v>
                </c:pt>
                <c:pt idx="523">
                  <c:v>-3.1622032699999997E-2</c:v>
                </c:pt>
                <c:pt idx="524">
                  <c:v>-0.1019026801</c:v>
                </c:pt>
                <c:pt idx="525">
                  <c:v>0.12589212559999999</c:v>
                </c:pt>
                <c:pt idx="526">
                  <c:v>3.0552573100000001E-2</c:v>
                </c:pt>
                <c:pt idx="527">
                  <c:v>-6.5611039600000004E-2</c:v>
                </c:pt>
              </c:numCache>
            </c:numRef>
          </c:xVal>
          <c:yVal>
            <c:numRef>
              <c:f>Sheet1!$AD$2:$AD$529</c:f>
              <c:numCache>
                <c:formatCode>0.00%</c:formatCode>
                <c:ptCount val="528"/>
                <c:pt idx="0">
                  <c:v>8.3400000000000002E-2</c:v>
                </c:pt>
                <c:pt idx="1">
                  <c:v>-3.1300000000000001E-2</c:v>
                </c:pt>
                <c:pt idx="2">
                  <c:v>0.1152</c:v>
                </c:pt>
                <c:pt idx="3">
                  <c:v>2.24E-2</c:v>
                </c:pt>
                <c:pt idx="4">
                  <c:v>-1.9800000000000002E-2</c:v>
                </c:pt>
                <c:pt idx="5">
                  <c:v>5.9499999999999997E-2</c:v>
                </c:pt>
                <c:pt idx="6">
                  <c:v>2.1899999999999999E-2</c:v>
                </c:pt>
                <c:pt idx="7">
                  <c:v>9.0300000000000005E-2</c:v>
                </c:pt>
                <c:pt idx="8">
                  <c:v>4.1000000000000003E-3</c:v>
                </c:pt>
                <c:pt idx="9">
                  <c:v>-0.1053</c:v>
                </c:pt>
                <c:pt idx="10">
                  <c:v>0.1072</c:v>
                </c:pt>
                <c:pt idx="11">
                  <c:v>9.5200000000000007E-2</c:v>
                </c:pt>
                <c:pt idx="12">
                  <c:v>9.7199999999999995E-2</c:v>
                </c:pt>
                <c:pt idx="13">
                  <c:v>-1.6999999999999999E-3</c:v>
                </c:pt>
                <c:pt idx="14">
                  <c:v>-0.20480000000000001</c:v>
                </c:pt>
                <c:pt idx="15">
                  <c:v>6.3399999999999998E-2</c:v>
                </c:pt>
                <c:pt idx="16">
                  <c:v>8.2699999999999996E-2</c:v>
                </c:pt>
                <c:pt idx="17">
                  <c:v>5.1900000000000002E-2</c:v>
                </c:pt>
                <c:pt idx="18">
                  <c:v>0.13070000000000001</c:v>
                </c:pt>
                <c:pt idx="19">
                  <c:v>8.3099999999999993E-2</c:v>
                </c:pt>
                <c:pt idx="20">
                  <c:v>5.0599999999999999E-2</c:v>
                </c:pt>
                <c:pt idx="21">
                  <c:v>6.13E-2</c:v>
                </c:pt>
                <c:pt idx="22">
                  <c:v>0.1129</c:v>
                </c:pt>
                <c:pt idx="23">
                  <c:v>-5.0200000000000002E-2</c:v>
                </c:pt>
                <c:pt idx="24">
                  <c:v>-3.0300000000000001E-2</c:v>
                </c:pt>
                <c:pt idx="25">
                  <c:v>-8.6E-3</c:v>
                </c:pt>
                <c:pt idx="26">
                  <c:v>7.9899999999999999E-2</c:v>
                </c:pt>
                <c:pt idx="27">
                  <c:v>1.8200000000000001E-2</c:v>
                </c:pt>
                <c:pt idx="28">
                  <c:v>4.7800000000000002E-2</c:v>
                </c:pt>
                <c:pt idx="29">
                  <c:v>-5.6000000000000001E-2</c:v>
                </c:pt>
                <c:pt idx="30">
                  <c:v>-2.8199999999999999E-2</c:v>
                </c:pt>
                <c:pt idx="31">
                  <c:v>-9.8000000000000004E-2</c:v>
                </c:pt>
                <c:pt idx="32">
                  <c:v>-0.1021</c:v>
                </c:pt>
                <c:pt idx="33">
                  <c:v>0.10349999999999999</c:v>
                </c:pt>
                <c:pt idx="34">
                  <c:v>1.9300000000000001E-2</c:v>
                </c:pt>
                <c:pt idx="35">
                  <c:v>-1.9400000000000001E-2</c:v>
                </c:pt>
                <c:pt idx="36">
                  <c:v>-4.9000000000000002E-2</c:v>
                </c:pt>
                <c:pt idx="37">
                  <c:v>-7.0900000000000005E-2</c:v>
                </c:pt>
                <c:pt idx="38">
                  <c:v>-2.75E-2</c:v>
                </c:pt>
                <c:pt idx="39">
                  <c:v>6.1699999999999998E-2</c:v>
                </c:pt>
                <c:pt idx="40">
                  <c:v>-3.4700000000000002E-2</c:v>
                </c:pt>
                <c:pt idx="41">
                  <c:v>-4.1799999999999997E-2</c:v>
                </c:pt>
                <c:pt idx="42">
                  <c:v>-0.02</c:v>
                </c:pt>
                <c:pt idx="43">
                  <c:v>7.5300000000000006E-2</c:v>
                </c:pt>
                <c:pt idx="44">
                  <c:v>3.8300000000000001E-2</c:v>
                </c:pt>
                <c:pt idx="45">
                  <c:v>0.16520000000000001</c:v>
                </c:pt>
                <c:pt idx="46">
                  <c:v>0.1081</c:v>
                </c:pt>
                <c:pt idx="47">
                  <c:v>1.4999999999999999E-2</c:v>
                </c:pt>
                <c:pt idx="48">
                  <c:v>8.7599999999999997E-2</c:v>
                </c:pt>
                <c:pt idx="49">
                  <c:v>7.3700000000000002E-2</c:v>
                </c:pt>
                <c:pt idx="50">
                  <c:v>6.3E-3</c:v>
                </c:pt>
                <c:pt idx="51">
                  <c:v>7.3499999999999996E-2</c:v>
                </c:pt>
                <c:pt idx="52">
                  <c:v>8.1000000000000003E-2</c:v>
                </c:pt>
                <c:pt idx="53">
                  <c:v>5.7599999999999998E-2</c:v>
                </c:pt>
                <c:pt idx="54">
                  <c:v>-5.5300000000000002E-2</c:v>
                </c:pt>
                <c:pt idx="55">
                  <c:v>-5.1799999999999999E-2</c:v>
                </c:pt>
                <c:pt idx="56">
                  <c:v>6.0000000000000001E-3</c:v>
                </c:pt>
                <c:pt idx="57">
                  <c:v>-9.3600000000000003E-2</c:v>
                </c:pt>
                <c:pt idx="58">
                  <c:v>5.3800000000000001E-2</c:v>
                </c:pt>
                <c:pt idx="59">
                  <c:v>-3.2199999999999999E-2</c:v>
                </c:pt>
                <c:pt idx="60">
                  <c:v>-4.3999999999999997E-2</c:v>
                </c:pt>
                <c:pt idx="61">
                  <c:v>-6.7299999999999999E-2</c:v>
                </c:pt>
                <c:pt idx="62">
                  <c:v>-4.8999999999999998E-3</c:v>
                </c:pt>
                <c:pt idx="63">
                  <c:v>-6.4000000000000003E-3</c:v>
                </c:pt>
                <c:pt idx="64">
                  <c:v>-5.8200000000000002E-2</c:v>
                </c:pt>
                <c:pt idx="65">
                  <c:v>3.5999999999999997E-2</c:v>
                </c:pt>
                <c:pt idx="66">
                  <c:v>-6.1100000000000002E-2</c:v>
                </c:pt>
                <c:pt idx="67">
                  <c:v>0.13339999999999999</c:v>
                </c:pt>
                <c:pt idx="68">
                  <c:v>-2.7199999999999998E-2</c:v>
                </c:pt>
                <c:pt idx="69">
                  <c:v>-2.81E-2</c:v>
                </c:pt>
                <c:pt idx="70">
                  <c:v>-4.3400000000000001E-2</c:v>
                </c:pt>
                <c:pt idx="71">
                  <c:v>1.67E-2</c:v>
                </c:pt>
                <c:pt idx="72">
                  <c:v>0.1439</c:v>
                </c:pt>
                <c:pt idx="73">
                  <c:v>3.3000000000000002E-2</c:v>
                </c:pt>
                <c:pt idx="74">
                  <c:v>-2.53E-2</c:v>
                </c:pt>
                <c:pt idx="75">
                  <c:v>-1.9599999999999999E-2</c:v>
                </c:pt>
                <c:pt idx="76">
                  <c:v>4.2299999999999997E-2</c:v>
                </c:pt>
                <c:pt idx="77">
                  <c:v>9.4999999999999998E-3</c:v>
                </c:pt>
                <c:pt idx="78">
                  <c:v>3.04E-2</c:v>
                </c:pt>
                <c:pt idx="79">
                  <c:v>-1.5299999999999999E-2</c:v>
                </c:pt>
                <c:pt idx="80">
                  <c:v>-7.2400000000000006E-2</c:v>
                </c:pt>
                <c:pt idx="81">
                  <c:v>4.2099999999999999E-2</c:v>
                </c:pt>
                <c:pt idx="82">
                  <c:v>7.2800000000000004E-2</c:v>
                </c:pt>
                <c:pt idx="83">
                  <c:v>4.7500000000000001E-2</c:v>
                </c:pt>
                <c:pt idx="84">
                  <c:v>2.2800000000000001E-2</c:v>
                </c:pt>
                <c:pt idx="85">
                  <c:v>7.3800000000000004E-2</c:v>
                </c:pt>
                <c:pt idx="86">
                  <c:v>4.5400000000000003E-2</c:v>
                </c:pt>
                <c:pt idx="87">
                  <c:v>2.4500000000000001E-2</c:v>
                </c:pt>
                <c:pt idx="88">
                  <c:v>3.6600000000000001E-2</c:v>
                </c:pt>
                <c:pt idx="89">
                  <c:v>3.2000000000000002E-3</c:v>
                </c:pt>
                <c:pt idx="90">
                  <c:v>-0.1075</c:v>
                </c:pt>
                <c:pt idx="91">
                  <c:v>2.1499999999999998E-2</c:v>
                </c:pt>
                <c:pt idx="92">
                  <c:v>-8.14E-2</c:v>
                </c:pt>
                <c:pt idx="93">
                  <c:v>5.0799999999999998E-2</c:v>
                </c:pt>
                <c:pt idx="94">
                  <c:v>-4.4000000000000003E-3</c:v>
                </c:pt>
                <c:pt idx="95">
                  <c:v>-3.3599999999999998E-2</c:v>
                </c:pt>
                <c:pt idx="96">
                  <c:v>0.12870000000000001</c:v>
                </c:pt>
                <c:pt idx="97">
                  <c:v>9.6799999999999997E-2</c:v>
                </c:pt>
                <c:pt idx="98">
                  <c:v>2.7400000000000001E-2</c:v>
                </c:pt>
                <c:pt idx="99">
                  <c:v>-3.1E-2</c:v>
                </c:pt>
                <c:pt idx="100">
                  <c:v>-7.0000000000000001E-3</c:v>
                </c:pt>
                <c:pt idx="101">
                  <c:v>2.4799999999999999E-2</c:v>
                </c:pt>
                <c:pt idx="102">
                  <c:v>2.3900000000000001E-2</c:v>
                </c:pt>
                <c:pt idx="103">
                  <c:v>2.8899999999999999E-2</c:v>
                </c:pt>
                <c:pt idx="104">
                  <c:v>-0.02</c:v>
                </c:pt>
                <c:pt idx="105">
                  <c:v>-0.32950000000000002</c:v>
                </c:pt>
                <c:pt idx="106">
                  <c:v>-6.6100000000000006E-2</c:v>
                </c:pt>
                <c:pt idx="107">
                  <c:v>0.104</c:v>
                </c:pt>
                <c:pt idx="108">
                  <c:v>1.95E-2</c:v>
                </c:pt>
                <c:pt idx="109">
                  <c:v>9.3100000000000002E-2</c:v>
                </c:pt>
                <c:pt idx="110">
                  <c:v>5.3600000000000002E-2</c:v>
                </c:pt>
                <c:pt idx="111">
                  <c:v>2.41E-2</c:v>
                </c:pt>
                <c:pt idx="112">
                  <c:v>-3.3000000000000002E-2</c:v>
                </c:pt>
                <c:pt idx="113">
                  <c:v>7.3800000000000004E-2</c:v>
                </c:pt>
                <c:pt idx="114">
                  <c:v>-1.8599999999999998E-2</c:v>
                </c:pt>
                <c:pt idx="115">
                  <c:v>-3.6400000000000002E-2</c:v>
                </c:pt>
                <c:pt idx="116">
                  <c:v>2.8299999999999999E-2</c:v>
                </c:pt>
                <c:pt idx="117">
                  <c:v>-1.66E-2</c:v>
                </c:pt>
                <c:pt idx="118">
                  <c:v>-3.9E-2</c:v>
                </c:pt>
                <c:pt idx="119">
                  <c:v>4.8899999999999999E-2</c:v>
                </c:pt>
                <c:pt idx="120">
                  <c:v>4.2700000000000002E-2</c:v>
                </c:pt>
                <c:pt idx="121">
                  <c:v>2.3999999999999998E-3</c:v>
                </c:pt>
                <c:pt idx="122">
                  <c:v>2.7799999999999998E-2</c:v>
                </c:pt>
                <c:pt idx="123">
                  <c:v>4.99E-2</c:v>
                </c:pt>
                <c:pt idx="124">
                  <c:v>4.7899999999999998E-2</c:v>
                </c:pt>
                <c:pt idx="125">
                  <c:v>-3.2199999999999999E-2</c:v>
                </c:pt>
                <c:pt idx="126">
                  <c:v>4.6899999999999997E-2</c:v>
                </c:pt>
                <c:pt idx="127">
                  <c:v>2.8799999999999999E-2</c:v>
                </c:pt>
                <c:pt idx="128">
                  <c:v>1.15E-2</c:v>
                </c:pt>
                <c:pt idx="129">
                  <c:v>-5.4699999999999999E-2</c:v>
                </c:pt>
                <c:pt idx="130">
                  <c:v>8.8999999999999999E-3</c:v>
                </c:pt>
                <c:pt idx="131">
                  <c:v>1.1299999999999999E-2</c:v>
                </c:pt>
                <c:pt idx="132">
                  <c:v>-0.1032</c:v>
                </c:pt>
                <c:pt idx="133">
                  <c:v>3.7900000000000003E-2</c:v>
                </c:pt>
                <c:pt idx="134">
                  <c:v>4.58E-2</c:v>
                </c:pt>
                <c:pt idx="135">
                  <c:v>-2.9700000000000001E-2</c:v>
                </c:pt>
                <c:pt idx="136">
                  <c:v>8.9099999999999999E-2</c:v>
                </c:pt>
                <c:pt idx="137">
                  <c:v>5.8999999999999999E-3</c:v>
                </c:pt>
                <c:pt idx="138">
                  <c:v>-4.5400000000000003E-2</c:v>
                </c:pt>
                <c:pt idx="139">
                  <c:v>-0.14480000000000001</c:v>
                </c:pt>
                <c:pt idx="140">
                  <c:v>-9.4700000000000006E-2</c:v>
                </c:pt>
                <c:pt idx="141">
                  <c:v>-5.6099999999999997E-2</c:v>
                </c:pt>
                <c:pt idx="142">
                  <c:v>9.1899999999999996E-2</c:v>
                </c:pt>
                <c:pt idx="143">
                  <c:v>4.7699999999999999E-2</c:v>
                </c:pt>
                <c:pt idx="144">
                  <c:v>9.3899999999999997E-2</c:v>
                </c:pt>
                <c:pt idx="145">
                  <c:v>0.1149</c:v>
                </c:pt>
                <c:pt idx="146">
                  <c:v>7.0499999999999993E-2</c:v>
                </c:pt>
                <c:pt idx="147">
                  <c:v>-1.1900000000000001E-2</c:v>
                </c:pt>
                <c:pt idx="148">
                  <c:v>4.8300000000000003E-2</c:v>
                </c:pt>
                <c:pt idx="149">
                  <c:v>-6.8099999999999994E-2</c:v>
                </c:pt>
                <c:pt idx="150">
                  <c:v>4.53E-2</c:v>
                </c:pt>
                <c:pt idx="151">
                  <c:v>4.41E-2</c:v>
                </c:pt>
                <c:pt idx="152">
                  <c:v>1.5100000000000001E-2</c:v>
                </c:pt>
                <c:pt idx="153">
                  <c:v>4.2599999999999999E-2</c:v>
                </c:pt>
                <c:pt idx="154">
                  <c:v>-5.2200000000000003E-2</c:v>
                </c:pt>
                <c:pt idx="155">
                  <c:v>9.5799999999999996E-2</c:v>
                </c:pt>
                <c:pt idx="156">
                  <c:v>7.8600000000000003E-2</c:v>
                </c:pt>
                <c:pt idx="157">
                  <c:v>1.0699999999999999E-2</c:v>
                </c:pt>
                <c:pt idx="158">
                  <c:v>-5.7500000000000002E-2</c:v>
                </c:pt>
                <c:pt idx="159">
                  <c:v>-5.8099999999999999E-2</c:v>
                </c:pt>
                <c:pt idx="160">
                  <c:v>-2.2000000000000001E-3</c:v>
                </c:pt>
                <c:pt idx="161">
                  <c:v>-6.3799999999999996E-2</c:v>
                </c:pt>
                <c:pt idx="162">
                  <c:v>3.1399999999999997E-2</c:v>
                </c:pt>
                <c:pt idx="163">
                  <c:v>-3.85E-2</c:v>
                </c:pt>
                <c:pt idx="164">
                  <c:v>2.7900000000000001E-2</c:v>
                </c:pt>
                <c:pt idx="165">
                  <c:v>4.1099999999999998E-2</c:v>
                </c:pt>
                <c:pt idx="166">
                  <c:v>9.3299999999999994E-2</c:v>
                </c:pt>
                <c:pt idx="167">
                  <c:v>2.7400000000000001E-2</c:v>
                </c:pt>
                <c:pt idx="168">
                  <c:v>1.24E-2</c:v>
                </c:pt>
                <c:pt idx="169">
                  <c:v>-5.4300000000000001E-2</c:v>
                </c:pt>
                <c:pt idx="170">
                  <c:v>2.58E-2</c:v>
                </c:pt>
                <c:pt idx="171">
                  <c:v>-3.1699999999999999E-2</c:v>
                </c:pt>
                <c:pt idx="172">
                  <c:v>5.9900000000000002E-2</c:v>
                </c:pt>
                <c:pt idx="173">
                  <c:v>2.3999999999999998E-3</c:v>
                </c:pt>
                <c:pt idx="174">
                  <c:v>0.01</c:v>
                </c:pt>
                <c:pt idx="175">
                  <c:v>4.7899999999999998E-2</c:v>
                </c:pt>
                <c:pt idx="176">
                  <c:v>3.3000000000000002E-2</c:v>
                </c:pt>
                <c:pt idx="177">
                  <c:v>2.8899999999999999E-2</c:v>
                </c:pt>
                <c:pt idx="178">
                  <c:v>-4.0399999999999998E-2</c:v>
                </c:pt>
                <c:pt idx="179">
                  <c:v>3.95E-2</c:v>
                </c:pt>
                <c:pt idx="180">
                  <c:v>2.6599999999999999E-2</c:v>
                </c:pt>
                <c:pt idx="181">
                  <c:v>-4.4000000000000003E-3</c:v>
                </c:pt>
                <c:pt idx="182">
                  <c:v>-6.1400000000000003E-2</c:v>
                </c:pt>
                <c:pt idx="183">
                  <c:v>1.5E-3</c:v>
                </c:pt>
                <c:pt idx="184">
                  <c:v>-2.24E-2</c:v>
                </c:pt>
                <c:pt idx="185">
                  <c:v>-4.2700000000000002E-2</c:v>
                </c:pt>
                <c:pt idx="186">
                  <c:v>1.43E-2</c:v>
                </c:pt>
                <c:pt idx="187">
                  <c:v>7.3400000000000007E-2</c:v>
                </c:pt>
                <c:pt idx="188">
                  <c:v>4.1999999999999997E-3</c:v>
                </c:pt>
                <c:pt idx="189">
                  <c:v>1.0699999999999999E-2</c:v>
                </c:pt>
                <c:pt idx="190">
                  <c:v>-4.0500000000000001E-2</c:v>
                </c:pt>
                <c:pt idx="191">
                  <c:v>2.3599999999999999E-2</c:v>
                </c:pt>
                <c:pt idx="192">
                  <c:v>-2.0400000000000001E-2</c:v>
                </c:pt>
                <c:pt idx="193">
                  <c:v>4.6199999999999998E-2</c:v>
                </c:pt>
                <c:pt idx="194">
                  <c:v>2.92E-2</c:v>
                </c:pt>
                <c:pt idx="195">
                  <c:v>1.4999999999999999E-2</c:v>
                </c:pt>
                <c:pt idx="196">
                  <c:v>1.3100000000000001E-2</c:v>
                </c:pt>
                <c:pt idx="197">
                  <c:v>6.8900000000000003E-2</c:v>
                </c:pt>
                <c:pt idx="198">
                  <c:v>7.7899999999999997E-2</c:v>
                </c:pt>
                <c:pt idx="199">
                  <c:v>1.23E-2</c:v>
                </c:pt>
                <c:pt idx="200">
                  <c:v>2.06E-2</c:v>
                </c:pt>
                <c:pt idx="201">
                  <c:v>-4.9200000000000001E-2</c:v>
                </c:pt>
                <c:pt idx="202">
                  <c:v>4.41E-2</c:v>
                </c:pt>
                <c:pt idx="203">
                  <c:v>2.2200000000000001E-2</c:v>
                </c:pt>
                <c:pt idx="204">
                  <c:v>-8.3000000000000001E-3</c:v>
                </c:pt>
                <c:pt idx="205">
                  <c:v>4.5600000000000002E-2</c:v>
                </c:pt>
                <c:pt idx="206">
                  <c:v>1.9800000000000002E-2</c:v>
                </c:pt>
                <c:pt idx="207">
                  <c:v>7.6799999999999993E-2</c:v>
                </c:pt>
                <c:pt idx="208">
                  <c:v>5.1299999999999998E-2</c:v>
                </c:pt>
                <c:pt idx="209">
                  <c:v>-6.5000000000000002E-2</c:v>
                </c:pt>
                <c:pt idx="210">
                  <c:v>-0.1221</c:v>
                </c:pt>
                <c:pt idx="211">
                  <c:v>7.3999999999999996E-2</c:v>
                </c:pt>
                <c:pt idx="212">
                  <c:v>5.1499999999999997E-2</c:v>
                </c:pt>
                <c:pt idx="213">
                  <c:v>-4.3099999999999999E-2</c:v>
                </c:pt>
                <c:pt idx="214">
                  <c:v>2.7799999999999998E-2</c:v>
                </c:pt>
                <c:pt idx="215">
                  <c:v>1.95E-2</c:v>
                </c:pt>
                <c:pt idx="216">
                  <c:v>2.5000000000000001E-2</c:v>
                </c:pt>
                <c:pt idx="217">
                  <c:v>-6.0400000000000002E-2</c:v>
                </c:pt>
                <c:pt idx="218">
                  <c:v>-7.0599999999999996E-2</c:v>
                </c:pt>
                <c:pt idx="219">
                  <c:v>-1.1599999999999999E-2</c:v>
                </c:pt>
                <c:pt idx="220">
                  <c:v>0.15029999999999999</c:v>
                </c:pt>
                <c:pt idx="221">
                  <c:v>3.39E-2</c:v>
                </c:pt>
                <c:pt idx="222">
                  <c:v>5.1200000000000002E-2</c:v>
                </c:pt>
                <c:pt idx="223">
                  <c:v>0.03</c:v>
                </c:pt>
                <c:pt idx="224">
                  <c:v>7.9799999999999996E-2</c:v>
                </c:pt>
                <c:pt idx="225">
                  <c:v>-6.0100000000000001E-2</c:v>
                </c:pt>
                <c:pt idx="226">
                  <c:v>-2.3800000000000002E-2</c:v>
                </c:pt>
                <c:pt idx="227">
                  <c:v>5.9999999999999995E-4</c:v>
                </c:pt>
                <c:pt idx="228">
                  <c:v>-1.3299999999999999E-2</c:v>
                </c:pt>
                <c:pt idx="229">
                  <c:v>8.8300000000000003E-2</c:v>
                </c:pt>
                <c:pt idx="230">
                  <c:v>4.2000000000000003E-2</c:v>
                </c:pt>
                <c:pt idx="231">
                  <c:v>6.1000000000000004E-3</c:v>
                </c:pt>
                <c:pt idx="232">
                  <c:v>-7.2700000000000001E-2</c:v>
                </c:pt>
                <c:pt idx="233">
                  <c:v>1.0200000000000001E-2</c:v>
                </c:pt>
                <c:pt idx="234">
                  <c:v>-8.3500000000000005E-2</c:v>
                </c:pt>
                <c:pt idx="235">
                  <c:v>-0.23080000000000001</c:v>
                </c:pt>
                <c:pt idx="236">
                  <c:v>0.1014</c:v>
                </c:pt>
                <c:pt idx="237">
                  <c:v>5.2200000000000003E-2</c:v>
                </c:pt>
                <c:pt idx="238">
                  <c:v>7.7600000000000002E-2</c:v>
                </c:pt>
                <c:pt idx="239">
                  <c:v>9.0499999999999997E-2</c:v>
                </c:pt>
                <c:pt idx="240">
                  <c:v>4.4999999999999998E-2</c:v>
                </c:pt>
                <c:pt idx="241">
                  <c:v>-9.1499999999999998E-2</c:v>
                </c:pt>
                <c:pt idx="242">
                  <c:v>3.56E-2</c:v>
                </c:pt>
                <c:pt idx="243">
                  <c:v>8.8300000000000003E-2</c:v>
                </c:pt>
                <c:pt idx="244">
                  <c:v>1.6000000000000001E-3</c:v>
                </c:pt>
                <c:pt idx="245">
                  <c:v>5.2699999999999997E-2</c:v>
                </c:pt>
                <c:pt idx="246">
                  <c:v>-3.09E-2</c:v>
                </c:pt>
                <c:pt idx="247">
                  <c:v>-3.7400000000000003E-2</c:v>
                </c:pt>
                <c:pt idx="248">
                  <c:v>1.9300000000000001E-2</c:v>
                </c:pt>
                <c:pt idx="249">
                  <c:v>2.5600000000000001E-2</c:v>
                </c:pt>
                <c:pt idx="250">
                  <c:v>0.1057</c:v>
                </c:pt>
                <c:pt idx="251">
                  <c:v>0.17630000000000001</c:v>
                </c:pt>
                <c:pt idx="252">
                  <c:v>-9.2999999999999992E-3</c:v>
                </c:pt>
                <c:pt idx="253">
                  <c:v>0.23269999999999999</c:v>
                </c:pt>
                <c:pt idx="254">
                  <c:v>-0.1051</c:v>
                </c:pt>
                <c:pt idx="255">
                  <c:v>-0.10100000000000001</c:v>
                </c:pt>
                <c:pt idx="256">
                  <c:v>-8.7599999999999997E-2</c:v>
                </c:pt>
                <c:pt idx="257">
                  <c:v>0.12920000000000001</c:v>
                </c:pt>
                <c:pt idx="258">
                  <c:v>-8.5699999999999998E-2</c:v>
                </c:pt>
                <c:pt idx="259">
                  <c:v>0.1052</c:v>
                </c:pt>
                <c:pt idx="260">
                  <c:v>-4.9700000000000001E-2</c:v>
                </c:pt>
                <c:pt idx="261">
                  <c:v>-8.1199999999999994E-2</c:v>
                </c:pt>
                <c:pt idx="262">
                  <c:v>-0.18160000000000001</c:v>
                </c:pt>
                <c:pt idx="263">
                  <c:v>6.1199999999999997E-2</c:v>
                </c:pt>
                <c:pt idx="264">
                  <c:v>8.09E-2</c:v>
                </c:pt>
                <c:pt idx="265">
                  <c:v>-0.1371</c:v>
                </c:pt>
                <c:pt idx="266">
                  <c:v>-9.0899999999999995E-2</c:v>
                </c:pt>
                <c:pt idx="267">
                  <c:v>0.12239999999999999</c:v>
                </c:pt>
                <c:pt idx="268">
                  <c:v>2.3199999999999998E-2</c:v>
                </c:pt>
                <c:pt idx="269">
                  <c:v>2.7300000000000001E-2</c:v>
                </c:pt>
                <c:pt idx="270">
                  <c:v>-8.5300000000000001E-2</c:v>
                </c:pt>
                <c:pt idx="271">
                  <c:v>-6.25E-2</c:v>
                </c:pt>
                <c:pt idx="272">
                  <c:v>-0.16139999999999999</c:v>
                </c:pt>
                <c:pt idx="273">
                  <c:v>9.6199999999999994E-2</c:v>
                </c:pt>
                <c:pt idx="274">
                  <c:v>8.3500000000000005E-2</c:v>
                </c:pt>
                <c:pt idx="275">
                  <c:v>6.2300000000000001E-2</c:v>
                </c:pt>
                <c:pt idx="276">
                  <c:v>-3.56E-2</c:v>
                </c:pt>
                <c:pt idx="277">
                  <c:v>-6.4699999999999994E-2</c:v>
                </c:pt>
                <c:pt idx="278">
                  <c:v>8.6900000000000005E-2</c:v>
                </c:pt>
                <c:pt idx="279">
                  <c:v>-2.1600000000000001E-2</c:v>
                </c:pt>
                <c:pt idx="280">
                  <c:v>-5.8500000000000003E-2</c:v>
                </c:pt>
                <c:pt idx="281">
                  <c:v>-8.48E-2</c:v>
                </c:pt>
                <c:pt idx="282">
                  <c:v>-0.1537</c:v>
                </c:pt>
                <c:pt idx="283">
                  <c:v>-5.0000000000000001E-4</c:v>
                </c:pt>
                <c:pt idx="284">
                  <c:v>-7.22E-2</c:v>
                </c:pt>
                <c:pt idx="285">
                  <c:v>5.0599999999999999E-2</c:v>
                </c:pt>
                <c:pt idx="286">
                  <c:v>9.9099999999999994E-2</c:v>
                </c:pt>
                <c:pt idx="287">
                  <c:v>-6.9000000000000006E-2</c:v>
                </c:pt>
                <c:pt idx="288">
                  <c:v>-2.7199999999999998E-2</c:v>
                </c:pt>
                <c:pt idx="289">
                  <c:v>-2.6700000000000002E-2</c:v>
                </c:pt>
                <c:pt idx="290">
                  <c:v>1.5100000000000001E-2</c:v>
                </c:pt>
                <c:pt idx="291">
                  <c:v>9.4600000000000004E-2</c:v>
                </c:pt>
                <c:pt idx="292">
                  <c:v>0.11269999999999999</c:v>
                </c:pt>
                <c:pt idx="293">
                  <c:v>1.9300000000000001E-2</c:v>
                </c:pt>
                <c:pt idx="294">
                  <c:v>7.5600000000000001E-2</c:v>
                </c:pt>
                <c:pt idx="295">
                  <c:v>5.3699999999999998E-2</c:v>
                </c:pt>
                <c:pt idx="296">
                  <c:v>-2.53E-2</c:v>
                </c:pt>
                <c:pt idx="297">
                  <c:v>8.6400000000000005E-2</c:v>
                </c:pt>
                <c:pt idx="298">
                  <c:v>3.2599999999999997E-2</c:v>
                </c:pt>
                <c:pt idx="299">
                  <c:v>4.4999999999999997E-3</c:v>
                </c:pt>
                <c:pt idx="300">
                  <c:v>5.2499999999999998E-2</c:v>
                </c:pt>
                <c:pt idx="301">
                  <c:v>-1.5E-3</c:v>
                </c:pt>
                <c:pt idx="302">
                  <c:v>4.7000000000000002E-3</c:v>
                </c:pt>
                <c:pt idx="303">
                  <c:v>-5.0200000000000002E-2</c:v>
                </c:pt>
                <c:pt idx="304">
                  <c:v>1.9900000000000001E-2</c:v>
                </c:pt>
                <c:pt idx="305">
                  <c:v>3.3300000000000003E-2</c:v>
                </c:pt>
                <c:pt idx="306">
                  <c:v>-8.9800000000000005E-2</c:v>
                </c:pt>
                <c:pt idx="307">
                  <c:v>-2.1499999999999998E-2</c:v>
                </c:pt>
                <c:pt idx="308">
                  <c:v>5.5300000000000002E-2</c:v>
                </c:pt>
                <c:pt idx="309">
                  <c:v>2.4299999999999999E-2</c:v>
                </c:pt>
                <c:pt idx="310">
                  <c:v>8.4500000000000006E-2</c:v>
                </c:pt>
                <c:pt idx="311">
                  <c:v>3.5900000000000001E-2</c:v>
                </c:pt>
                <c:pt idx="312">
                  <c:v>-4.4999999999999998E-2</c:v>
                </c:pt>
                <c:pt idx="313">
                  <c:v>1.37E-2</c:v>
                </c:pt>
                <c:pt idx="314">
                  <c:v>-3.7499999999999999E-2</c:v>
                </c:pt>
                <c:pt idx="315">
                  <c:v>-6.3600000000000004E-2</c:v>
                </c:pt>
                <c:pt idx="316">
                  <c:v>7.0502856700000005E-2</c:v>
                </c:pt>
                <c:pt idx="317">
                  <c:v>3.2331328700000002E-2</c:v>
                </c:pt>
                <c:pt idx="318">
                  <c:v>6.9902921800000004E-2</c:v>
                </c:pt>
                <c:pt idx="319">
                  <c:v>-1.40922011E-2</c:v>
                </c:pt>
                <c:pt idx="320">
                  <c:v>7.9238873999999994E-3</c:v>
                </c:pt>
                <c:pt idx="321">
                  <c:v>-3.6957085299999998E-2</c:v>
                </c:pt>
                <c:pt idx="322">
                  <c:v>5.6618571800000003E-2</c:v>
                </c:pt>
                <c:pt idx="323">
                  <c:v>-1.4889515E-3</c:v>
                </c:pt>
                <c:pt idx="324">
                  <c:v>9.6459896700000006E-2</c:v>
                </c:pt>
                <c:pt idx="325">
                  <c:v>-5.3316322999999999E-3</c:v>
                </c:pt>
                <c:pt idx="326">
                  <c:v>4.8604893199999999E-2</c:v>
                </c:pt>
                <c:pt idx="327">
                  <c:v>-2.8885836999999999E-3</c:v>
                </c:pt>
                <c:pt idx="328">
                  <c:v>-7.0375485099999996E-2</c:v>
                </c:pt>
                <c:pt idx="329">
                  <c:v>6.0167469999999998E-4</c:v>
                </c:pt>
                <c:pt idx="330">
                  <c:v>-5.1945143700000002E-2</c:v>
                </c:pt>
                <c:pt idx="331">
                  <c:v>2.9289672900000001E-2</c:v>
                </c:pt>
                <c:pt idx="332">
                  <c:v>6.7698217999999999E-3</c:v>
                </c:pt>
                <c:pt idx="333">
                  <c:v>6.4796577800000005E-2</c:v>
                </c:pt>
                <c:pt idx="334">
                  <c:v>2.3942487799999999E-2</c:v>
                </c:pt>
                <c:pt idx="335">
                  <c:v>-2.3814598000000001E-3</c:v>
                </c:pt>
                <c:pt idx="336">
                  <c:v>1.8605429400000002E-2</c:v>
                </c:pt>
                <c:pt idx="337">
                  <c:v>-3.1632019999999999E-3</c:v>
                </c:pt>
                <c:pt idx="338">
                  <c:v>9.2356803999999997E-3</c:v>
                </c:pt>
                <c:pt idx="339">
                  <c:v>2.62177917E-2</c:v>
                </c:pt>
                <c:pt idx="340">
                  <c:v>4.5536464800000002E-2</c:v>
                </c:pt>
                <c:pt idx="341">
                  <c:v>-5.6582747999999999E-3</c:v>
                </c:pt>
                <c:pt idx="342">
                  <c:v>-5.19212301E-2</c:v>
                </c:pt>
                <c:pt idx="343">
                  <c:v>2.5151213799999999E-2</c:v>
                </c:pt>
                <c:pt idx="344">
                  <c:v>2.9050988999999999E-2</c:v>
                </c:pt>
                <c:pt idx="345">
                  <c:v>4.5020628299999997E-2</c:v>
                </c:pt>
                <c:pt idx="346">
                  <c:v>-6.9060533199999996E-2</c:v>
                </c:pt>
                <c:pt idx="347">
                  <c:v>6.2805784999999999E-3</c:v>
                </c:pt>
                <c:pt idx="348">
                  <c:v>-9.1736661299999994E-2</c:v>
                </c:pt>
                <c:pt idx="349">
                  <c:v>-3.4610186000000001E-2</c:v>
                </c:pt>
                <c:pt idx="350">
                  <c:v>-5.7999999999999996E-3</c:v>
                </c:pt>
                <c:pt idx="351">
                  <c:v>5.1382180899999998E-2</c:v>
                </c:pt>
                <c:pt idx="352">
                  <c:v>5.6646902399999997E-2</c:v>
                </c:pt>
                <c:pt idx="353">
                  <c:v>-5.9614267800000002E-2</c:v>
                </c:pt>
                <c:pt idx="354">
                  <c:v>2.32529725E-2</c:v>
                </c:pt>
                <c:pt idx="355">
                  <c:v>2.4799999999999999E-2</c:v>
                </c:pt>
                <c:pt idx="356">
                  <c:v>-0.11302455209999999</c:v>
                </c:pt>
                <c:pt idx="357">
                  <c:v>-0.21703559310000001</c:v>
                </c:pt>
                <c:pt idx="358">
                  <c:v>-0.12100935760000001</c:v>
                </c:pt>
                <c:pt idx="359">
                  <c:v>5.4240418899999997E-2</c:v>
                </c:pt>
                <c:pt idx="360">
                  <c:v>-7.6079105100000002E-2</c:v>
                </c:pt>
                <c:pt idx="361">
                  <c:v>-0.1035426425</c:v>
                </c:pt>
                <c:pt idx="362">
                  <c:v>8.9754389500000004E-2</c:v>
                </c:pt>
                <c:pt idx="363">
                  <c:v>0.150505998</c:v>
                </c:pt>
                <c:pt idx="364">
                  <c:v>3.8719770600000002E-2</c:v>
                </c:pt>
                <c:pt idx="365">
                  <c:v>3.24000838E-2</c:v>
                </c:pt>
                <c:pt idx="366">
                  <c:v>7.7542522399999994E-2</c:v>
                </c:pt>
                <c:pt idx="367">
                  <c:v>9.7628947000000001E-3</c:v>
                </c:pt>
                <c:pt idx="368">
                  <c:v>6.5662295900000001E-2</c:v>
                </c:pt>
                <c:pt idx="369">
                  <c:v>-6.9477259799999996E-2</c:v>
                </c:pt>
                <c:pt idx="370">
                  <c:v>3.0940505199999999E-2</c:v>
                </c:pt>
                <c:pt idx="371">
                  <c:v>8.5572170700000005E-2</c:v>
                </c:pt>
                <c:pt idx="372">
                  <c:v>-4.47277835E-2</c:v>
                </c:pt>
                <c:pt idx="373">
                  <c:v>4.3611834500000002E-2</c:v>
                </c:pt>
                <c:pt idx="374">
                  <c:v>7.9449741800000001E-2</c:v>
                </c:pt>
                <c:pt idx="375">
                  <c:v>4.1974485800000003E-2</c:v>
                </c:pt>
                <c:pt idx="376">
                  <c:v>-6.6119404600000001E-2</c:v>
                </c:pt>
                <c:pt idx="377">
                  <c:v>-6.7098774400000005E-2</c:v>
                </c:pt>
                <c:pt idx="378">
                  <c:v>6.6140246299999997E-2</c:v>
                </c:pt>
                <c:pt idx="379">
                  <c:v>-7.2905756399999994E-2</c:v>
                </c:pt>
                <c:pt idx="380">
                  <c:v>0.14154278779999999</c:v>
                </c:pt>
                <c:pt idx="381">
                  <c:v>4.3025980399999997E-2</c:v>
                </c:pt>
                <c:pt idx="382">
                  <c:v>4.3583420499999997E-2</c:v>
                </c:pt>
                <c:pt idx="383">
                  <c:v>7.5917824800000006E-2</c:v>
                </c:pt>
                <c:pt idx="384">
                  <c:v>-5.5738734999999998E-3</c:v>
                </c:pt>
                <c:pt idx="385">
                  <c:v>5.8794541399999997E-2</c:v>
                </c:pt>
                <c:pt idx="386">
                  <c:v>3.7513087399999999E-2</c:v>
                </c:pt>
                <c:pt idx="387">
                  <c:v>3.6030654699999998E-2</c:v>
                </c:pt>
                <c:pt idx="388">
                  <c:v>-1.9518346299999999E-2</c:v>
                </c:pt>
                <c:pt idx="389">
                  <c:v>-2.1367870099999998E-2</c:v>
                </c:pt>
                <c:pt idx="390">
                  <c:v>-3.9198831900000002E-2</c:v>
                </c:pt>
                <c:pt idx="391">
                  <c:v>-8.5650792099999998E-2</c:v>
                </c:pt>
                <c:pt idx="392">
                  <c:v>-0.1149556368</c:v>
                </c:pt>
                <c:pt idx="393">
                  <c:v>0.15859902949999999</c:v>
                </c:pt>
                <c:pt idx="394">
                  <c:v>-5.2646548E-3</c:v>
                </c:pt>
                <c:pt idx="395">
                  <c:v>-2.2453425000000002E-3</c:v>
                </c:pt>
                <c:pt idx="396">
                  <c:v>7.4800327E-2</c:v>
                </c:pt>
                <c:pt idx="397">
                  <c:v>3.2939184699999999E-2</c:v>
                </c:pt>
                <c:pt idx="398">
                  <c:v>2.0314456299999999E-2</c:v>
                </c:pt>
                <c:pt idx="399">
                  <c:v>-1.6417425999999999E-2</c:v>
                </c:pt>
                <c:pt idx="400">
                  <c:v>-7.1261786699999996E-2</c:v>
                </c:pt>
                <c:pt idx="401">
                  <c:v>5.1593393299999998E-2</c:v>
                </c:pt>
                <c:pt idx="402">
                  <c:v>-1.7444902500000001E-2</c:v>
                </c:pt>
                <c:pt idx="403">
                  <c:v>3.5899396899999998E-2</c:v>
                </c:pt>
                <c:pt idx="404">
                  <c:v>2.9999366100000001E-2</c:v>
                </c:pt>
                <c:pt idx="405">
                  <c:v>-3.1097185999999999E-2</c:v>
                </c:pt>
                <c:pt idx="406">
                  <c:v>7.6897642999999996E-3</c:v>
                </c:pt>
                <c:pt idx="407">
                  <c:v>2.8798880700000001E-2</c:v>
                </c:pt>
                <c:pt idx="408">
                  <c:v>6.5801714600000005E-2</c:v>
                </c:pt>
                <c:pt idx="409">
                  <c:v>1.06289169E-2</c:v>
                </c:pt>
                <c:pt idx="410">
                  <c:v>5.1037104799999997E-2</c:v>
                </c:pt>
                <c:pt idx="411">
                  <c:v>-6.5518234000000002E-3</c:v>
                </c:pt>
                <c:pt idx="412">
                  <c:v>5.0734912600000001E-2</c:v>
                </c:pt>
                <c:pt idx="413">
                  <c:v>-6.2249564000000004E-3</c:v>
                </c:pt>
                <c:pt idx="414">
                  <c:v>7.5646715599999997E-2</c:v>
                </c:pt>
                <c:pt idx="415">
                  <c:v>-1.95435266E-2</c:v>
                </c:pt>
                <c:pt idx="416">
                  <c:v>6.96007555E-2</c:v>
                </c:pt>
                <c:pt idx="417">
                  <c:v>1.8227257699999999E-2</c:v>
                </c:pt>
                <c:pt idx="418">
                  <c:v>4.1059081900000002E-2</c:v>
                </c:pt>
                <c:pt idx="419">
                  <c:v>2.0461316600000001E-2</c:v>
                </c:pt>
                <c:pt idx="420">
                  <c:v>-1.7271806899999999E-2</c:v>
                </c:pt>
                <c:pt idx="421">
                  <c:v>4.8340552600000003E-2</c:v>
                </c:pt>
                <c:pt idx="422">
                  <c:v>-2.4641191100000001E-2</c:v>
                </c:pt>
                <c:pt idx="423">
                  <c:v>-5.1345846299999998E-2</c:v>
                </c:pt>
                <c:pt idx="424">
                  <c:v>9.6538917000000002E-3</c:v>
                </c:pt>
                <c:pt idx="425">
                  <c:v>6.2049381899999999E-2</c:v>
                </c:pt>
                <c:pt idx="426">
                  <c:v>-6.0574630800000001E-2</c:v>
                </c:pt>
                <c:pt idx="427">
                  <c:v>5.5769587699999998E-2</c:v>
                </c:pt>
                <c:pt idx="428">
                  <c:v>-5.3547450699999999E-2</c:v>
                </c:pt>
                <c:pt idx="429">
                  <c:v>6.2032612399999999E-2</c:v>
                </c:pt>
                <c:pt idx="430">
                  <c:v>6.4521902000000001E-3</c:v>
                </c:pt>
                <c:pt idx="431">
                  <c:v>2.9659399400000001E-2</c:v>
                </c:pt>
                <c:pt idx="432">
                  <c:v>-2.28302009E-2</c:v>
                </c:pt>
                <c:pt idx="433">
                  <c:v>7.1965924000000001E-2</c:v>
                </c:pt>
                <c:pt idx="434">
                  <c:v>1.7952981900000001E-2</c:v>
                </c:pt>
                <c:pt idx="435">
                  <c:v>-2.9417902400000001E-2</c:v>
                </c:pt>
                <c:pt idx="436">
                  <c:v>3.6740781100000001E-2</c:v>
                </c:pt>
                <c:pt idx="437">
                  <c:v>1.3442770200000001E-2</c:v>
                </c:pt>
                <c:pt idx="438">
                  <c:v>4.0827961999999997E-3</c:v>
                </c:pt>
                <c:pt idx="439">
                  <c:v>-7.5780670199999997E-2</c:v>
                </c:pt>
                <c:pt idx="440">
                  <c:v>-6.3156346000000002E-2</c:v>
                </c:pt>
                <c:pt idx="441">
                  <c:v>5.6722966999999999E-2</c:v>
                </c:pt>
                <c:pt idx="442">
                  <c:v>3.6645131400000003E-2</c:v>
                </c:pt>
                <c:pt idx="443">
                  <c:v>-4.7698785399999999E-2</c:v>
                </c:pt>
                <c:pt idx="444">
                  <c:v>-0.10834937880000001</c:v>
                </c:pt>
                <c:pt idx="445">
                  <c:v>-7.0690320999999999E-3</c:v>
                </c:pt>
                <c:pt idx="446">
                  <c:v>7.6605721599999996E-2</c:v>
                </c:pt>
                <c:pt idx="447">
                  <c:v>9.9716929000000006E-3</c:v>
                </c:pt>
                <c:pt idx="448">
                  <c:v>2.6941070599999999E-2</c:v>
                </c:pt>
                <c:pt idx="449">
                  <c:v>-4.6004033999999996E-3</c:v>
                </c:pt>
                <c:pt idx="450">
                  <c:v>6.5388334199999995E-2</c:v>
                </c:pt>
                <c:pt idx="451">
                  <c:v>1.06300939E-2</c:v>
                </c:pt>
                <c:pt idx="452">
                  <c:v>1.43981245E-2</c:v>
                </c:pt>
                <c:pt idx="453">
                  <c:v>-6.2144812899999999E-2</c:v>
                </c:pt>
                <c:pt idx="454">
                  <c:v>8.9469055399999997E-2</c:v>
                </c:pt>
                <c:pt idx="455">
                  <c:v>1.3640161099999999E-2</c:v>
                </c:pt>
                <c:pt idx="456">
                  <c:v>1.6236737899999999E-2</c:v>
                </c:pt>
                <c:pt idx="457">
                  <c:v>2.4520800200000002E-2</c:v>
                </c:pt>
                <c:pt idx="458">
                  <c:v>1.18449209E-2</c:v>
                </c:pt>
                <c:pt idx="459">
                  <c:v>1.8416668899999999E-2</c:v>
                </c:pt>
                <c:pt idx="460">
                  <c:v>-9.0945933000000003E-3</c:v>
                </c:pt>
                <c:pt idx="461">
                  <c:v>3.4418355499999997E-2</c:v>
                </c:pt>
                <c:pt idx="462">
                  <c:v>8.5117900999999996E-3</c:v>
                </c:pt>
                <c:pt idx="463">
                  <c:v>-1.1682894E-3</c:v>
                </c:pt>
                <c:pt idx="464">
                  <c:v>5.4450369499999998E-2</c:v>
                </c:pt>
                <c:pt idx="465">
                  <c:v>1.5492830500000001E-2</c:v>
                </c:pt>
                <c:pt idx="466">
                  <c:v>2.8710262100000002E-2</c:v>
                </c:pt>
                <c:pt idx="467">
                  <c:v>1.1520216E-3</c:v>
                </c:pt>
                <c:pt idx="468">
                  <c:v>3.8981847799999997E-2</c:v>
                </c:pt>
                <c:pt idx="469">
                  <c:v>-2.8471637800000001E-2</c:v>
                </c:pt>
                <c:pt idx="470">
                  <c:v>1.34663908E-2</c:v>
                </c:pt>
                <c:pt idx="471">
                  <c:v>9.7855709999999994E-4</c:v>
                </c:pt>
                <c:pt idx="472">
                  <c:v>6.2961000399999995E-2</c:v>
                </c:pt>
                <c:pt idx="473">
                  <c:v>7.8241687000000001E-3</c:v>
                </c:pt>
                <c:pt idx="474">
                  <c:v>1.7191834E-2</c:v>
                </c:pt>
                <c:pt idx="475">
                  <c:v>6.2257857799999997E-2</c:v>
                </c:pt>
                <c:pt idx="476">
                  <c:v>-2.3403184300000001E-2</c:v>
                </c:pt>
                <c:pt idx="477">
                  <c:v>-0.1265363498</c:v>
                </c:pt>
                <c:pt idx="478">
                  <c:v>1.56430784E-2</c:v>
                </c:pt>
                <c:pt idx="479">
                  <c:v>-0.1168483013</c:v>
                </c:pt>
                <c:pt idx="480">
                  <c:v>0.11548291970000001</c:v>
                </c:pt>
                <c:pt idx="481">
                  <c:v>6.4578901300000005E-2</c:v>
                </c:pt>
                <c:pt idx="482">
                  <c:v>-1.35332349E-2</c:v>
                </c:pt>
                <c:pt idx="483">
                  <c:v>3.04517178E-2</c:v>
                </c:pt>
                <c:pt idx="484">
                  <c:v>-7.4190814800000005E-2</c:v>
                </c:pt>
                <c:pt idx="485">
                  <c:v>7.7021609500000005E-2</c:v>
                </c:pt>
                <c:pt idx="486">
                  <c:v>9.7738649999999996E-3</c:v>
                </c:pt>
                <c:pt idx="487">
                  <c:v>-4.3152546600000001E-2</c:v>
                </c:pt>
                <c:pt idx="488">
                  <c:v>-8.2079744999999996E-3</c:v>
                </c:pt>
                <c:pt idx="489">
                  <c:v>2.84552816E-2</c:v>
                </c:pt>
                <c:pt idx="490">
                  <c:v>5.8858708400000001E-2</c:v>
                </c:pt>
                <c:pt idx="491">
                  <c:v>2.2914978200000002E-2</c:v>
                </c:pt>
                <c:pt idx="492">
                  <c:v>-1.1010309100000001E-2</c:v>
                </c:pt>
                <c:pt idx="493">
                  <c:v>-7.21982974E-2</c:v>
                </c:pt>
                <c:pt idx="494">
                  <c:v>-0.19097462200000001</c:v>
                </c:pt>
                <c:pt idx="495">
                  <c:v>0.14894389129999999</c:v>
                </c:pt>
                <c:pt idx="496">
                  <c:v>9.4497943299999998E-2</c:v>
                </c:pt>
                <c:pt idx="497">
                  <c:v>3.84291145E-2</c:v>
                </c:pt>
                <c:pt idx="498">
                  <c:v>3.4364705400000001E-2</c:v>
                </c:pt>
                <c:pt idx="499">
                  <c:v>5.8662669700000003E-2</c:v>
                </c:pt>
                <c:pt idx="500">
                  <c:v>-2.1427100599999999E-2</c:v>
                </c:pt>
                <c:pt idx="501">
                  <c:v>7.5983696E-3</c:v>
                </c:pt>
                <c:pt idx="502">
                  <c:v>0.1763347465</c:v>
                </c:pt>
                <c:pt idx="503">
                  <c:v>9.3469658600000005E-2</c:v>
                </c:pt>
                <c:pt idx="504">
                  <c:v>4.8214521400000002E-2</c:v>
                </c:pt>
                <c:pt idx="505">
                  <c:v>3.3017852600000001E-2</c:v>
                </c:pt>
                <c:pt idx="506">
                  <c:v>-3.1465694400000001E-2</c:v>
                </c:pt>
                <c:pt idx="507">
                  <c:v>2.18034839E-2</c:v>
                </c:pt>
                <c:pt idx="508">
                  <c:v>-2.8559633300000001E-2</c:v>
                </c:pt>
                <c:pt idx="509">
                  <c:v>4.6899554099999997E-2</c:v>
                </c:pt>
                <c:pt idx="510">
                  <c:v>-3.6421708900000002E-2</c:v>
                </c:pt>
                <c:pt idx="511">
                  <c:v>1.8174349900000001E-2</c:v>
                </c:pt>
                <c:pt idx="512">
                  <c:v>-3.8341203599999998E-2</c:v>
                </c:pt>
                <c:pt idx="513">
                  <c:v>4.6825452500000003E-2</c:v>
                </c:pt>
                <c:pt idx="514">
                  <c:v>-4.8839516899999998E-2</c:v>
                </c:pt>
                <c:pt idx="515">
                  <c:v>4.4316128E-3</c:v>
                </c:pt>
                <c:pt idx="516">
                  <c:v>-0.13402873470000001</c:v>
                </c:pt>
                <c:pt idx="517">
                  <c:v>4.3629054000000004E-3</c:v>
                </c:pt>
                <c:pt idx="518">
                  <c:v>4.5720151999999997E-3</c:v>
                </c:pt>
                <c:pt idx="519">
                  <c:v>-0.1226926898</c:v>
                </c:pt>
                <c:pt idx="520">
                  <c:v>-1.8883858399999998E-2</c:v>
                </c:pt>
                <c:pt idx="521">
                  <c:v>-6.1904408199999997E-2</c:v>
                </c:pt>
                <c:pt idx="522">
                  <c:v>0.1119621709</c:v>
                </c:pt>
                <c:pt idx="523">
                  <c:v>-9.3990480000000001E-3</c:v>
                </c:pt>
                <c:pt idx="524">
                  <c:v>-8.9960252000000004E-2</c:v>
                </c:pt>
                <c:pt idx="525">
                  <c:v>9.4921492600000004E-2</c:v>
                </c:pt>
                <c:pt idx="526">
                  <c:v>1.6282496800000001E-2</c:v>
                </c:pt>
                <c:pt idx="527">
                  <c:v>-6.4190276000000004E-2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77-40A3-B3DA-7C3D316DB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264256"/>
        <c:axId val="508272456"/>
      </c:scatterChart>
      <c:valAx>
        <c:axId val="508264256"/>
        <c:scaling>
          <c:orientation val="minMax"/>
          <c:max val="0.35000000000000003"/>
          <c:min val="-0.35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272456"/>
        <c:crosses val="autoZero"/>
        <c:crossBetween val="midCat"/>
      </c:valAx>
      <c:valAx>
        <c:axId val="508272456"/>
        <c:scaling>
          <c:orientation val="minMax"/>
          <c:max val="0.35000000000000003"/>
          <c:min val="-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264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Growth of</a:t>
            </a:r>
            <a:r>
              <a:rPr lang="en-US" baseline="0"/>
              <a:t> $1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Long R2000V &amp; Short R2000G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Sheet1!$L$2:$L$541</c:f>
              <c:numCache>
                <c:formatCode>mm/yyyy</c:formatCode>
                <c:ptCount val="540"/>
                <c:pt idx="0">
                  <c:v>28886</c:v>
                </c:pt>
                <c:pt idx="1">
                  <c:v>28914</c:v>
                </c:pt>
                <c:pt idx="2">
                  <c:v>28945</c:v>
                </c:pt>
                <c:pt idx="3">
                  <c:v>28975</c:v>
                </c:pt>
                <c:pt idx="4">
                  <c:v>29006</c:v>
                </c:pt>
                <c:pt idx="5">
                  <c:v>29036</c:v>
                </c:pt>
                <c:pt idx="6">
                  <c:v>29067</c:v>
                </c:pt>
                <c:pt idx="7">
                  <c:v>29098</c:v>
                </c:pt>
                <c:pt idx="8">
                  <c:v>29128</c:v>
                </c:pt>
                <c:pt idx="9">
                  <c:v>29159</c:v>
                </c:pt>
                <c:pt idx="10">
                  <c:v>29189</c:v>
                </c:pt>
                <c:pt idx="11">
                  <c:v>29220</c:v>
                </c:pt>
                <c:pt idx="12">
                  <c:v>29251</c:v>
                </c:pt>
                <c:pt idx="13">
                  <c:v>29280</c:v>
                </c:pt>
                <c:pt idx="14">
                  <c:v>29311</c:v>
                </c:pt>
                <c:pt idx="15">
                  <c:v>29341</c:v>
                </c:pt>
                <c:pt idx="16">
                  <c:v>29372</c:v>
                </c:pt>
                <c:pt idx="17">
                  <c:v>29402</c:v>
                </c:pt>
                <c:pt idx="18">
                  <c:v>29433</c:v>
                </c:pt>
                <c:pt idx="19">
                  <c:v>29464</c:v>
                </c:pt>
                <c:pt idx="20">
                  <c:v>29494</c:v>
                </c:pt>
                <c:pt idx="21">
                  <c:v>29525</c:v>
                </c:pt>
                <c:pt idx="22">
                  <c:v>29555</c:v>
                </c:pt>
                <c:pt idx="23">
                  <c:v>29586</c:v>
                </c:pt>
                <c:pt idx="24">
                  <c:v>29617</c:v>
                </c:pt>
                <c:pt idx="25">
                  <c:v>29645</c:v>
                </c:pt>
                <c:pt idx="26">
                  <c:v>29676</c:v>
                </c:pt>
                <c:pt idx="27">
                  <c:v>29706</c:v>
                </c:pt>
                <c:pt idx="28">
                  <c:v>29737</c:v>
                </c:pt>
                <c:pt idx="29">
                  <c:v>29767</c:v>
                </c:pt>
                <c:pt idx="30">
                  <c:v>29798</c:v>
                </c:pt>
                <c:pt idx="31">
                  <c:v>29829</c:v>
                </c:pt>
                <c:pt idx="32">
                  <c:v>29859</c:v>
                </c:pt>
                <c:pt idx="33">
                  <c:v>29890</c:v>
                </c:pt>
                <c:pt idx="34">
                  <c:v>29920</c:v>
                </c:pt>
                <c:pt idx="35">
                  <c:v>29951</c:v>
                </c:pt>
                <c:pt idx="36">
                  <c:v>29982</c:v>
                </c:pt>
                <c:pt idx="37">
                  <c:v>30010</c:v>
                </c:pt>
                <c:pt idx="38">
                  <c:v>30041</c:v>
                </c:pt>
                <c:pt idx="39">
                  <c:v>30071</c:v>
                </c:pt>
                <c:pt idx="40">
                  <c:v>30102</c:v>
                </c:pt>
                <c:pt idx="41">
                  <c:v>30132</c:v>
                </c:pt>
                <c:pt idx="42">
                  <c:v>30163</c:v>
                </c:pt>
                <c:pt idx="43">
                  <c:v>30194</c:v>
                </c:pt>
                <c:pt idx="44">
                  <c:v>30224</c:v>
                </c:pt>
                <c:pt idx="45">
                  <c:v>30255</c:v>
                </c:pt>
                <c:pt idx="46">
                  <c:v>30285</c:v>
                </c:pt>
                <c:pt idx="47">
                  <c:v>30316</c:v>
                </c:pt>
                <c:pt idx="48">
                  <c:v>30347</c:v>
                </c:pt>
                <c:pt idx="49">
                  <c:v>30375</c:v>
                </c:pt>
                <c:pt idx="50">
                  <c:v>30406</c:v>
                </c:pt>
                <c:pt idx="51">
                  <c:v>30436</c:v>
                </c:pt>
                <c:pt idx="52">
                  <c:v>30467</c:v>
                </c:pt>
                <c:pt idx="53">
                  <c:v>30497</c:v>
                </c:pt>
                <c:pt idx="54">
                  <c:v>30528</c:v>
                </c:pt>
                <c:pt idx="55">
                  <c:v>30559</c:v>
                </c:pt>
                <c:pt idx="56">
                  <c:v>30589</c:v>
                </c:pt>
                <c:pt idx="57">
                  <c:v>30620</c:v>
                </c:pt>
                <c:pt idx="58">
                  <c:v>30650</c:v>
                </c:pt>
                <c:pt idx="59">
                  <c:v>30681</c:v>
                </c:pt>
                <c:pt idx="60">
                  <c:v>30712</c:v>
                </c:pt>
                <c:pt idx="61">
                  <c:v>30741</c:v>
                </c:pt>
                <c:pt idx="62">
                  <c:v>30772</c:v>
                </c:pt>
                <c:pt idx="63">
                  <c:v>30802</c:v>
                </c:pt>
                <c:pt idx="64">
                  <c:v>30833</c:v>
                </c:pt>
                <c:pt idx="65">
                  <c:v>30863</c:v>
                </c:pt>
                <c:pt idx="66">
                  <c:v>30894</c:v>
                </c:pt>
                <c:pt idx="67">
                  <c:v>30925</c:v>
                </c:pt>
                <c:pt idx="68">
                  <c:v>30955</c:v>
                </c:pt>
                <c:pt idx="69">
                  <c:v>30986</c:v>
                </c:pt>
                <c:pt idx="70">
                  <c:v>31016</c:v>
                </c:pt>
                <c:pt idx="71">
                  <c:v>31047</c:v>
                </c:pt>
                <c:pt idx="72">
                  <c:v>31078</c:v>
                </c:pt>
                <c:pt idx="73">
                  <c:v>31106</c:v>
                </c:pt>
                <c:pt idx="74">
                  <c:v>31137</c:v>
                </c:pt>
                <c:pt idx="75">
                  <c:v>31167</c:v>
                </c:pt>
                <c:pt idx="76">
                  <c:v>31198</c:v>
                </c:pt>
                <c:pt idx="77">
                  <c:v>31228</c:v>
                </c:pt>
                <c:pt idx="78">
                  <c:v>31259</c:v>
                </c:pt>
                <c:pt idx="79">
                  <c:v>31290</c:v>
                </c:pt>
                <c:pt idx="80">
                  <c:v>31320</c:v>
                </c:pt>
                <c:pt idx="81">
                  <c:v>31351</c:v>
                </c:pt>
                <c:pt idx="82">
                  <c:v>31381</c:v>
                </c:pt>
                <c:pt idx="83">
                  <c:v>31412</c:v>
                </c:pt>
                <c:pt idx="84">
                  <c:v>31443</c:v>
                </c:pt>
                <c:pt idx="85">
                  <c:v>31471</c:v>
                </c:pt>
                <c:pt idx="86">
                  <c:v>31502</c:v>
                </c:pt>
                <c:pt idx="87">
                  <c:v>31532</c:v>
                </c:pt>
                <c:pt idx="88">
                  <c:v>31563</c:v>
                </c:pt>
                <c:pt idx="89">
                  <c:v>31593</c:v>
                </c:pt>
                <c:pt idx="90">
                  <c:v>31624</c:v>
                </c:pt>
                <c:pt idx="91">
                  <c:v>31655</c:v>
                </c:pt>
                <c:pt idx="92">
                  <c:v>31685</c:v>
                </c:pt>
                <c:pt idx="93">
                  <c:v>31716</c:v>
                </c:pt>
                <c:pt idx="94">
                  <c:v>31746</c:v>
                </c:pt>
                <c:pt idx="95">
                  <c:v>31777</c:v>
                </c:pt>
                <c:pt idx="96">
                  <c:v>31808</c:v>
                </c:pt>
                <c:pt idx="97">
                  <c:v>31836</c:v>
                </c:pt>
                <c:pt idx="98">
                  <c:v>31867</c:v>
                </c:pt>
                <c:pt idx="99">
                  <c:v>31897</c:v>
                </c:pt>
                <c:pt idx="100">
                  <c:v>31928</c:v>
                </c:pt>
                <c:pt idx="101">
                  <c:v>31958</c:v>
                </c:pt>
                <c:pt idx="102">
                  <c:v>31989</c:v>
                </c:pt>
                <c:pt idx="103">
                  <c:v>32020</c:v>
                </c:pt>
                <c:pt idx="104">
                  <c:v>32050</c:v>
                </c:pt>
                <c:pt idx="105">
                  <c:v>32081</c:v>
                </c:pt>
                <c:pt idx="106">
                  <c:v>32111</c:v>
                </c:pt>
                <c:pt idx="107">
                  <c:v>32142</c:v>
                </c:pt>
                <c:pt idx="108">
                  <c:v>32173</c:v>
                </c:pt>
                <c:pt idx="109">
                  <c:v>32202</c:v>
                </c:pt>
                <c:pt idx="110">
                  <c:v>32233</c:v>
                </c:pt>
                <c:pt idx="111">
                  <c:v>32263</c:v>
                </c:pt>
                <c:pt idx="112">
                  <c:v>32294</c:v>
                </c:pt>
                <c:pt idx="113">
                  <c:v>32324</c:v>
                </c:pt>
                <c:pt idx="114">
                  <c:v>32355</c:v>
                </c:pt>
                <c:pt idx="115">
                  <c:v>32386</c:v>
                </c:pt>
                <c:pt idx="116">
                  <c:v>32416</c:v>
                </c:pt>
                <c:pt idx="117">
                  <c:v>32447</c:v>
                </c:pt>
                <c:pt idx="118">
                  <c:v>32477</c:v>
                </c:pt>
                <c:pt idx="119">
                  <c:v>32508</c:v>
                </c:pt>
                <c:pt idx="120">
                  <c:v>32539</c:v>
                </c:pt>
                <c:pt idx="121">
                  <c:v>32567</c:v>
                </c:pt>
                <c:pt idx="122">
                  <c:v>32598</c:v>
                </c:pt>
                <c:pt idx="123">
                  <c:v>32628</c:v>
                </c:pt>
                <c:pt idx="124">
                  <c:v>32659</c:v>
                </c:pt>
                <c:pt idx="125">
                  <c:v>32689</c:v>
                </c:pt>
                <c:pt idx="126">
                  <c:v>32720</c:v>
                </c:pt>
                <c:pt idx="127">
                  <c:v>32751</c:v>
                </c:pt>
                <c:pt idx="128">
                  <c:v>32781</c:v>
                </c:pt>
                <c:pt idx="129">
                  <c:v>32812</c:v>
                </c:pt>
                <c:pt idx="130">
                  <c:v>32842</c:v>
                </c:pt>
                <c:pt idx="131">
                  <c:v>32873</c:v>
                </c:pt>
                <c:pt idx="132">
                  <c:v>32904</c:v>
                </c:pt>
                <c:pt idx="133">
                  <c:v>32932</c:v>
                </c:pt>
                <c:pt idx="134">
                  <c:v>32963</c:v>
                </c:pt>
                <c:pt idx="135">
                  <c:v>32993</c:v>
                </c:pt>
                <c:pt idx="136">
                  <c:v>33024</c:v>
                </c:pt>
                <c:pt idx="137">
                  <c:v>33054</c:v>
                </c:pt>
                <c:pt idx="138">
                  <c:v>33085</c:v>
                </c:pt>
                <c:pt idx="139">
                  <c:v>33116</c:v>
                </c:pt>
                <c:pt idx="140">
                  <c:v>33146</c:v>
                </c:pt>
                <c:pt idx="141">
                  <c:v>33177</c:v>
                </c:pt>
                <c:pt idx="142">
                  <c:v>33207</c:v>
                </c:pt>
                <c:pt idx="143">
                  <c:v>33238</c:v>
                </c:pt>
                <c:pt idx="144">
                  <c:v>33269</c:v>
                </c:pt>
                <c:pt idx="145">
                  <c:v>33297</c:v>
                </c:pt>
                <c:pt idx="146">
                  <c:v>33328</c:v>
                </c:pt>
                <c:pt idx="147">
                  <c:v>33358</c:v>
                </c:pt>
                <c:pt idx="148">
                  <c:v>33389</c:v>
                </c:pt>
                <c:pt idx="149">
                  <c:v>33419</c:v>
                </c:pt>
                <c:pt idx="150">
                  <c:v>33450</c:v>
                </c:pt>
                <c:pt idx="151">
                  <c:v>33481</c:v>
                </c:pt>
                <c:pt idx="152">
                  <c:v>33511</c:v>
                </c:pt>
                <c:pt idx="153">
                  <c:v>33542</c:v>
                </c:pt>
                <c:pt idx="154">
                  <c:v>33572</c:v>
                </c:pt>
                <c:pt idx="155">
                  <c:v>33603</c:v>
                </c:pt>
                <c:pt idx="156">
                  <c:v>33634</c:v>
                </c:pt>
                <c:pt idx="157">
                  <c:v>33663</c:v>
                </c:pt>
                <c:pt idx="158">
                  <c:v>33694</c:v>
                </c:pt>
                <c:pt idx="159">
                  <c:v>33724</c:v>
                </c:pt>
                <c:pt idx="160">
                  <c:v>33755</c:v>
                </c:pt>
                <c:pt idx="161">
                  <c:v>33785</c:v>
                </c:pt>
                <c:pt idx="162">
                  <c:v>33816</c:v>
                </c:pt>
                <c:pt idx="163">
                  <c:v>33847</c:v>
                </c:pt>
                <c:pt idx="164">
                  <c:v>33877</c:v>
                </c:pt>
                <c:pt idx="165">
                  <c:v>33908</c:v>
                </c:pt>
                <c:pt idx="166">
                  <c:v>33938</c:v>
                </c:pt>
                <c:pt idx="167">
                  <c:v>33969</c:v>
                </c:pt>
                <c:pt idx="168">
                  <c:v>34000</c:v>
                </c:pt>
                <c:pt idx="169">
                  <c:v>34028</c:v>
                </c:pt>
                <c:pt idx="170">
                  <c:v>34059</c:v>
                </c:pt>
                <c:pt idx="171">
                  <c:v>34089</c:v>
                </c:pt>
                <c:pt idx="172">
                  <c:v>34120</c:v>
                </c:pt>
                <c:pt idx="173">
                  <c:v>34150</c:v>
                </c:pt>
                <c:pt idx="174">
                  <c:v>34181</c:v>
                </c:pt>
                <c:pt idx="175">
                  <c:v>34212</c:v>
                </c:pt>
                <c:pt idx="176">
                  <c:v>34242</c:v>
                </c:pt>
                <c:pt idx="177">
                  <c:v>34273</c:v>
                </c:pt>
                <c:pt idx="178">
                  <c:v>34303</c:v>
                </c:pt>
                <c:pt idx="179">
                  <c:v>34334</c:v>
                </c:pt>
                <c:pt idx="180">
                  <c:v>34365</c:v>
                </c:pt>
                <c:pt idx="181">
                  <c:v>34393</c:v>
                </c:pt>
                <c:pt idx="182">
                  <c:v>34424</c:v>
                </c:pt>
                <c:pt idx="183">
                  <c:v>34454</c:v>
                </c:pt>
                <c:pt idx="184">
                  <c:v>34485</c:v>
                </c:pt>
                <c:pt idx="185">
                  <c:v>34515</c:v>
                </c:pt>
                <c:pt idx="186">
                  <c:v>34546</c:v>
                </c:pt>
                <c:pt idx="187">
                  <c:v>34577</c:v>
                </c:pt>
                <c:pt idx="188">
                  <c:v>34607</c:v>
                </c:pt>
                <c:pt idx="189">
                  <c:v>34638</c:v>
                </c:pt>
                <c:pt idx="190">
                  <c:v>34668</c:v>
                </c:pt>
                <c:pt idx="191">
                  <c:v>34699</c:v>
                </c:pt>
                <c:pt idx="192">
                  <c:v>34730</c:v>
                </c:pt>
                <c:pt idx="193">
                  <c:v>34758</c:v>
                </c:pt>
                <c:pt idx="194">
                  <c:v>34789</c:v>
                </c:pt>
                <c:pt idx="195">
                  <c:v>34819</c:v>
                </c:pt>
                <c:pt idx="196">
                  <c:v>34850</c:v>
                </c:pt>
                <c:pt idx="197">
                  <c:v>34880</c:v>
                </c:pt>
                <c:pt idx="198">
                  <c:v>34911</c:v>
                </c:pt>
                <c:pt idx="199">
                  <c:v>34942</c:v>
                </c:pt>
                <c:pt idx="200">
                  <c:v>34972</c:v>
                </c:pt>
                <c:pt idx="201">
                  <c:v>35003</c:v>
                </c:pt>
                <c:pt idx="202">
                  <c:v>35033</c:v>
                </c:pt>
                <c:pt idx="203">
                  <c:v>35064</c:v>
                </c:pt>
                <c:pt idx="204">
                  <c:v>35095</c:v>
                </c:pt>
                <c:pt idx="205">
                  <c:v>35124</c:v>
                </c:pt>
                <c:pt idx="206">
                  <c:v>35155</c:v>
                </c:pt>
                <c:pt idx="207">
                  <c:v>35185</c:v>
                </c:pt>
                <c:pt idx="208">
                  <c:v>35216</c:v>
                </c:pt>
                <c:pt idx="209">
                  <c:v>35246</c:v>
                </c:pt>
                <c:pt idx="210">
                  <c:v>35277</c:v>
                </c:pt>
                <c:pt idx="211">
                  <c:v>35308</c:v>
                </c:pt>
                <c:pt idx="212">
                  <c:v>35338</c:v>
                </c:pt>
                <c:pt idx="213">
                  <c:v>35369</c:v>
                </c:pt>
                <c:pt idx="214">
                  <c:v>35399</c:v>
                </c:pt>
                <c:pt idx="215">
                  <c:v>35430</c:v>
                </c:pt>
                <c:pt idx="216">
                  <c:v>35461</c:v>
                </c:pt>
                <c:pt idx="217">
                  <c:v>35489</c:v>
                </c:pt>
                <c:pt idx="218">
                  <c:v>35520</c:v>
                </c:pt>
                <c:pt idx="219">
                  <c:v>35550</c:v>
                </c:pt>
                <c:pt idx="220">
                  <c:v>35581</c:v>
                </c:pt>
                <c:pt idx="221">
                  <c:v>35611</c:v>
                </c:pt>
                <c:pt idx="222">
                  <c:v>35642</c:v>
                </c:pt>
                <c:pt idx="223">
                  <c:v>35673</c:v>
                </c:pt>
                <c:pt idx="224">
                  <c:v>35703</c:v>
                </c:pt>
                <c:pt idx="225">
                  <c:v>35734</c:v>
                </c:pt>
                <c:pt idx="226">
                  <c:v>35764</c:v>
                </c:pt>
                <c:pt idx="227">
                  <c:v>35795</c:v>
                </c:pt>
                <c:pt idx="228">
                  <c:v>35826</c:v>
                </c:pt>
                <c:pt idx="229">
                  <c:v>35854</c:v>
                </c:pt>
                <c:pt idx="230">
                  <c:v>35885</c:v>
                </c:pt>
                <c:pt idx="231">
                  <c:v>35915</c:v>
                </c:pt>
                <c:pt idx="232">
                  <c:v>35946</c:v>
                </c:pt>
                <c:pt idx="233">
                  <c:v>35976</c:v>
                </c:pt>
                <c:pt idx="234">
                  <c:v>36007</c:v>
                </c:pt>
                <c:pt idx="235">
                  <c:v>36038</c:v>
                </c:pt>
                <c:pt idx="236">
                  <c:v>36068</c:v>
                </c:pt>
                <c:pt idx="237">
                  <c:v>36099</c:v>
                </c:pt>
                <c:pt idx="238">
                  <c:v>36129</c:v>
                </c:pt>
                <c:pt idx="239">
                  <c:v>36160</c:v>
                </c:pt>
                <c:pt idx="240">
                  <c:v>36191</c:v>
                </c:pt>
                <c:pt idx="241">
                  <c:v>36219</c:v>
                </c:pt>
                <c:pt idx="242">
                  <c:v>36250</c:v>
                </c:pt>
                <c:pt idx="243">
                  <c:v>36280</c:v>
                </c:pt>
                <c:pt idx="244">
                  <c:v>36311</c:v>
                </c:pt>
                <c:pt idx="245">
                  <c:v>36341</c:v>
                </c:pt>
                <c:pt idx="246">
                  <c:v>36372</c:v>
                </c:pt>
                <c:pt idx="247">
                  <c:v>36403</c:v>
                </c:pt>
                <c:pt idx="248">
                  <c:v>36433</c:v>
                </c:pt>
                <c:pt idx="249">
                  <c:v>36464</c:v>
                </c:pt>
                <c:pt idx="250">
                  <c:v>36494</c:v>
                </c:pt>
                <c:pt idx="251">
                  <c:v>36525</c:v>
                </c:pt>
                <c:pt idx="252">
                  <c:v>36556</c:v>
                </c:pt>
                <c:pt idx="253">
                  <c:v>36585</c:v>
                </c:pt>
                <c:pt idx="254">
                  <c:v>36616</c:v>
                </c:pt>
                <c:pt idx="255">
                  <c:v>36646</c:v>
                </c:pt>
                <c:pt idx="256">
                  <c:v>36677</c:v>
                </c:pt>
                <c:pt idx="257">
                  <c:v>36707</c:v>
                </c:pt>
                <c:pt idx="258">
                  <c:v>36738</c:v>
                </c:pt>
                <c:pt idx="259">
                  <c:v>36769</c:v>
                </c:pt>
                <c:pt idx="260">
                  <c:v>36799</c:v>
                </c:pt>
                <c:pt idx="261">
                  <c:v>36830</c:v>
                </c:pt>
                <c:pt idx="262">
                  <c:v>36860</c:v>
                </c:pt>
                <c:pt idx="263">
                  <c:v>36891</c:v>
                </c:pt>
                <c:pt idx="264">
                  <c:v>36922</c:v>
                </c:pt>
                <c:pt idx="265">
                  <c:v>36950</c:v>
                </c:pt>
                <c:pt idx="266">
                  <c:v>36981</c:v>
                </c:pt>
                <c:pt idx="267">
                  <c:v>37011</c:v>
                </c:pt>
                <c:pt idx="268">
                  <c:v>37042</c:v>
                </c:pt>
                <c:pt idx="269">
                  <c:v>37072</c:v>
                </c:pt>
                <c:pt idx="270">
                  <c:v>37103</c:v>
                </c:pt>
                <c:pt idx="271">
                  <c:v>37134</c:v>
                </c:pt>
                <c:pt idx="272">
                  <c:v>37164</c:v>
                </c:pt>
                <c:pt idx="273">
                  <c:v>37195</c:v>
                </c:pt>
                <c:pt idx="274">
                  <c:v>37225</c:v>
                </c:pt>
                <c:pt idx="275">
                  <c:v>37256</c:v>
                </c:pt>
                <c:pt idx="276">
                  <c:v>37287</c:v>
                </c:pt>
                <c:pt idx="277">
                  <c:v>37315</c:v>
                </c:pt>
                <c:pt idx="278">
                  <c:v>37346</c:v>
                </c:pt>
                <c:pt idx="279">
                  <c:v>37376</c:v>
                </c:pt>
                <c:pt idx="280">
                  <c:v>37407</c:v>
                </c:pt>
                <c:pt idx="281">
                  <c:v>37437</c:v>
                </c:pt>
                <c:pt idx="282">
                  <c:v>37468</c:v>
                </c:pt>
                <c:pt idx="283">
                  <c:v>37499</c:v>
                </c:pt>
                <c:pt idx="284">
                  <c:v>37529</c:v>
                </c:pt>
                <c:pt idx="285">
                  <c:v>37560</c:v>
                </c:pt>
                <c:pt idx="286">
                  <c:v>37590</c:v>
                </c:pt>
                <c:pt idx="287">
                  <c:v>37621</c:v>
                </c:pt>
                <c:pt idx="288">
                  <c:v>37652</c:v>
                </c:pt>
                <c:pt idx="289">
                  <c:v>37680</c:v>
                </c:pt>
                <c:pt idx="290">
                  <c:v>37711</c:v>
                </c:pt>
                <c:pt idx="291">
                  <c:v>37741</c:v>
                </c:pt>
                <c:pt idx="292">
                  <c:v>37772</c:v>
                </c:pt>
                <c:pt idx="293">
                  <c:v>37802</c:v>
                </c:pt>
                <c:pt idx="294">
                  <c:v>37833</c:v>
                </c:pt>
                <c:pt idx="295">
                  <c:v>37864</c:v>
                </c:pt>
                <c:pt idx="296">
                  <c:v>37894</c:v>
                </c:pt>
                <c:pt idx="297">
                  <c:v>37925</c:v>
                </c:pt>
                <c:pt idx="298">
                  <c:v>37955</c:v>
                </c:pt>
                <c:pt idx="299">
                  <c:v>37986</c:v>
                </c:pt>
                <c:pt idx="300">
                  <c:v>38017</c:v>
                </c:pt>
                <c:pt idx="301">
                  <c:v>38046</c:v>
                </c:pt>
                <c:pt idx="302">
                  <c:v>38077</c:v>
                </c:pt>
                <c:pt idx="303">
                  <c:v>38107</c:v>
                </c:pt>
                <c:pt idx="304">
                  <c:v>38138</c:v>
                </c:pt>
                <c:pt idx="305">
                  <c:v>38168</c:v>
                </c:pt>
                <c:pt idx="306">
                  <c:v>38199</c:v>
                </c:pt>
                <c:pt idx="307">
                  <c:v>38230</c:v>
                </c:pt>
                <c:pt idx="308">
                  <c:v>38260</c:v>
                </c:pt>
                <c:pt idx="309">
                  <c:v>38291</c:v>
                </c:pt>
                <c:pt idx="310">
                  <c:v>38321</c:v>
                </c:pt>
                <c:pt idx="311">
                  <c:v>38352</c:v>
                </c:pt>
                <c:pt idx="312">
                  <c:v>38383</c:v>
                </c:pt>
                <c:pt idx="313">
                  <c:v>38411</c:v>
                </c:pt>
                <c:pt idx="314">
                  <c:v>38442</c:v>
                </c:pt>
                <c:pt idx="315">
                  <c:v>38472</c:v>
                </c:pt>
                <c:pt idx="316">
                  <c:v>38503</c:v>
                </c:pt>
                <c:pt idx="317">
                  <c:v>38533</c:v>
                </c:pt>
                <c:pt idx="318">
                  <c:v>38564</c:v>
                </c:pt>
                <c:pt idx="319">
                  <c:v>38595</c:v>
                </c:pt>
                <c:pt idx="320">
                  <c:v>38625</c:v>
                </c:pt>
                <c:pt idx="321">
                  <c:v>38656</c:v>
                </c:pt>
                <c:pt idx="322">
                  <c:v>38686</c:v>
                </c:pt>
                <c:pt idx="323">
                  <c:v>38717</c:v>
                </c:pt>
                <c:pt idx="324">
                  <c:v>38748</c:v>
                </c:pt>
                <c:pt idx="325">
                  <c:v>38776</c:v>
                </c:pt>
                <c:pt idx="326">
                  <c:v>38807</c:v>
                </c:pt>
                <c:pt idx="327">
                  <c:v>38837</c:v>
                </c:pt>
                <c:pt idx="328">
                  <c:v>38868</c:v>
                </c:pt>
                <c:pt idx="329">
                  <c:v>38898</c:v>
                </c:pt>
                <c:pt idx="330">
                  <c:v>38929</c:v>
                </c:pt>
                <c:pt idx="331">
                  <c:v>38960</c:v>
                </c:pt>
                <c:pt idx="332">
                  <c:v>38990</c:v>
                </c:pt>
                <c:pt idx="333">
                  <c:v>39021</c:v>
                </c:pt>
                <c:pt idx="334">
                  <c:v>39051</c:v>
                </c:pt>
                <c:pt idx="335">
                  <c:v>39082</c:v>
                </c:pt>
                <c:pt idx="336">
                  <c:v>39113</c:v>
                </c:pt>
                <c:pt idx="337">
                  <c:v>39141</c:v>
                </c:pt>
                <c:pt idx="338">
                  <c:v>39172</c:v>
                </c:pt>
                <c:pt idx="339">
                  <c:v>39202</c:v>
                </c:pt>
                <c:pt idx="340">
                  <c:v>39233</c:v>
                </c:pt>
                <c:pt idx="341">
                  <c:v>39263</c:v>
                </c:pt>
                <c:pt idx="342">
                  <c:v>39294</c:v>
                </c:pt>
                <c:pt idx="343">
                  <c:v>39325</c:v>
                </c:pt>
                <c:pt idx="344">
                  <c:v>39355</c:v>
                </c:pt>
                <c:pt idx="345">
                  <c:v>39386</c:v>
                </c:pt>
                <c:pt idx="346">
                  <c:v>39416</c:v>
                </c:pt>
                <c:pt idx="347">
                  <c:v>39447</c:v>
                </c:pt>
                <c:pt idx="348">
                  <c:v>39478</c:v>
                </c:pt>
                <c:pt idx="349">
                  <c:v>39507</c:v>
                </c:pt>
                <c:pt idx="350">
                  <c:v>39538</c:v>
                </c:pt>
                <c:pt idx="351">
                  <c:v>39568</c:v>
                </c:pt>
                <c:pt idx="352">
                  <c:v>39599</c:v>
                </c:pt>
                <c:pt idx="353">
                  <c:v>39629</c:v>
                </c:pt>
                <c:pt idx="354">
                  <c:v>39660</c:v>
                </c:pt>
                <c:pt idx="355">
                  <c:v>39691</c:v>
                </c:pt>
                <c:pt idx="356">
                  <c:v>39721</c:v>
                </c:pt>
                <c:pt idx="357">
                  <c:v>39752</c:v>
                </c:pt>
                <c:pt idx="358">
                  <c:v>39782</c:v>
                </c:pt>
                <c:pt idx="359">
                  <c:v>39813</c:v>
                </c:pt>
                <c:pt idx="360">
                  <c:v>39844</c:v>
                </c:pt>
                <c:pt idx="361">
                  <c:v>39872</c:v>
                </c:pt>
                <c:pt idx="362">
                  <c:v>39903</c:v>
                </c:pt>
                <c:pt idx="363">
                  <c:v>39933</c:v>
                </c:pt>
                <c:pt idx="364">
                  <c:v>39964</c:v>
                </c:pt>
                <c:pt idx="365">
                  <c:v>39994</c:v>
                </c:pt>
                <c:pt idx="366">
                  <c:v>40025</c:v>
                </c:pt>
                <c:pt idx="367">
                  <c:v>40056</c:v>
                </c:pt>
                <c:pt idx="368">
                  <c:v>40086</c:v>
                </c:pt>
                <c:pt idx="369">
                  <c:v>40117</c:v>
                </c:pt>
                <c:pt idx="370">
                  <c:v>40147</c:v>
                </c:pt>
                <c:pt idx="371">
                  <c:v>40178</c:v>
                </c:pt>
                <c:pt idx="372">
                  <c:v>40209</c:v>
                </c:pt>
                <c:pt idx="373">
                  <c:v>40237</c:v>
                </c:pt>
                <c:pt idx="374">
                  <c:v>40268</c:v>
                </c:pt>
                <c:pt idx="375">
                  <c:v>40298</c:v>
                </c:pt>
                <c:pt idx="376">
                  <c:v>40329</c:v>
                </c:pt>
                <c:pt idx="377">
                  <c:v>40359</c:v>
                </c:pt>
                <c:pt idx="378">
                  <c:v>40390</c:v>
                </c:pt>
                <c:pt idx="379">
                  <c:v>40421</c:v>
                </c:pt>
                <c:pt idx="380">
                  <c:v>40451</c:v>
                </c:pt>
                <c:pt idx="381">
                  <c:v>40482</c:v>
                </c:pt>
                <c:pt idx="382">
                  <c:v>40512</c:v>
                </c:pt>
                <c:pt idx="383">
                  <c:v>40543</c:v>
                </c:pt>
                <c:pt idx="384">
                  <c:v>40574</c:v>
                </c:pt>
                <c:pt idx="385">
                  <c:v>40602</c:v>
                </c:pt>
                <c:pt idx="386">
                  <c:v>40633</c:v>
                </c:pt>
                <c:pt idx="387">
                  <c:v>40663</c:v>
                </c:pt>
                <c:pt idx="388">
                  <c:v>40694</c:v>
                </c:pt>
                <c:pt idx="389">
                  <c:v>40724</c:v>
                </c:pt>
                <c:pt idx="390">
                  <c:v>40755</c:v>
                </c:pt>
                <c:pt idx="391">
                  <c:v>40786</c:v>
                </c:pt>
                <c:pt idx="392">
                  <c:v>40816</c:v>
                </c:pt>
                <c:pt idx="393">
                  <c:v>40847</c:v>
                </c:pt>
                <c:pt idx="394">
                  <c:v>40877</c:v>
                </c:pt>
                <c:pt idx="395">
                  <c:v>40908</c:v>
                </c:pt>
                <c:pt idx="396">
                  <c:v>40939</c:v>
                </c:pt>
                <c:pt idx="397">
                  <c:v>40968</c:v>
                </c:pt>
                <c:pt idx="398">
                  <c:v>40999</c:v>
                </c:pt>
                <c:pt idx="399">
                  <c:v>41029</c:v>
                </c:pt>
                <c:pt idx="400">
                  <c:v>41060</c:v>
                </c:pt>
                <c:pt idx="401">
                  <c:v>41090</c:v>
                </c:pt>
                <c:pt idx="402">
                  <c:v>41121</c:v>
                </c:pt>
                <c:pt idx="403">
                  <c:v>41152</c:v>
                </c:pt>
                <c:pt idx="404">
                  <c:v>41182</c:v>
                </c:pt>
                <c:pt idx="405">
                  <c:v>41213</c:v>
                </c:pt>
                <c:pt idx="406">
                  <c:v>41243</c:v>
                </c:pt>
                <c:pt idx="407">
                  <c:v>41274</c:v>
                </c:pt>
                <c:pt idx="408">
                  <c:v>41305</c:v>
                </c:pt>
                <c:pt idx="409">
                  <c:v>41333</c:v>
                </c:pt>
                <c:pt idx="410">
                  <c:v>41364</c:v>
                </c:pt>
                <c:pt idx="411">
                  <c:v>41394</c:v>
                </c:pt>
                <c:pt idx="412">
                  <c:v>41425</c:v>
                </c:pt>
                <c:pt idx="413">
                  <c:v>41455</c:v>
                </c:pt>
                <c:pt idx="414">
                  <c:v>41486</c:v>
                </c:pt>
                <c:pt idx="415">
                  <c:v>41517</c:v>
                </c:pt>
                <c:pt idx="416">
                  <c:v>41547</c:v>
                </c:pt>
                <c:pt idx="417">
                  <c:v>41578</c:v>
                </c:pt>
                <c:pt idx="418">
                  <c:v>41608</c:v>
                </c:pt>
                <c:pt idx="419">
                  <c:v>41639</c:v>
                </c:pt>
                <c:pt idx="420">
                  <c:v>41670</c:v>
                </c:pt>
                <c:pt idx="421">
                  <c:v>41698</c:v>
                </c:pt>
                <c:pt idx="422">
                  <c:v>41729</c:v>
                </c:pt>
                <c:pt idx="423">
                  <c:v>41759</c:v>
                </c:pt>
                <c:pt idx="424">
                  <c:v>41790</c:v>
                </c:pt>
                <c:pt idx="425">
                  <c:v>41820</c:v>
                </c:pt>
                <c:pt idx="426">
                  <c:v>41851</c:v>
                </c:pt>
                <c:pt idx="427">
                  <c:v>41882</c:v>
                </c:pt>
                <c:pt idx="428">
                  <c:v>41912</c:v>
                </c:pt>
                <c:pt idx="429">
                  <c:v>41943</c:v>
                </c:pt>
                <c:pt idx="430">
                  <c:v>41973</c:v>
                </c:pt>
                <c:pt idx="431">
                  <c:v>42004</c:v>
                </c:pt>
                <c:pt idx="432">
                  <c:v>42035</c:v>
                </c:pt>
                <c:pt idx="433">
                  <c:v>42063</c:v>
                </c:pt>
                <c:pt idx="434">
                  <c:v>42094</c:v>
                </c:pt>
                <c:pt idx="435">
                  <c:v>42124</c:v>
                </c:pt>
                <c:pt idx="436">
                  <c:v>42155</c:v>
                </c:pt>
                <c:pt idx="437">
                  <c:v>42185</c:v>
                </c:pt>
                <c:pt idx="438">
                  <c:v>42216</c:v>
                </c:pt>
                <c:pt idx="439">
                  <c:v>42247</c:v>
                </c:pt>
                <c:pt idx="440">
                  <c:v>42277</c:v>
                </c:pt>
                <c:pt idx="441">
                  <c:v>42308</c:v>
                </c:pt>
                <c:pt idx="442">
                  <c:v>42338</c:v>
                </c:pt>
                <c:pt idx="443">
                  <c:v>42369</c:v>
                </c:pt>
                <c:pt idx="444">
                  <c:v>42400</c:v>
                </c:pt>
                <c:pt idx="445">
                  <c:v>42429</c:v>
                </c:pt>
                <c:pt idx="446">
                  <c:v>42460</c:v>
                </c:pt>
                <c:pt idx="447">
                  <c:v>42490</c:v>
                </c:pt>
                <c:pt idx="448">
                  <c:v>42521</c:v>
                </c:pt>
                <c:pt idx="449">
                  <c:v>42551</c:v>
                </c:pt>
                <c:pt idx="450">
                  <c:v>42582</c:v>
                </c:pt>
                <c:pt idx="451">
                  <c:v>42613</c:v>
                </c:pt>
                <c:pt idx="452">
                  <c:v>42643</c:v>
                </c:pt>
                <c:pt idx="453">
                  <c:v>42674</c:v>
                </c:pt>
                <c:pt idx="454">
                  <c:v>42704</c:v>
                </c:pt>
                <c:pt idx="455">
                  <c:v>42735</c:v>
                </c:pt>
                <c:pt idx="456">
                  <c:v>42766</c:v>
                </c:pt>
                <c:pt idx="457">
                  <c:v>42794</c:v>
                </c:pt>
                <c:pt idx="458">
                  <c:v>42825</c:v>
                </c:pt>
                <c:pt idx="459">
                  <c:v>42855</c:v>
                </c:pt>
                <c:pt idx="460">
                  <c:v>42886</c:v>
                </c:pt>
                <c:pt idx="461">
                  <c:v>42916</c:v>
                </c:pt>
                <c:pt idx="462">
                  <c:v>42947</c:v>
                </c:pt>
                <c:pt idx="463">
                  <c:v>42978</c:v>
                </c:pt>
                <c:pt idx="464">
                  <c:v>43008</c:v>
                </c:pt>
                <c:pt idx="465">
                  <c:v>43039</c:v>
                </c:pt>
                <c:pt idx="466">
                  <c:v>43069</c:v>
                </c:pt>
                <c:pt idx="467">
                  <c:v>43100</c:v>
                </c:pt>
                <c:pt idx="468">
                  <c:v>43131</c:v>
                </c:pt>
                <c:pt idx="469">
                  <c:v>43159</c:v>
                </c:pt>
                <c:pt idx="470">
                  <c:v>43190</c:v>
                </c:pt>
                <c:pt idx="471">
                  <c:v>43220</c:v>
                </c:pt>
                <c:pt idx="472">
                  <c:v>43251</c:v>
                </c:pt>
                <c:pt idx="473">
                  <c:v>43281</c:v>
                </c:pt>
                <c:pt idx="474">
                  <c:v>43312</c:v>
                </c:pt>
                <c:pt idx="475">
                  <c:v>43343</c:v>
                </c:pt>
                <c:pt idx="476">
                  <c:v>43373</c:v>
                </c:pt>
                <c:pt idx="477">
                  <c:v>43404</c:v>
                </c:pt>
                <c:pt idx="478">
                  <c:v>43434</c:v>
                </c:pt>
                <c:pt idx="479">
                  <c:v>43465</c:v>
                </c:pt>
                <c:pt idx="480">
                  <c:v>43496</c:v>
                </c:pt>
                <c:pt idx="481">
                  <c:v>43524</c:v>
                </c:pt>
                <c:pt idx="482">
                  <c:v>43555</c:v>
                </c:pt>
                <c:pt idx="483">
                  <c:v>43585</c:v>
                </c:pt>
                <c:pt idx="484">
                  <c:v>43616</c:v>
                </c:pt>
                <c:pt idx="485">
                  <c:v>43646</c:v>
                </c:pt>
                <c:pt idx="486">
                  <c:v>43677</c:v>
                </c:pt>
                <c:pt idx="487">
                  <c:v>43708</c:v>
                </c:pt>
                <c:pt idx="488">
                  <c:v>43738</c:v>
                </c:pt>
                <c:pt idx="489">
                  <c:v>43769</c:v>
                </c:pt>
                <c:pt idx="490">
                  <c:v>43799</c:v>
                </c:pt>
                <c:pt idx="491">
                  <c:v>43830</c:v>
                </c:pt>
                <c:pt idx="492">
                  <c:v>43861</c:v>
                </c:pt>
                <c:pt idx="493">
                  <c:v>43890</c:v>
                </c:pt>
                <c:pt idx="494">
                  <c:v>43921</c:v>
                </c:pt>
                <c:pt idx="495">
                  <c:v>43951</c:v>
                </c:pt>
                <c:pt idx="496">
                  <c:v>43982</c:v>
                </c:pt>
                <c:pt idx="497">
                  <c:v>44012</c:v>
                </c:pt>
                <c:pt idx="498">
                  <c:v>44043</c:v>
                </c:pt>
                <c:pt idx="499">
                  <c:v>44074</c:v>
                </c:pt>
                <c:pt idx="500">
                  <c:v>44104</c:v>
                </c:pt>
                <c:pt idx="501">
                  <c:v>44135</c:v>
                </c:pt>
                <c:pt idx="502">
                  <c:v>44165</c:v>
                </c:pt>
                <c:pt idx="503">
                  <c:v>44196</c:v>
                </c:pt>
                <c:pt idx="504">
                  <c:v>44227</c:v>
                </c:pt>
                <c:pt idx="505">
                  <c:v>44255</c:v>
                </c:pt>
                <c:pt idx="506">
                  <c:v>44286</c:v>
                </c:pt>
                <c:pt idx="507">
                  <c:v>44316</c:v>
                </c:pt>
                <c:pt idx="508">
                  <c:v>44347</c:v>
                </c:pt>
                <c:pt idx="509">
                  <c:v>44377</c:v>
                </c:pt>
                <c:pt idx="510">
                  <c:v>44408</c:v>
                </c:pt>
                <c:pt idx="511">
                  <c:v>44439</c:v>
                </c:pt>
                <c:pt idx="512">
                  <c:v>44469</c:v>
                </c:pt>
                <c:pt idx="513">
                  <c:v>44500</c:v>
                </c:pt>
                <c:pt idx="514">
                  <c:v>44530</c:v>
                </c:pt>
                <c:pt idx="515">
                  <c:v>44561</c:v>
                </c:pt>
                <c:pt idx="516">
                  <c:v>44592</c:v>
                </c:pt>
                <c:pt idx="517">
                  <c:v>44620</c:v>
                </c:pt>
                <c:pt idx="518">
                  <c:v>44651</c:v>
                </c:pt>
                <c:pt idx="519">
                  <c:v>44681</c:v>
                </c:pt>
                <c:pt idx="520">
                  <c:v>44712</c:v>
                </c:pt>
                <c:pt idx="521">
                  <c:v>44742</c:v>
                </c:pt>
                <c:pt idx="522">
                  <c:v>44773</c:v>
                </c:pt>
                <c:pt idx="523">
                  <c:v>44804</c:v>
                </c:pt>
                <c:pt idx="524">
                  <c:v>44834</c:v>
                </c:pt>
                <c:pt idx="525">
                  <c:v>44865</c:v>
                </c:pt>
                <c:pt idx="526">
                  <c:v>44895</c:v>
                </c:pt>
                <c:pt idx="527">
                  <c:v>44926</c:v>
                </c:pt>
                <c:pt idx="528">
                  <c:v>44957</c:v>
                </c:pt>
                <c:pt idx="529">
                  <c:v>44985</c:v>
                </c:pt>
                <c:pt idx="530">
                  <c:v>45016</c:v>
                </c:pt>
                <c:pt idx="531">
                  <c:v>45046</c:v>
                </c:pt>
                <c:pt idx="532">
                  <c:v>45077</c:v>
                </c:pt>
                <c:pt idx="533">
                  <c:v>45107</c:v>
                </c:pt>
                <c:pt idx="534">
                  <c:v>45138</c:v>
                </c:pt>
                <c:pt idx="535">
                  <c:v>45169</c:v>
                </c:pt>
                <c:pt idx="536">
                  <c:v>45199</c:v>
                </c:pt>
                <c:pt idx="537">
                  <c:v>45230</c:v>
                </c:pt>
                <c:pt idx="538">
                  <c:v>45260</c:v>
                </c:pt>
                <c:pt idx="539">
                  <c:v>45291</c:v>
                </c:pt>
              </c:numCache>
            </c:numRef>
          </c:cat>
          <c:val>
            <c:numRef>
              <c:f>Sheet1!$X$3:$X$541</c:f>
              <c:numCache>
                <c:formatCode>"$"#,##0.00</c:formatCode>
                <c:ptCount val="539"/>
                <c:pt idx="0">
                  <c:v>1.0255893882246772</c:v>
                </c:pt>
                <c:pt idx="1">
                  <c:v>0.99663248668899163</c:v>
                </c:pt>
                <c:pt idx="2">
                  <c:v>1.001765519127908</c:v>
                </c:pt>
                <c:pt idx="3">
                  <c:v>1.0129239006438899</c:v>
                </c:pt>
                <c:pt idx="4">
                  <c:v>1.0064181343421295</c:v>
                </c:pt>
                <c:pt idx="5">
                  <c:v>1.0252600690143372</c:v>
                </c:pt>
                <c:pt idx="6">
                  <c:v>1.0082540110445417</c:v>
                </c:pt>
                <c:pt idx="7">
                  <c:v>0.99122431788192389</c:v>
                </c:pt>
                <c:pt idx="8">
                  <c:v>0.98038739355349802</c:v>
                </c:pt>
                <c:pt idx="9">
                  <c:v>0.93562667406710232</c:v>
                </c:pt>
                <c:pt idx="10">
                  <c:v>0.8873842667787134</c:v>
                </c:pt>
                <c:pt idx="11">
                  <c:v>0.86401116053786664</c:v>
                </c:pt>
                <c:pt idx="12">
                  <c:v>0.83521487229748836</c:v>
                </c:pt>
                <c:pt idx="13">
                  <c:v>0.87663981459913909</c:v>
                </c:pt>
                <c:pt idx="14">
                  <c:v>0.87553766252346565</c:v>
                </c:pt>
                <c:pt idx="15">
                  <c:v>0.87725829584175541</c:v>
                </c:pt>
                <c:pt idx="16">
                  <c:v>0.8630223499862435</c:v>
                </c:pt>
                <c:pt idx="17">
                  <c:v>0.83080617952471092</c:v>
                </c:pt>
                <c:pt idx="18">
                  <c:v>0.80517149484220574</c:v>
                </c:pt>
                <c:pt idx="19">
                  <c:v>0.7753737412536339</c:v>
                </c:pt>
                <c:pt idx="20">
                  <c:v>0.74297854896175775</c:v>
                </c:pt>
                <c:pt idx="21">
                  <c:v>0.68075380698763999</c:v>
                </c:pt>
                <c:pt idx="22">
                  <c:v>0.70392883797791739</c:v>
                </c:pt>
                <c:pt idx="23">
                  <c:v>0.74212362843945223</c:v>
                </c:pt>
                <c:pt idx="24">
                  <c:v>0.76365732571551137</c:v>
                </c:pt>
                <c:pt idx="25">
                  <c:v>0.76420863307776243</c:v>
                </c:pt>
                <c:pt idx="26">
                  <c:v>0.77837723323480834</c:v>
                </c:pt>
                <c:pt idx="27">
                  <c:v>0.75485408884082572</c:v>
                </c:pt>
                <c:pt idx="28">
                  <c:v>0.80789193299614481</c:v>
                </c:pt>
                <c:pt idx="29">
                  <c:v>0.81395805711481195</c:v>
                </c:pt>
                <c:pt idx="30">
                  <c:v>0.84829258638087368</c:v>
                </c:pt>
                <c:pt idx="31">
                  <c:v>0.8792601926671173</c:v>
                </c:pt>
                <c:pt idx="32">
                  <c:v>0.84608663673433093</c:v>
                </c:pt>
                <c:pt idx="33">
                  <c:v>0.86879663412075991</c:v>
                </c:pt>
                <c:pt idx="34">
                  <c:v>0.87422884606512374</c:v>
                </c:pt>
                <c:pt idx="35">
                  <c:v>0.89896769098675722</c:v>
                </c:pt>
                <c:pt idx="36">
                  <c:v>0.93701194415765565</c:v>
                </c:pt>
                <c:pt idx="37">
                  <c:v>0.96612246378431221</c:v>
                </c:pt>
                <c:pt idx="38">
                  <c:v>0.94947737520320452</c:v>
                </c:pt>
                <c:pt idx="39">
                  <c:v>0.96163146920948328</c:v>
                </c:pt>
                <c:pt idx="40">
                  <c:v>0.97161586517496867</c:v>
                </c:pt>
                <c:pt idx="41">
                  <c:v>0.98215569281288051</c:v>
                </c:pt>
                <c:pt idx="42">
                  <c:v>0.99384532450285923</c:v>
                </c:pt>
                <c:pt idx="43">
                  <c:v>0.99201326367106057</c:v>
                </c:pt>
                <c:pt idx="44">
                  <c:v>0.94908109944998875</c:v>
                </c:pt>
                <c:pt idx="45">
                  <c:v>0.91632945748266215</c:v>
                </c:pt>
                <c:pt idx="46">
                  <c:v>0.91324157849693899</c:v>
                </c:pt>
                <c:pt idx="47">
                  <c:v>0.89228949011197378</c:v>
                </c:pt>
                <c:pt idx="48">
                  <c:v>0.87283741370783241</c:v>
                </c:pt>
                <c:pt idx="49">
                  <c:v>0.90981842083695852</c:v>
                </c:pt>
                <c:pt idx="50">
                  <c:v>0.90863841500441334</c:v>
                </c:pt>
                <c:pt idx="51">
                  <c:v>0.89230861110578141</c:v>
                </c:pt>
                <c:pt idx="52">
                  <c:v>0.87053677006915009</c:v>
                </c:pt>
                <c:pt idx="53">
                  <c:v>0.91735369025700175</c:v>
                </c:pt>
                <c:pt idx="54">
                  <c:v>0.94298409863964716</c:v>
                </c:pt>
                <c:pt idx="55">
                  <c:v>0.96444671169011165</c:v>
                </c:pt>
                <c:pt idx="56">
                  <c:v>1.012777170816797</c:v>
                </c:pt>
                <c:pt idx="57">
                  <c:v>1.0099998861648447</c:v>
                </c:pt>
                <c:pt idx="58">
                  <c:v>1.0368880747533284</c:v>
                </c:pt>
                <c:pt idx="59">
                  <c:v>1.0954198075629131</c:v>
                </c:pt>
                <c:pt idx="60">
                  <c:v>1.1177764352589687</c:v>
                </c:pt>
                <c:pt idx="61">
                  <c:v>1.1417766962033895</c:v>
                </c:pt>
                <c:pt idx="62">
                  <c:v>1.1434756233904859</c:v>
                </c:pt>
                <c:pt idx="63">
                  <c:v>1.1587422792994164</c:v>
                </c:pt>
                <c:pt idx="64">
                  <c:v>1.1418608901452487</c:v>
                </c:pt>
                <c:pt idx="65">
                  <c:v>1.1710798728894189</c:v>
                </c:pt>
                <c:pt idx="66">
                  <c:v>1.1338496196766967</c:v>
                </c:pt>
                <c:pt idx="67">
                  <c:v>1.1792164306840474</c:v>
                </c:pt>
                <c:pt idx="68">
                  <c:v>1.2026478452325307</c:v>
                </c:pt>
                <c:pt idx="69">
                  <c:v>1.2437054479590732</c:v>
                </c:pt>
                <c:pt idx="70">
                  <c:v>1.2423514224798755</c:v>
                </c:pt>
                <c:pt idx="71">
                  <c:v>1.2136772600320032</c:v>
                </c:pt>
                <c:pt idx="72">
                  <c:v>1.1988944957498169</c:v>
                </c:pt>
                <c:pt idx="73">
                  <c:v>1.2105819255753325</c:v>
                </c:pt>
                <c:pt idx="74">
                  <c:v>1.2278808502679091</c:v>
                </c:pt>
                <c:pt idx="75">
                  <c:v>1.2151965624784766</c:v>
                </c:pt>
                <c:pt idx="76">
                  <c:v>1.2185145479322317</c:v>
                </c:pt>
                <c:pt idx="77">
                  <c:v>1.2131290010779532</c:v>
                </c:pt>
                <c:pt idx="78">
                  <c:v>1.2261454484807373</c:v>
                </c:pt>
                <c:pt idx="79">
                  <c:v>1.2548009247187555</c:v>
                </c:pt>
                <c:pt idx="80">
                  <c:v>1.2449528100144005</c:v>
                </c:pt>
                <c:pt idx="81">
                  <c:v>1.2428712944813294</c:v>
                </c:pt>
                <c:pt idx="82">
                  <c:v>1.2340725375394754</c:v>
                </c:pt>
                <c:pt idx="83">
                  <c:v>1.2166598242615456</c:v>
                </c:pt>
                <c:pt idx="84">
                  <c:v>1.2120981497527332</c:v>
                </c:pt>
                <c:pt idx="85">
                  <c:v>1.2195521944714505</c:v>
                </c:pt>
                <c:pt idx="86">
                  <c:v>1.1958323582063075</c:v>
                </c:pt>
                <c:pt idx="87">
                  <c:v>1.190844455699049</c:v>
                </c:pt>
                <c:pt idx="88">
                  <c:v>1.1795681172142813</c:v>
                </c:pt>
                <c:pt idx="89">
                  <c:v>1.2121006780766199</c:v>
                </c:pt>
                <c:pt idx="90">
                  <c:v>1.2362325592008616</c:v>
                </c:pt>
                <c:pt idx="91">
                  <c:v>1.2829996011095421</c:v>
                </c:pt>
                <c:pt idx="92">
                  <c:v>1.2546190465382867</c:v>
                </c:pt>
                <c:pt idx="93">
                  <c:v>1.2572301359856424</c:v>
                </c:pt>
                <c:pt idx="94">
                  <c:v>1.2690720544011955</c:v>
                </c:pt>
                <c:pt idx="95">
                  <c:v>1.2379290640045375</c:v>
                </c:pt>
                <c:pt idx="96">
                  <c:v>1.2065717164563334</c:v>
                </c:pt>
                <c:pt idx="97">
                  <c:v>1.2055348998484658</c:v>
                </c:pt>
                <c:pt idx="98">
                  <c:v>1.2112243815434351</c:v>
                </c:pt>
                <c:pt idx="99">
                  <c:v>1.2204540862315967</c:v>
                </c:pt>
                <c:pt idx="100">
                  <c:v>1.2223961925001541</c:v>
                </c:pt>
                <c:pt idx="101">
                  <c:v>1.2401575924303534</c:v>
                </c:pt>
                <c:pt idx="102">
                  <c:v>1.2413466776047808</c:v>
                </c:pt>
                <c:pt idx="103">
                  <c:v>1.2452082654286112</c:v>
                </c:pt>
                <c:pt idx="104">
                  <c:v>1.3032976952244972</c:v>
                </c:pt>
                <c:pt idx="105">
                  <c:v>1.3347063359598719</c:v>
                </c:pt>
                <c:pt idx="106">
                  <c:v>1.2744314019770027</c:v>
                </c:pt>
                <c:pt idx="107">
                  <c:v>1.3356045565973209</c:v>
                </c:pt>
                <c:pt idx="108">
                  <c:v>1.3273763857553926</c:v>
                </c:pt>
                <c:pt idx="109">
                  <c:v>1.3099871969402268</c:v>
                </c:pt>
                <c:pt idx="110">
                  <c:v>1.3062011611537583</c:v>
                </c:pt>
                <c:pt idx="111">
                  <c:v>1.3212892117204729</c:v>
                </c:pt>
                <c:pt idx="112">
                  <c:v>1.314985430342634</c:v>
                </c:pt>
                <c:pt idx="113">
                  <c:v>1.3386955391935014</c:v>
                </c:pt>
                <c:pt idx="114">
                  <c:v>1.3671554597662532</c:v>
                </c:pt>
                <c:pt idx="115">
                  <c:v>1.3621096660257317</c:v>
                </c:pt>
                <c:pt idx="116">
                  <c:v>1.3768340818675033</c:v>
                </c:pt>
                <c:pt idx="117">
                  <c:v>1.3920761721190684</c:v>
                </c:pt>
                <c:pt idx="118">
                  <c:v>1.3656678764301529</c:v>
                </c:pt>
                <c:pt idx="119">
                  <c:v>1.3708865063639584</c:v>
                </c:pt>
                <c:pt idx="120">
                  <c:v>1.3844313735086393</c:v>
                </c:pt>
                <c:pt idx="121">
                  <c:v>1.3727178033512926</c:v>
                </c:pt>
                <c:pt idx="122">
                  <c:v>1.3554495442151078</c:v>
                </c:pt>
                <c:pt idx="123">
                  <c:v>1.3420300989882945</c:v>
                </c:pt>
                <c:pt idx="124">
                  <c:v>1.3677301095869303</c:v>
                </c:pt>
                <c:pt idx="125">
                  <c:v>1.3461054969793389</c:v>
                </c:pt>
                <c:pt idx="126">
                  <c:v>1.3342208959059896</c:v>
                </c:pt>
                <c:pt idx="127">
                  <c:v>1.3119394069443595</c:v>
                </c:pt>
                <c:pt idx="128">
                  <c:v>1.2998678931208609</c:v>
                </c:pt>
                <c:pt idx="129">
                  <c:v>1.2933038674193837</c:v>
                </c:pt>
                <c:pt idx="130">
                  <c:v>1.2741896890634954</c:v>
                </c:pt>
                <c:pt idx="131">
                  <c:v>1.3153718173420983</c:v>
                </c:pt>
                <c:pt idx="132">
                  <c:v>1.2971537328621698</c:v>
                </c:pt>
                <c:pt idx="133">
                  <c:v>1.2797586257890354</c:v>
                </c:pt>
                <c:pt idx="134">
                  <c:v>1.2718751256814398</c:v>
                </c:pt>
                <c:pt idx="135">
                  <c:v>1.2237338160436897</c:v>
                </c:pt>
                <c:pt idx="136">
                  <c:v>1.2152795744921883</c:v>
                </c:pt>
                <c:pt idx="137">
                  <c:v>1.2191195908291332</c:v>
                </c:pt>
                <c:pt idx="138">
                  <c:v>1.2462568514455925</c:v>
                </c:pt>
                <c:pt idx="139">
                  <c:v>1.2607265862850594</c:v>
                </c:pt>
                <c:pt idx="140">
                  <c:v>1.2482324441580697</c:v>
                </c:pt>
                <c:pt idx="141">
                  <c:v>1.2090385602908083</c:v>
                </c:pt>
                <c:pt idx="142">
                  <c:v>1.1882182632808742</c:v>
                </c:pt>
                <c:pt idx="143">
                  <c:v>1.1788659315992542</c:v>
                </c:pt>
                <c:pt idx="144">
                  <c:v>1.1721468144044309</c:v>
                </c:pt>
                <c:pt idx="145">
                  <c:v>1.1713142223465334</c:v>
                </c:pt>
                <c:pt idx="146">
                  <c:v>1.1942374179644524</c:v>
                </c:pt>
                <c:pt idx="147">
                  <c:v>1.1925776321680803</c:v>
                </c:pt>
                <c:pt idx="148">
                  <c:v>1.2179556754748004</c:v>
                </c:pt>
                <c:pt idx="149">
                  <c:v>1.1944127088262306</c:v>
                </c:pt>
                <c:pt idx="150">
                  <c:v>1.1779895657318067</c:v>
                </c:pt>
                <c:pt idx="151">
                  <c:v>1.1615682545387156</c:v>
                </c:pt>
                <c:pt idx="152">
                  <c:v>1.1252927128185726</c:v>
                </c:pt>
                <c:pt idx="153">
                  <c:v>1.1383688262592007</c:v>
                </c:pt>
                <c:pt idx="154">
                  <c:v>1.1031235087629845</c:v>
                </c:pt>
                <c:pt idx="155">
                  <c:v>1.1086956231082377</c:v>
                </c:pt>
                <c:pt idx="156">
                  <c:v>1.1497166400676093</c:v>
                </c:pt>
                <c:pt idx="157">
                  <c:v>1.20331647742583</c:v>
                </c:pt>
                <c:pt idx="158">
                  <c:v>1.256562972959212</c:v>
                </c:pt>
                <c:pt idx="159">
                  <c:v>1.293493790992146</c:v>
                </c:pt>
                <c:pt idx="160">
                  <c:v>1.3341357437346555</c:v>
                </c:pt>
                <c:pt idx="161">
                  <c:v>1.3425009333431983</c:v>
                </c:pt>
                <c:pt idx="162">
                  <c:v>1.3680216142983705</c:v>
                </c:pt>
                <c:pt idx="163">
                  <c:v>1.3556806312596361</c:v>
                </c:pt>
                <c:pt idx="164">
                  <c:v>1.3316052983497171</c:v>
                </c:pt>
                <c:pt idx="165">
                  <c:v>1.2897523270230113</c:v>
                </c:pt>
                <c:pt idx="166">
                  <c:v>1.3078988064127193</c:v>
                </c:pt>
                <c:pt idx="167">
                  <c:v>1.3610784588121863</c:v>
                </c:pt>
                <c:pt idx="168">
                  <c:v>1.4404293329609368</c:v>
                </c:pt>
                <c:pt idx="169">
                  <c:v>1.4579017881598781</c:v>
                </c:pt>
                <c:pt idx="170">
                  <c:v>1.4690837795550329</c:v>
                </c:pt>
                <c:pt idx="171">
                  <c:v>1.4272882580285737</c:v>
                </c:pt>
                <c:pt idx="172">
                  <c:v>1.437393458895416</c:v>
                </c:pt>
                <c:pt idx="173">
                  <c:v>1.4476956234882155</c:v>
                </c:pt>
                <c:pt idx="174">
                  <c:v>1.434944240813272</c:v>
                </c:pt>
                <c:pt idx="175">
                  <c:v>1.4219668012562345</c:v>
                </c:pt>
                <c:pt idx="176">
                  <c:v>1.4133979333291053</c:v>
                </c:pt>
                <c:pt idx="177">
                  <c:v>1.4336813003629598</c:v>
                </c:pt>
                <c:pt idx="178">
                  <c:v>1.4192687389511938</c:v>
                </c:pt>
                <c:pt idx="179">
                  <c:v>1.4321717872216608</c:v>
                </c:pt>
                <c:pt idx="180">
                  <c:v>1.4343265206104465</c:v>
                </c:pt>
                <c:pt idx="181">
                  <c:v>1.4580207289714433</c:v>
                </c:pt>
                <c:pt idx="182">
                  <c:v>1.4702009688219422</c:v>
                </c:pt>
                <c:pt idx="183">
                  <c:v>1.5010257121999591</c:v>
                </c:pt>
                <c:pt idx="184">
                  <c:v>1.5259651284721041</c:v>
                </c:pt>
                <c:pt idx="185">
                  <c:v>1.5323331843643697</c:v>
                </c:pt>
                <c:pt idx="186">
                  <c:v>1.48017403549403</c:v>
                </c:pt>
                <c:pt idx="187">
                  <c:v>1.4582527111666113</c:v>
                </c:pt>
                <c:pt idx="188">
                  <c:v>1.4159661522021538</c:v>
                </c:pt>
                <c:pt idx="189">
                  <c:v>1.4161884131523428</c:v>
                </c:pt>
                <c:pt idx="190">
                  <c:v>1.4253878310404826</c:v>
                </c:pt>
                <c:pt idx="191">
                  <c:v>1.447475380594468</c:v>
                </c:pt>
                <c:pt idx="192">
                  <c:v>1.4341638683765123</c:v>
                </c:pt>
                <c:pt idx="193">
                  <c:v>1.3993793062559279</c:v>
                </c:pt>
                <c:pt idx="194">
                  <c:v>1.42000375323643</c:v>
                </c:pt>
                <c:pt idx="195">
                  <c:v>1.4318148573945635</c:v>
                </c:pt>
                <c:pt idx="196">
                  <c:v>1.382087488116452</c:v>
                </c:pt>
                <c:pt idx="197">
                  <c:v>1.3248484560051819</c:v>
                </c:pt>
                <c:pt idx="198">
                  <c:v>1.3479117109837986</c:v>
                </c:pt>
                <c:pt idx="199">
                  <c:v>1.340269116686656</c:v>
                </c:pt>
                <c:pt idx="200">
                  <c:v>1.3526786630769814</c:v>
                </c:pt>
                <c:pt idx="201">
                  <c:v>1.3467876463189172</c:v>
                </c:pt>
                <c:pt idx="202">
                  <c:v>1.3586093445113683</c:v>
                </c:pt>
                <c:pt idx="203">
                  <c:v>1.3788993590908731</c:v>
                </c:pt>
                <c:pt idx="204">
                  <c:v>1.3376337687880209</c:v>
                </c:pt>
                <c:pt idx="205">
                  <c:v>1.3392273162417128</c:v>
                </c:pt>
                <c:pt idx="206">
                  <c:v>1.2729123914374951</c:v>
                </c:pt>
                <c:pt idx="207">
                  <c:v>1.2398444724671565</c:v>
                </c:pt>
                <c:pt idx="208">
                  <c:v>1.3057963332010292</c:v>
                </c:pt>
                <c:pt idx="209">
                  <c:v>1.3958137914705764</c:v>
                </c:pt>
                <c:pt idx="210">
                  <c:v>1.3530827829940735</c:v>
                </c:pt>
                <c:pt idx="211">
                  <c:v>1.3203389979900839</c:v>
                </c:pt>
                <c:pt idx="212">
                  <c:v>1.3925566341402555</c:v>
                </c:pt>
                <c:pt idx="213">
                  <c:v>1.4287781441507159</c:v>
                </c:pt>
                <c:pt idx="214">
                  <c:v>1.4472974902434421</c:v>
                </c:pt>
                <c:pt idx="215">
                  <c:v>1.4333665671834064</c:v>
                </c:pt>
                <c:pt idx="216">
                  <c:v>1.5335465174093186</c:v>
                </c:pt>
                <c:pt idx="217">
                  <c:v>1.6006838953023599</c:v>
                </c:pt>
                <c:pt idx="218">
                  <c:v>1.6427875830647103</c:v>
                </c:pt>
                <c:pt idx="219">
                  <c:v>1.5266647437930736</c:v>
                </c:pt>
                <c:pt idx="220">
                  <c:v>1.5521688825712867</c:v>
                </c:pt>
                <c:pt idx="221">
                  <c:v>1.5378473439190135</c:v>
                </c:pt>
                <c:pt idx="222">
                  <c:v>1.5161260652452495</c:v>
                </c:pt>
                <c:pt idx="223">
                  <c:v>1.4959579764071371</c:v>
                </c:pt>
                <c:pt idx="224">
                  <c:v>1.545191111132574</c:v>
                </c:pt>
                <c:pt idx="225">
                  <c:v>1.5988993772403264</c:v>
                </c:pt>
                <c:pt idx="226">
                  <c:v>1.6521357986313177</c:v>
                </c:pt>
                <c:pt idx="227">
                  <c:v>1.6442182323921899</c:v>
                </c:pt>
                <c:pt idx="228">
                  <c:v>1.5984324598929118</c:v>
                </c:pt>
                <c:pt idx="229">
                  <c:v>1.5961333937258202</c:v>
                </c:pt>
                <c:pt idx="230">
                  <c:v>1.594285548340157</c:v>
                </c:pt>
                <c:pt idx="231">
                  <c:v>1.6537485282085049</c:v>
                </c:pt>
                <c:pt idx="232">
                  <c:v>1.627538869418643</c:v>
                </c:pt>
                <c:pt idx="233">
                  <c:v>1.6359589391555183</c:v>
                </c:pt>
                <c:pt idx="234">
                  <c:v>1.7573335954524179</c:v>
                </c:pt>
                <c:pt idx="235">
                  <c:v>1.6783826972408507</c:v>
                </c:pt>
                <c:pt idx="236">
                  <c:v>1.6406074795295504</c:v>
                </c:pt>
                <c:pt idx="237">
                  <c:v>1.5577033416342232</c:v>
                </c:pt>
                <c:pt idx="238">
                  <c:v>1.4655760301245058</c:v>
                </c:pt>
                <c:pt idx="239">
                  <c:v>1.3663599567637983</c:v>
                </c:pt>
                <c:pt idx="240">
                  <c:v>1.3980938900228546</c:v>
                </c:pt>
                <c:pt idx="241">
                  <c:v>1.3367874948954266</c:v>
                </c:pt>
                <c:pt idx="242">
                  <c:v>1.3407827044928218</c:v>
                </c:pt>
                <c:pt idx="243">
                  <c:v>1.3798489311368003</c:v>
                </c:pt>
                <c:pt idx="244">
                  <c:v>1.357093525186154</c:v>
                </c:pt>
                <c:pt idx="245">
                  <c:v>1.3668196588225359</c:v>
                </c:pt>
                <c:pt idx="246">
                  <c:v>1.3679766946262994</c:v>
                </c:pt>
                <c:pt idx="247">
                  <c:v>1.3142246372548885</c:v>
                </c:pt>
                <c:pt idx="248">
                  <c:v>1.2542839204085905</c:v>
                </c:pt>
                <c:pt idx="249">
                  <c:v>1.1282067127576676</c:v>
                </c:pt>
                <c:pt idx="250">
                  <c:v>0.96396775948093671</c:v>
                </c:pt>
                <c:pt idx="251">
                  <c:v>0.94772481163872968</c:v>
                </c:pt>
                <c:pt idx="252">
                  <c:v>0.78511536278357053</c:v>
                </c:pt>
                <c:pt idx="253">
                  <c:v>0.87131188796945691</c:v>
                </c:pt>
                <c:pt idx="254">
                  <c:v>0.9644717440140459</c:v>
                </c:pt>
                <c:pt idx="255">
                  <c:v>1.0342414808686904</c:v>
                </c:pt>
                <c:pt idx="256">
                  <c:v>0.93083791811740824</c:v>
                </c:pt>
                <c:pt idx="257">
                  <c:v>1.041625009675814</c:v>
                </c:pt>
                <c:pt idx="258">
                  <c:v>0.97861461679451323</c:v>
                </c:pt>
                <c:pt idx="259">
                  <c:v>1.0217038096797548</c:v>
                </c:pt>
                <c:pt idx="260">
                  <c:v>1.1010390611530938</c:v>
                </c:pt>
                <c:pt idx="261">
                  <c:v>1.2785738029566711</c:v>
                </c:pt>
                <c:pt idx="262">
                  <c:v>1.3377061258809455</c:v>
                </c:pt>
                <c:pt idx="263">
                  <c:v>1.2664098619228232</c:v>
                </c:pt>
                <c:pt idx="264">
                  <c:v>1.4382861916752689</c:v>
                </c:pt>
                <c:pt idx="265">
                  <c:v>1.5459579281512497</c:v>
                </c:pt>
                <c:pt idx="266">
                  <c:v>1.4282893988929986</c:v>
                </c:pt>
                <c:pt idx="267">
                  <c:v>1.4318811002479483</c:v>
                </c:pt>
                <c:pt idx="268">
                  <c:v>1.4504021434965875</c:v>
                </c:pt>
                <c:pt idx="269">
                  <c:v>1.5415963343322061</c:v>
                </c:pt>
                <c:pt idx="270">
                  <c:v>1.6326055915868503</c:v>
                </c:pt>
                <c:pt idx="271">
                  <c:v>1.7158847277138383</c:v>
                </c:pt>
                <c:pt idx="272">
                  <c:v>1.5956334290129268</c:v>
                </c:pt>
                <c:pt idx="273">
                  <c:v>1.5770534021749487</c:v>
                </c:pt>
                <c:pt idx="274">
                  <c:v>1.5753592809446235</c:v>
                </c:pt>
                <c:pt idx="275">
                  <c:v>1.6523529781699873</c:v>
                </c:pt>
                <c:pt idx="276">
                  <c:v>1.7693204861651128</c:v>
                </c:pt>
                <c:pt idx="277">
                  <c:v>1.7480710923874818</c:v>
                </c:pt>
                <c:pt idx="278">
                  <c:v>1.8473636590612599</c:v>
                </c:pt>
                <c:pt idx="279">
                  <c:v>1.8943360584820679</c:v>
                </c:pt>
                <c:pt idx="280">
                  <c:v>2.013035072555768</c:v>
                </c:pt>
                <c:pt idx="281">
                  <c:v>2.0233459807202818</c:v>
                </c:pt>
                <c:pt idx="282">
                  <c:v>2.0153659470672558</c:v>
                </c:pt>
                <c:pt idx="283">
                  <c:v>2.0169156814551563</c:v>
                </c:pt>
                <c:pt idx="284">
                  <c:v>1.9452017216428839</c:v>
                </c:pt>
                <c:pt idx="285">
                  <c:v>1.9076586281425563</c:v>
                </c:pt>
                <c:pt idx="286">
                  <c:v>1.9577786894063969</c:v>
                </c:pt>
                <c:pt idx="287">
                  <c:v>1.9559081769400699</c:v>
                </c:pt>
                <c:pt idx="288">
                  <c:v>1.9423783378163779</c:v>
                </c:pt>
                <c:pt idx="289">
                  <c:v>1.9337939289633943</c:v>
                </c:pt>
                <c:pt idx="290">
                  <c:v>1.9345376790648929</c:v>
                </c:pt>
                <c:pt idx="291">
                  <c:v>1.9140404744775996</c:v>
                </c:pt>
                <c:pt idx="292">
                  <c:v>1.9095309419094053</c:v>
                </c:pt>
                <c:pt idx="293">
                  <c:v>1.8603959327884618</c:v>
                </c:pt>
                <c:pt idx="294">
                  <c:v>1.8311607892729518</c:v>
                </c:pt>
                <c:pt idx="295">
                  <c:v>1.8564846723088833</c:v>
                </c:pt>
                <c:pt idx="296">
                  <c:v>1.8474650401078065</c:v>
                </c:pt>
                <c:pt idx="297">
                  <c:v>1.858154945226681</c:v>
                </c:pt>
                <c:pt idx="298">
                  <c:v>1.916993203234078</c:v>
                </c:pt>
                <c:pt idx="299">
                  <c:v>1.8826334253788628</c:v>
                </c:pt>
                <c:pt idx="300">
                  <c:v>1.9219129037861782</c:v>
                </c:pt>
                <c:pt idx="301">
                  <c:v>1.939457445510486</c:v>
                </c:pt>
                <c:pt idx="302">
                  <c:v>1.9365199118443053</c:v>
                </c:pt>
                <c:pt idx="303">
                  <c:v>1.9213592715901233</c:v>
                </c:pt>
                <c:pt idx="304">
                  <c:v>1.9549616958256175</c:v>
                </c:pt>
                <c:pt idx="305">
                  <c:v>2.0406465801904474</c:v>
                </c:pt>
                <c:pt idx="306">
                  <c:v>2.1045377110686418</c:v>
                </c:pt>
                <c:pt idx="307">
                  <c:v>2.0714029650257229</c:v>
                </c:pt>
                <c:pt idx="308">
                  <c:v>2.0532469392751964</c:v>
                </c:pt>
                <c:pt idx="309">
                  <c:v>2.0619458973202236</c:v>
                </c:pt>
                <c:pt idx="310">
                  <c:v>2.0371379530042284</c:v>
                </c:pt>
                <c:pt idx="311">
                  <c:v>2.0500061941022212</c:v>
                </c:pt>
                <c:pt idx="312">
                  <c:v>2.0626262167336717</c:v>
                </c:pt>
                <c:pt idx="313">
                  <c:v>2.0975106163197301</c:v>
                </c:pt>
                <c:pt idx="314">
                  <c:v>2.1227138107606822</c:v>
                </c:pt>
                <c:pt idx="315">
                  <c:v>2.1025240830116854</c:v>
                </c:pt>
                <c:pt idx="316">
                  <c:v>2.1275209127797057</c:v>
                </c:pt>
                <c:pt idx="317">
                  <c:v>2.0998564373079254</c:v>
                </c:pt>
                <c:pt idx="318">
                  <c:v>2.0812383115593502</c:v>
                </c:pt>
                <c:pt idx="319">
                  <c:v>2.0613097092266064</c:v>
                </c:pt>
                <c:pt idx="320">
                  <c:v>2.085714107305142</c:v>
                </c:pt>
                <c:pt idx="321">
                  <c:v>2.052232356280554</c:v>
                </c:pt>
                <c:pt idx="322">
                  <c:v>2.0395338937821554</c:v>
                </c:pt>
                <c:pt idx="323">
                  <c:v>2.0114542678499086</c:v>
                </c:pt>
                <c:pt idx="324">
                  <c:v>2.0220420767462284</c:v>
                </c:pt>
                <c:pt idx="325">
                  <c:v>2.0216978066931004</c:v>
                </c:pt>
                <c:pt idx="326">
                  <c:v>2.0329443567296823</c:v>
                </c:pt>
                <c:pt idx="327">
                  <c:v>2.0918328628648064</c:v>
                </c:pt>
                <c:pt idx="328">
                  <c:v>2.1162709324786722</c:v>
                </c:pt>
                <c:pt idx="329">
                  <c:v>2.1968513040036153</c:v>
                </c:pt>
                <c:pt idx="330">
                  <c:v>2.1981708220889629</c:v>
                </c:pt>
                <c:pt idx="331">
                  <c:v>2.2047453002065405</c:v>
                </c:pt>
                <c:pt idx="332">
                  <c:v>2.1740999816736029</c:v>
                </c:pt>
                <c:pt idx="333">
                  <c:v>2.1840410301421156</c:v>
                </c:pt>
                <c:pt idx="334">
                  <c:v>2.2082687685182991</c:v>
                </c:pt>
                <c:pt idx="335">
                  <c:v>2.2002617217721809</c:v>
                </c:pt>
                <c:pt idx="336">
                  <c:v>2.1802000324283948</c:v>
                </c:pt>
                <c:pt idx="337">
                  <c:v>2.1863758231425736</c:v>
                </c:pt>
                <c:pt idx="338">
                  <c:v>2.1517416315378552</c:v>
                </c:pt>
                <c:pt idx="339">
                  <c:v>2.1326538291103505</c:v>
                </c:pt>
                <c:pt idx="340">
                  <c:v>2.0950124160897921</c:v>
                </c:pt>
                <c:pt idx="341">
                  <c:v>2.0254750382120648</c:v>
                </c:pt>
                <c:pt idx="342">
                  <c:v>2.0151141909693946</c:v>
                </c:pt>
                <c:pt idx="343">
                  <c:v>1.9656718704898106</c:v>
                </c:pt>
                <c:pt idx="344">
                  <c:v>1.8985839955139328</c:v>
                </c:pt>
                <c:pt idx="345">
                  <c:v>1.8874601387238648</c:v>
                </c:pt>
                <c:pt idx="346">
                  <c:v>1.8596485891135615</c:v>
                </c:pt>
                <c:pt idx="347">
                  <c:v>1.9539334061638933</c:v>
                </c:pt>
                <c:pt idx="348">
                  <c:v>1.9439044308722018</c:v>
                </c:pt>
                <c:pt idx="349">
                  <c:v>1.9844812991269087</c:v>
                </c:pt>
                <c:pt idx="350">
                  <c:v>1.9453049054529465</c:v>
                </c:pt>
                <c:pt idx="351">
                  <c:v>1.9016179843787215</c:v>
                </c:pt>
                <c:pt idx="352">
                  <c:v>1.8325208640385253</c:v>
                </c:pt>
                <c:pt idx="353">
                  <c:v>1.883850430215722</c:v>
                </c:pt>
                <c:pt idx="354">
                  <c:v>1.9266731922828992</c:v>
                </c:pt>
                <c:pt idx="355">
                  <c:v>2.0541213170899866</c:v>
                </c:pt>
                <c:pt idx="356">
                  <c:v>2.0895730889888573</c:v>
                </c:pt>
                <c:pt idx="357">
                  <c:v>2.1004393642804211</c:v>
                </c:pt>
                <c:pt idx="358">
                  <c:v>2.1157219651239325</c:v>
                </c:pt>
                <c:pt idx="359">
                  <c:v>1.9744557775839553</c:v>
                </c:pt>
                <c:pt idx="360">
                  <c:v>1.9046430019888798</c:v>
                </c:pt>
                <c:pt idx="361">
                  <c:v>1.9027973865400227</c:v>
                </c:pt>
                <c:pt idx="362">
                  <c:v>1.9183400435370466</c:v>
                </c:pt>
                <c:pt idx="363">
                  <c:v>1.8855423821690542</c:v>
                </c:pt>
                <c:pt idx="364">
                  <c:v>1.8185061835311545</c:v>
                </c:pt>
                <c:pt idx="365">
                  <c:v>1.8877894146110854</c:v>
                </c:pt>
                <c:pt idx="366">
                  <c:v>1.9587089672306337</c:v>
                </c:pt>
                <c:pt idx="367">
                  <c:v>1.9283332286514951</c:v>
                </c:pt>
                <c:pt idx="368">
                  <c:v>1.9342533730649463</c:v>
                </c:pt>
                <c:pt idx="369">
                  <c:v>1.9359595797061548</c:v>
                </c:pt>
                <c:pt idx="370">
                  <c:v>1.9169260639697698</c:v>
                </c:pt>
                <c:pt idx="371">
                  <c:v>1.9464806714318008</c:v>
                </c:pt>
                <c:pt idx="372">
                  <c:v>1.9518471283753418</c:v>
                </c:pt>
                <c:pt idx="373">
                  <c:v>1.9591213046540332</c:v>
                </c:pt>
                <c:pt idx="374">
                  <c:v>2.0139661415205139</c:v>
                </c:pt>
                <c:pt idx="375">
                  <c:v>1.9769519774087729</c:v>
                </c:pt>
                <c:pt idx="376">
                  <c:v>1.9370248424179124</c:v>
                </c:pt>
                <c:pt idx="377">
                  <c:v>1.9471781623865305</c:v>
                </c:pt>
                <c:pt idx="378">
                  <c:v>1.9427233186164272</c:v>
                </c:pt>
                <c:pt idx="379">
                  <c:v>1.8763327859538379</c:v>
                </c:pt>
                <c:pt idx="380">
                  <c:v>1.8682971373054311</c:v>
                </c:pt>
                <c:pt idx="381">
                  <c:v>1.8343535633013448</c:v>
                </c:pt>
                <c:pt idx="382">
                  <c:v>1.8474995624874615</c:v>
                </c:pt>
                <c:pt idx="383">
                  <c:v>1.8588053192478575</c:v>
                </c:pt>
                <c:pt idx="384">
                  <c:v>1.8439011334291533</c:v>
                </c:pt>
                <c:pt idx="385">
                  <c:v>1.8003539901236929</c:v>
                </c:pt>
                <c:pt idx="386">
                  <c:v>1.7647384707508142</c:v>
                </c:pt>
                <c:pt idx="387">
                  <c:v>1.7675706430508913</c:v>
                </c:pt>
                <c:pt idx="388">
                  <c:v>1.7618767161253688</c:v>
                </c:pt>
                <c:pt idx="389">
                  <c:v>1.7726790620579558</c:v>
                </c:pt>
                <c:pt idx="390">
                  <c:v>1.7679333257981078</c:v>
                </c:pt>
                <c:pt idx="391">
                  <c:v>1.7780914223402522</c:v>
                </c:pt>
                <c:pt idx="392">
                  <c:v>1.7523160903055008</c:v>
                </c:pt>
                <c:pt idx="393">
                  <c:v>1.7580396425012381</c:v>
                </c:pt>
                <c:pt idx="394">
                  <c:v>1.7895019021412584</c:v>
                </c:pt>
                <c:pt idx="395">
                  <c:v>1.7745975366361444</c:v>
                </c:pt>
                <c:pt idx="396">
                  <c:v>1.7425437323415631</c:v>
                </c:pt>
                <c:pt idx="397">
                  <c:v>1.7611892418051842</c:v>
                </c:pt>
                <c:pt idx="398">
                  <c:v>1.7646200604630862</c:v>
                </c:pt>
                <c:pt idx="399">
                  <c:v>1.7825385920582564</c:v>
                </c:pt>
                <c:pt idx="400">
                  <c:v>1.7765133182112471</c:v>
                </c:pt>
                <c:pt idx="401">
                  <c:v>1.7893502261526122</c:v>
                </c:pt>
                <c:pt idx="402">
                  <c:v>1.7803146436245469</c:v>
                </c:pt>
                <c:pt idx="403">
                  <c:v>1.7903315143565981</c:v>
                </c:pt>
                <c:pt idx="404">
                  <c:v>1.8235536310212623</c:v>
                </c:pt>
                <c:pt idx="405">
                  <c:v>1.815112411839876</c:v>
                </c:pt>
                <c:pt idx="406">
                  <c:v>1.8393150165518968</c:v>
                </c:pt>
                <c:pt idx="407">
                  <c:v>1.8279058656114959</c:v>
                </c:pt>
                <c:pt idx="408">
                  <c:v>1.8293404008339007</c:v>
                </c:pt>
                <c:pt idx="409">
                  <c:v>1.812133862289107</c:v>
                </c:pt>
                <c:pt idx="410">
                  <c:v>1.822254602365557</c:v>
                </c:pt>
                <c:pt idx="411">
                  <c:v>1.7842435919063442</c:v>
                </c:pt>
                <c:pt idx="412">
                  <c:v>1.7881215834401001</c:v>
                </c:pt>
                <c:pt idx="413">
                  <c:v>1.7677535291093585</c:v>
                </c:pt>
                <c:pt idx="414">
                  <c:v>1.7241275544794465</c:v>
                </c:pt>
                <c:pt idx="415">
                  <c:v>1.7036677326156189</c:v>
                </c:pt>
                <c:pt idx="416">
                  <c:v>1.7279884396289054</c:v>
                </c:pt>
                <c:pt idx="417">
                  <c:v>1.7244660860481125</c:v>
                </c:pt>
                <c:pt idx="418">
                  <c:v>1.7216862615478112</c:v>
                </c:pt>
                <c:pt idx="419">
                  <c:v>1.6848234377504292</c:v>
                </c:pt>
                <c:pt idx="420">
                  <c:v>1.6805007170884618</c:v>
                </c:pt>
                <c:pt idx="421">
                  <c:v>1.7427196599990813</c:v>
                </c:pt>
                <c:pt idx="422">
                  <c:v>1.7873576759678669</c:v>
                </c:pt>
                <c:pt idx="423">
                  <c:v>1.7814446006052744</c:v>
                </c:pt>
                <c:pt idx="424">
                  <c:v>1.7497230390390399</c:v>
                </c:pt>
                <c:pt idx="425">
                  <c:v>1.7498977250882546</c:v>
                </c:pt>
                <c:pt idx="426">
                  <c:v>1.7283690929804763</c:v>
                </c:pt>
                <c:pt idx="427">
                  <c:v>1.7043169792277149</c:v>
                </c:pt>
                <c:pt idx="428">
                  <c:v>1.7176553753292698</c:v>
                </c:pt>
                <c:pt idx="429">
                  <c:v>1.6985873726274132</c:v>
                </c:pt>
                <c:pt idx="430">
                  <c:v>1.6946235866734309</c:v>
                </c:pt>
                <c:pt idx="431">
                  <c:v>1.6627754219007351</c:v>
                </c:pt>
                <c:pt idx="432">
                  <c:v>1.6203283215574042</c:v>
                </c:pt>
                <c:pt idx="433">
                  <c:v>1.6185788331385802</c:v>
                </c:pt>
                <c:pt idx="434">
                  <c:v>1.6316234259436901</c:v>
                </c:pt>
                <c:pt idx="435">
                  <c:v>1.5852000954078327</c:v>
                </c:pt>
                <c:pt idx="436">
                  <c:v>1.5659612405795911</c:v>
                </c:pt>
                <c:pt idx="437">
                  <c:v>1.5163720444731192</c:v>
                </c:pt>
                <c:pt idx="438">
                  <c:v>1.5568153946374137</c:v>
                </c:pt>
                <c:pt idx="439">
                  <c:v>1.6012460530212107</c:v>
                </c:pt>
                <c:pt idx="440">
                  <c:v>1.6000714882818197</c:v>
                </c:pt>
                <c:pt idx="441">
                  <c:v>1.5869230360329045</c:v>
                </c:pt>
                <c:pt idx="442">
                  <c:v>1.5789639406606015</c:v>
                </c:pt>
                <c:pt idx="443">
                  <c:v>1.6439696181474179</c:v>
                </c:pt>
                <c:pt idx="444">
                  <c:v>1.6668032859192643</c:v>
                </c:pt>
                <c:pt idx="445">
                  <c:v>1.6772710477409449</c:v>
                </c:pt>
                <c:pt idx="446">
                  <c:v>1.6960724037969745</c:v>
                </c:pt>
                <c:pt idx="447">
                  <c:v>1.6814706849588035</c:v>
                </c:pt>
                <c:pt idx="448">
                  <c:v>1.694317892282492</c:v>
                </c:pt>
                <c:pt idx="449">
                  <c:v>1.674943379044467</c:v>
                </c:pt>
                <c:pt idx="450">
                  <c:v>1.6987642373600393</c:v>
                </c:pt>
                <c:pt idx="451">
                  <c:v>1.6876946954760983</c:v>
                </c:pt>
                <c:pt idx="452">
                  <c:v>1.7371049810224386</c:v>
                </c:pt>
                <c:pt idx="453">
                  <c:v>1.8122507213758841</c:v>
                </c:pt>
                <c:pt idx="454">
                  <c:v>1.8623674616141899</c:v>
                </c:pt>
                <c:pt idx="455">
                  <c:v>1.8188352811045663</c:v>
                </c:pt>
                <c:pt idx="456">
                  <c:v>1.800550995645454</c:v>
                </c:pt>
                <c:pt idx="457">
                  <c:v>1.7639817265999265</c:v>
                </c:pt>
                <c:pt idx="458">
                  <c:v>1.738440022478577</c:v>
                </c:pt>
                <c:pt idx="459">
                  <c:v>1.7001138577740156</c:v>
                </c:pt>
                <c:pt idx="460">
                  <c:v>1.7010732296437983</c:v>
                </c:pt>
                <c:pt idx="461">
                  <c:v>1.6973565045626893</c:v>
                </c:pt>
                <c:pt idx="462">
                  <c:v>1.6576226219203773</c:v>
                </c:pt>
                <c:pt idx="463">
                  <c:v>1.6847291537714102</c:v>
                </c:pt>
                <c:pt idx="464">
                  <c:v>1.6608397236852188</c:v>
                </c:pt>
                <c:pt idx="465">
                  <c:v>1.6612161251064848</c:v>
                </c:pt>
                <c:pt idx="466">
                  <c:v>1.6434503080635843</c:v>
                </c:pt>
                <c:pt idx="467">
                  <c:v>1.5996353287433229</c:v>
                </c:pt>
                <c:pt idx="468">
                  <c:v>1.5652006441498352</c:v>
                </c:pt>
                <c:pt idx="469">
                  <c:v>1.5634800469422927</c:v>
                </c:pt>
                <c:pt idx="470">
                  <c:v>1.5890523761523982</c:v>
                </c:pt>
                <c:pt idx="471">
                  <c:v>1.5814467486332955</c:v>
                </c:pt>
                <c:pt idx="472">
                  <c:v>1.5786498069742922</c:v>
                </c:pt>
                <c:pt idx="473">
                  <c:v>1.5793829393643051</c:v>
                </c:pt>
                <c:pt idx="474">
                  <c:v>1.5186744333111544</c:v>
                </c:pt>
                <c:pt idx="475">
                  <c:v>1.5165359400033644</c:v>
                </c:pt>
                <c:pt idx="476">
                  <c:v>1.572649957993197</c:v>
                </c:pt>
                <c:pt idx="477">
                  <c:v>1.5734055820142436</c:v>
                </c:pt>
                <c:pt idx="478">
                  <c:v>1.5670695543603241</c:v>
                </c:pt>
                <c:pt idx="479">
                  <c:v>1.5575029935501559</c:v>
                </c:pt>
                <c:pt idx="480">
                  <c:v>1.5174586061538373</c:v>
                </c:pt>
                <c:pt idx="481">
                  <c:v>1.4942426832643692</c:v>
                </c:pt>
                <c:pt idx="482">
                  <c:v>1.5052477604543351</c:v>
                </c:pt>
                <c:pt idx="483">
                  <c:v>1.493977155530676</c:v>
                </c:pt>
                <c:pt idx="484">
                  <c:v>1.4740612843067245</c:v>
                </c:pt>
                <c:pt idx="485">
                  <c:v>1.4620265012523139</c:v>
                </c:pt>
                <c:pt idx="486">
                  <c:v>1.4435243538269034</c:v>
                </c:pt>
                <c:pt idx="487">
                  <c:v>1.5294935522406949</c:v>
                </c:pt>
                <c:pt idx="488">
                  <c:v>1.5230194307166629</c:v>
                </c:pt>
                <c:pt idx="489">
                  <c:v>1.4690327815443605</c:v>
                </c:pt>
                <c:pt idx="490">
                  <c:v>1.4868038030218462</c:v>
                </c:pt>
                <c:pt idx="491">
                  <c:v>1.4229772591593692</c:v>
                </c:pt>
                <c:pt idx="492">
                  <c:v>1.3874395244140283</c:v>
                </c:pt>
                <c:pt idx="493">
                  <c:v>1.3100901510863761</c:v>
                </c:pt>
                <c:pt idx="494">
                  <c:v>1.2765680225699128</c:v>
                </c:pt>
                <c:pt idx="495">
                  <c:v>1.1925733384813246</c:v>
                </c:pt>
                <c:pt idx="496">
                  <c:v>1.1812721527724408</c:v>
                </c:pt>
                <c:pt idx="497">
                  <c:v>1.1650445008757477</c:v>
                </c:pt>
                <c:pt idx="498">
                  <c:v>1.1594624230421973</c:v>
                </c:pt>
                <c:pt idx="499">
                  <c:v>1.130354042850988</c:v>
                </c:pt>
                <c:pt idx="500">
                  <c:v>1.1621925693001491</c:v>
                </c:pt>
                <c:pt idx="501">
                  <c:v>1.1816369006635281</c:v>
                </c:pt>
                <c:pt idx="502">
                  <c:v>1.1647924843179958</c:v>
                </c:pt>
                <c:pt idx="503">
                  <c:v>1.169913741061869</c:v>
                </c:pt>
                <c:pt idx="504">
                  <c:v>1.2411980133014808</c:v>
                </c:pt>
                <c:pt idx="505">
                  <c:v>1.34511624692834</c:v>
                </c:pt>
                <c:pt idx="506">
                  <c:v>1.3429957471641254</c:v>
                </c:pt>
                <c:pt idx="507">
                  <c:v>1.4231433210659195</c:v>
                </c:pt>
                <c:pt idx="508">
                  <c:v>1.3477753453190209</c:v>
                </c:pt>
                <c:pt idx="509">
                  <c:v>1.3486206623332855</c:v>
                </c:pt>
                <c:pt idx="510">
                  <c:v>1.360221005698445</c:v>
                </c:pt>
                <c:pt idx="511">
                  <c:v>1.3851234231481158</c:v>
                </c:pt>
                <c:pt idx="512">
                  <c:v>1.3730774030984931</c:v>
                </c:pt>
                <c:pt idx="513">
                  <c:v>1.3932363157471104</c:v>
                </c:pt>
                <c:pt idx="514">
                  <c:v>1.4438790677431765</c:v>
                </c:pt>
                <c:pt idx="515">
                  <c:v>1.5532158465031389</c:v>
                </c:pt>
                <c:pt idx="516">
                  <c:v>1.5721400306525561</c:v>
                </c:pt>
                <c:pt idx="517">
                  <c:v>1.5957146285456902</c:v>
                </c:pt>
                <c:pt idx="518">
                  <c:v>1.6676605667697768</c:v>
                </c:pt>
                <c:pt idx="519">
                  <c:v>1.7311580949887238</c:v>
                </c:pt>
                <c:pt idx="520">
                  <c:v>1.6673077199937727</c:v>
                </c:pt>
                <c:pt idx="521">
                  <c:v>1.64205620918908</c:v>
                </c:pt>
                <c:pt idx="522">
                  <c:v>1.6055648191757312</c:v>
                </c:pt>
                <c:pt idx="523">
                  <c:v>1.5863904767628356</c:v>
                </c:pt>
                <c:pt idx="524">
                  <c:v>1.6355219940133523</c:v>
                </c:pt>
                <c:pt idx="525">
                  <c:v>1.6588610176582512</c:v>
                </c:pt>
                <c:pt idx="526">
                  <c:v>1.6565041683069035</c:v>
                </c:pt>
                <c:pt idx="527">
                  <c:v>1.6498034432956852</c:v>
                </c:pt>
                <c:pt idx="528">
                  <c:v>1.6296385557296593</c:v>
                </c:pt>
                <c:pt idx="529">
                  <c:v>1.5529894840440481</c:v>
                </c:pt>
                <c:pt idx="530">
                  <c:v>1.5323055277039623</c:v>
                </c:pt>
                <c:pt idx="531">
                  <c:v>1.5018888032873803</c:v>
                </c:pt>
                <c:pt idx="532">
                  <c:v>1.4966664355405894</c:v>
                </c:pt>
                <c:pt idx="533">
                  <c:v>1.5396334839053065</c:v>
                </c:pt>
                <c:pt idx="534">
                  <c:v>1.5457174995803067</c:v>
                </c:pt>
                <c:pt idx="535">
                  <c:v>1.5671681941807323</c:v>
                </c:pt>
                <c:pt idx="536">
                  <c:v>1.5945472494003474</c:v>
                </c:pt>
                <c:pt idx="537">
                  <c:v>1.592915230290586</c:v>
                </c:pt>
                <c:pt idx="538">
                  <c:v>1.6004205689811464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E-4592-87F7-5017B9CD7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12320"/>
        <c:axId val="625905760"/>
      </c:lineChart>
      <c:dateAx>
        <c:axId val="625912320"/>
        <c:scaling>
          <c:orientation val="minMax"/>
        </c:scaling>
        <c:delete val="0"/>
        <c:axPos val="b"/>
        <c:numFmt formatCode="yyyy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905760"/>
        <c:crosses val="autoZero"/>
        <c:auto val="1"/>
        <c:lblOffset val="100"/>
        <c:baseTimeUnit val="months"/>
        <c:majorUnit val="12"/>
        <c:majorTimeUnit val="months"/>
      </c:dateAx>
      <c:valAx>
        <c:axId val="6259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9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Growth of $1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 R1000G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Sheet1!$AH$2:$AH$542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0.96603099999999997</c:v>
                </c:pt>
                <c:pt idx="2">
                  <c:v>1.0291050960519998</c:v>
                </c:pt>
                <c:pt idx="3">
                  <c:v>1.035696514192213</c:v>
                </c:pt>
                <c:pt idx="4">
                  <c:v>1.0190073005625198</c:v>
                </c:pt>
                <c:pt idx="5">
                  <c:v>1.0583379253423313</c:v>
                </c:pt>
                <c:pt idx="6">
                  <c:v>1.0681148510966438</c:v>
                </c:pt>
                <c:pt idx="7">
                  <c:v>1.1447852032232122</c:v>
                </c:pt>
                <c:pt idx="8">
                  <c:v>1.1454068215885624</c:v>
                </c:pt>
                <c:pt idx="9">
                  <c:v>1.0769435650485708</c:v>
                </c:pt>
                <c:pt idx="10">
                  <c:v>1.158610349473334</c:v>
                </c:pt>
                <c:pt idx="11">
                  <c:v>1.1976114910573055</c:v>
                </c:pt>
                <c:pt idx="12">
                  <c:v>1.2860706686212713</c:v>
                </c:pt>
                <c:pt idx="13">
                  <c:v>1.2907892619044425</c:v>
                </c:pt>
                <c:pt idx="14">
                  <c:v>1.1344798454448621</c:v>
                </c:pt>
                <c:pt idx="15">
                  <c:v>1.1838387945604774</c:v>
                </c:pt>
                <c:pt idx="16">
                  <c:v>1.2421464067089645</c:v>
                </c:pt>
                <c:pt idx="17">
                  <c:v>1.2983361415628512</c:v>
                </c:pt>
                <c:pt idx="18">
                  <c:v>1.4062473499688475</c:v>
                </c:pt>
                <c:pt idx="19">
                  <c:v>1.435289170240404</c:v>
                </c:pt>
                <c:pt idx="20">
                  <c:v>1.5011172727443098</c:v>
                </c:pt>
                <c:pt idx="21">
                  <c:v>1.5520276650494329</c:v>
                </c:pt>
                <c:pt idx="22">
                  <c:v>1.7549351058950005</c:v>
                </c:pt>
                <c:pt idx="23">
                  <c:v>1.6715142656362816</c:v>
                </c:pt>
                <c:pt idx="24">
                  <c:v>1.5473809302130688</c:v>
                </c:pt>
                <c:pt idx="25">
                  <c:v>1.5707835194016111</c:v>
                </c:pt>
                <c:pt idx="26">
                  <c:v>1.6270379895819411</c:v>
                </c:pt>
                <c:pt idx="27">
                  <c:v>1.5738875395762679</c:v>
                </c:pt>
                <c:pt idx="28">
                  <c:v>1.590170980060724</c:v>
                </c:pt>
                <c:pt idx="29">
                  <c:v>1.5516315961879723</c:v>
                </c:pt>
                <c:pt idx="30">
                  <c:v>1.565670758870281</c:v>
                </c:pt>
                <c:pt idx="31">
                  <c:v>1.46477893516868</c:v>
                </c:pt>
                <c:pt idx="32">
                  <c:v>1.3609685872543404</c:v>
                </c:pt>
                <c:pt idx="33">
                  <c:v>1.4683231503855501</c:v>
                </c:pt>
                <c:pt idx="34">
                  <c:v>1.5304992941886262</c:v>
                </c:pt>
                <c:pt idx="35">
                  <c:v>1.4824507993468683</c:v>
                </c:pt>
                <c:pt idx="36">
                  <c:v>1.444322164787667</c:v>
                </c:pt>
                <c:pt idx="37">
                  <c:v>1.3516255682515945</c:v>
                </c:pt>
                <c:pt idx="38">
                  <c:v>1.3233171223501332</c:v>
                </c:pt>
                <c:pt idx="39">
                  <c:v>1.3923042905724905</c:v>
                </c:pt>
                <c:pt idx="40">
                  <c:v>1.341627199004233</c:v>
                </c:pt>
                <c:pt idx="41">
                  <c:v>1.3126856170673136</c:v>
                </c:pt>
                <c:pt idx="42">
                  <c:v>1.2959554388777907</c:v>
                </c:pt>
                <c:pt idx="43">
                  <c:v>1.4398324117020029</c:v>
                </c:pt>
                <c:pt idx="44">
                  <c:v>1.4721523298474779</c:v>
                </c:pt>
                <c:pt idx="45">
                  <c:v>1.6507302960672965</c:v>
                </c:pt>
                <c:pt idx="46">
                  <c:v>1.7645382455993603</c:v>
                </c:pt>
                <c:pt idx="47">
                  <c:v>1.7857162336230439</c:v>
                </c:pt>
                <c:pt idx="48">
                  <c:v>1.8310002115914905</c:v>
                </c:pt>
                <c:pt idx="49">
                  <c:v>1.8980441153391245</c:v>
                </c:pt>
                <c:pt idx="50">
                  <c:v>1.9545469906086548</c:v>
                </c:pt>
                <c:pt idx="51">
                  <c:v>2.0808224534839175</c:v>
                </c:pt>
                <c:pt idx="52">
                  <c:v>2.0854106669938495</c:v>
                </c:pt>
                <c:pt idx="53">
                  <c:v>2.2058222789060742</c:v>
                </c:pt>
                <c:pt idx="54">
                  <c:v>2.1026074428315011</c:v>
                </c:pt>
                <c:pt idx="55">
                  <c:v>2.0899644642777551</c:v>
                </c:pt>
                <c:pt idx="56">
                  <c:v>2.1286371667247508</c:v>
                </c:pt>
                <c:pt idx="57">
                  <c:v>2.0489984644060777</c:v>
                </c:pt>
                <c:pt idx="58">
                  <c:v>2.0966048947280886</c:v>
                </c:pt>
                <c:pt idx="59">
                  <c:v>2.0710829233445636</c:v>
                </c:pt>
                <c:pt idx="60">
                  <c:v>1.9638836712322489</c:v>
                </c:pt>
                <c:pt idx="61">
                  <c:v>1.8699177292147995</c:v>
                </c:pt>
                <c:pt idx="62">
                  <c:v>1.9045130771230028</c:v>
                </c:pt>
                <c:pt idx="63">
                  <c:v>1.9153478520187557</c:v>
                </c:pt>
                <c:pt idx="64">
                  <c:v>1.8124266351905278</c:v>
                </c:pt>
                <c:pt idx="65">
                  <c:v>1.8821144393136038</c:v>
                </c:pt>
                <c:pt idx="66">
                  <c:v>1.8502389491693887</c:v>
                </c:pt>
                <c:pt idx="67">
                  <c:v>2.0612475998884627</c:v>
                </c:pt>
                <c:pt idx="68">
                  <c:v>2.0272060957763047</c:v>
                </c:pt>
                <c:pt idx="69">
                  <c:v>2.0415120891941982</c:v>
                </c:pt>
                <c:pt idx="70">
                  <c:v>2.0003164167463487</c:v>
                </c:pt>
                <c:pt idx="71">
                  <c:v>2.0513624913852988</c:v>
                </c:pt>
                <c:pt idx="72">
                  <c:v>2.2403401581791864</c:v>
                </c:pt>
                <c:pt idx="73">
                  <c:v>2.2739654236132978</c:v>
                </c:pt>
                <c:pt idx="74">
                  <c:v>2.2574837222229487</c:v>
                </c:pt>
                <c:pt idx="75">
                  <c:v>2.2234002329848264</c:v>
                </c:pt>
                <c:pt idx="76">
                  <c:v>2.3576335752508193</c:v>
                </c:pt>
                <c:pt idx="77">
                  <c:v>2.4023791028755048</c:v>
                </c:pt>
                <c:pt idx="78">
                  <c:v>2.3922458678195757</c:v>
                </c:pt>
                <c:pt idx="79">
                  <c:v>2.3703352879162161</c:v>
                </c:pt>
                <c:pt idx="80">
                  <c:v>2.2866885259409409</c:v>
                </c:pt>
                <c:pt idx="81">
                  <c:v>2.3854711835730633</c:v>
                </c:pt>
                <c:pt idx="82">
                  <c:v>2.5910773303564092</c:v>
                </c:pt>
                <c:pt idx="83">
                  <c:v>2.7253365933061571</c:v>
                </c:pt>
                <c:pt idx="84">
                  <c:v>2.7473600383166641</c:v>
                </c:pt>
                <c:pt idx="85">
                  <c:v>2.9658740663242185</c:v>
                </c:pt>
                <c:pt idx="86">
                  <c:v>3.1501972077981364</c:v>
                </c:pt>
                <c:pt idx="87">
                  <c:v>3.1542357606185338</c:v>
                </c:pt>
                <c:pt idx="88">
                  <c:v>3.3362162385916592</c:v>
                </c:pt>
                <c:pt idx="89">
                  <c:v>3.4083952769135899</c:v>
                </c:pt>
                <c:pt idx="90">
                  <c:v>3.1744191663393027</c:v>
                </c:pt>
                <c:pt idx="91">
                  <c:v>3.3208360759675366</c:v>
                </c:pt>
                <c:pt idx="92">
                  <c:v>2.992006887725231</c:v>
                </c:pt>
                <c:pt idx="93">
                  <c:v>3.1639335875076982</c:v>
                </c:pt>
                <c:pt idx="94">
                  <c:v>3.2215899492728512</c:v>
                </c:pt>
                <c:pt idx="95">
                  <c:v>3.1440817166832957</c:v>
                </c:pt>
                <c:pt idx="96">
                  <c:v>3.5949964842448638</c:v>
                </c:pt>
                <c:pt idx="97">
                  <c:v>3.8395928550399159</c:v>
                </c:pt>
                <c:pt idx="98">
                  <c:v>3.901337347741813</c:v>
                </c:pt>
                <c:pt idx="99">
                  <c:v>3.826525302761516</c:v>
                </c:pt>
                <c:pt idx="100">
                  <c:v>3.8679091739108817</c:v>
                </c:pt>
                <c:pt idx="101">
                  <c:v>4.0507452405616489</c:v>
                </c:pt>
                <c:pt idx="102">
                  <c:v>4.2440265497150476</c:v>
                </c:pt>
                <c:pt idx="103">
                  <c:v>4.4395530968869696</c:v>
                </c:pt>
                <c:pt idx="104">
                  <c:v>4.32435113357585</c:v>
                </c:pt>
                <c:pt idx="105">
                  <c:v>3.3197394999791761</c:v>
                </c:pt>
                <c:pt idx="106">
                  <c:v>3.0332061442569738</c:v>
                </c:pt>
                <c:pt idx="107">
                  <c:v>3.3108931335575558</c:v>
                </c:pt>
                <c:pt idx="108">
                  <c:v>3.3495312564261726</c:v>
                </c:pt>
                <c:pt idx="109">
                  <c:v>3.5320740108388859</c:v>
                </c:pt>
                <c:pt idx="110">
                  <c:v>3.4133751316306342</c:v>
                </c:pt>
                <c:pt idx="111">
                  <c:v>3.4187034102111094</c:v>
                </c:pt>
                <c:pt idx="112">
                  <c:v>3.4064029153411699</c:v>
                </c:pt>
                <c:pt idx="113">
                  <c:v>3.5968208383087417</c:v>
                </c:pt>
                <c:pt idx="114">
                  <c:v>3.5378077988146104</c:v>
                </c:pt>
                <c:pt idx="115">
                  <c:v>3.408334646801392</c:v>
                </c:pt>
                <c:pt idx="116">
                  <c:v>3.581505313536077</c:v>
                </c:pt>
                <c:pt idx="117">
                  <c:v>3.6512766185490735</c:v>
                </c:pt>
                <c:pt idx="118">
                  <c:v>3.5824025876933825</c:v>
                </c:pt>
                <c:pt idx="119">
                  <c:v>3.6839565362493145</c:v>
                </c:pt>
                <c:pt idx="120">
                  <c:v>3.9414245746112431</c:v>
                </c:pt>
                <c:pt idx="121">
                  <c:v>3.8495539092016293</c:v>
                </c:pt>
                <c:pt idx="122">
                  <c:v>3.939906789004501</c:v>
                </c:pt>
                <c:pt idx="123">
                  <c:v>4.1770064396600031</c:v>
                </c:pt>
                <c:pt idx="124">
                  <c:v>4.3664503897243421</c:v>
                </c:pt>
                <c:pt idx="125">
                  <c:v>4.336915719288247</c:v>
                </c:pt>
                <c:pt idx="126">
                  <c:v>4.775360550845412</c:v>
                </c:pt>
                <c:pt idx="127">
                  <c:v>4.8542160796215219</c:v>
                </c:pt>
                <c:pt idx="128">
                  <c:v>4.8763221796481178</c:v>
                </c:pt>
                <c:pt idx="129">
                  <c:v>4.7903331143322028</c:v>
                </c:pt>
                <c:pt idx="130">
                  <c:v>4.915447034612332</c:v>
                </c:pt>
                <c:pt idx="131">
                  <c:v>5.0073019933481318</c:v>
                </c:pt>
                <c:pt idx="132">
                  <c:v>4.6048300810287888</c:v>
                </c:pt>
                <c:pt idx="133">
                  <c:v>4.637353995891095</c:v>
                </c:pt>
                <c:pt idx="134">
                  <c:v>4.82194387169754</c:v>
                </c:pt>
                <c:pt idx="135">
                  <c:v>4.7591573405441663</c:v>
                </c:pt>
                <c:pt idx="136">
                  <c:v>5.2538431911496897</c:v>
                </c:pt>
                <c:pt idx="137">
                  <c:v>5.3106267283596349</c:v>
                </c:pt>
                <c:pt idx="138">
                  <c:v>5.2621831913435386</c:v>
                </c:pt>
                <c:pt idx="139">
                  <c:v>4.7577555728045384</c:v>
                </c:pt>
                <c:pt idx="140">
                  <c:v>4.5012792431413642</c:v>
                </c:pt>
                <c:pt idx="141">
                  <c:v>4.5193158690686319</c:v>
                </c:pt>
                <c:pt idx="142">
                  <c:v>4.8237460246408324</c:v>
                </c:pt>
                <c:pt idx="143">
                  <c:v>4.9943088603261074</c:v>
                </c:pt>
                <c:pt idx="144">
                  <c:v>5.250017473974804</c:v>
                </c:pt>
                <c:pt idx="145">
                  <c:v>5.6669738617578833</c:v>
                </c:pt>
                <c:pt idx="146">
                  <c:v>5.8903659713883787</c:v>
                </c:pt>
                <c:pt idx="147">
                  <c:v>5.8627401549825677</c:v>
                </c:pt>
                <c:pt idx="148">
                  <c:v>6.1241597384932396</c:v>
                </c:pt>
                <c:pt idx="149">
                  <c:v>5.8336908420965052</c:v>
                </c:pt>
                <c:pt idx="150">
                  <c:v>6.1465516819581412</c:v>
                </c:pt>
                <c:pt idx="151">
                  <c:v>6.3517235771019038</c:v>
                </c:pt>
                <c:pt idx="152">
                  <c:v>6.2414576558034147</c:v>
                </c:pt>
                <c:pt idx="153">
                  <c:v>6.3386995660808312</c:v>
                </c:pt>
                <c:pt idx="154">
                  <c:v>6.1770627271457705</c:v>
                </c:pt>
                <c:pt idx="155">
                  <c:v>7.0501287730005542</c:v>
                </c:pt>
                <c:pt idx="156">
                  <c:v>6.8797976618448615</c:v>
                </c:pt>
                <c:pt idx="157">
                  <c:v>6.890392550244103</c:v>
                </c:pt>
                <c:pt idx="158">
                  <c:v>6.702147025771434</c:v>
                </c:pt>
                <c:pt idx="159">
                  <c:v>6.7502014199462144</c:v>
                </c:pt>
                <c:pt idx="160">
                  <c:v>6.7998154003828191</c:v>
                </c:pt>
                <c:pt idx="161">
                  <c:v>6.6288000430631913</c:v>
                </c:pt>
                <c:pt idx="162">
                  <c:v>6.9257702849924216</c:v>
                </c:pt>
                <c:pt idx="163">
                  <c:v>6.8409988567041138</c:v>
                </c:pt>
                <c:pt idx="164">
                  <c:v>6.9204228534304475</c:v>
                </c:pt>
                <c:pt idx="165">
                  <c:v>7.0242984004604381</c:v>
                </c:pt>
                <c:pt idx="166">
                  <c:v>7.329714894912458</c:v>
                </c:pt>
                <c:pt idx="167">
                  <c:v>7.402645558116836</c:v>
                </c:pt>
                <c:pt idx="168">
                  <c:v>7.3177372135652359</c:v>
                </c:pt>
                <c:pt idx="169">
                  <c:v>7.20204378821877</c:v>
                </c:pt>
                <c:pt idx="170">
                  <c:v>7.3407551515798639</c:v>
                </c:pt>
                <c:pt idx="171">
                  <c:v>7.0471249455166687</c:v>
                </c:pt>
                <c:pt idx="172">
                  <c:v>7.2939152611086628</c:v>
                </c:pt>
                <c:pt idx="173">
                  <c:v>7.2270300581642966</c:v>
                </c:pt>
                <c:pt idx="174">
                  <c:v>7.0978830310249004</c:v>
                </c:pt>
                <c:pt idx="175">
                  <c:v>7.3888252564666113</c:v>
                </c:pt>
                <c:pt idx="176">
                  <c:v>7.3337785083059357</c:v>
                </c:pt>
                <c:pt idx="177">
                  <c:v>7.5378042264070064</c:v>
                </c:pt>
                <c:pt idx="178">
                  <c:v>7.4879793404704564</c:v>
                </c:pt>
                <c:pt idx="179">
                  <c:v>7.6175962628539997</c:v>
                </c:pt>
                <c:pt idx="180">
                  <c:v>7.7936389124885554</c:v>
                </c:pt>
                <c:pt idx="181">
                  <c:v>7.6517946842812634</c:v>
                </c:pt>
                <c:pt idx="182">
                  <c:v>7.2819069292431067</c:v>
                </c:pt>
                <c:pt idx="183">
                  <c:v>7.3164959871570119</c:v>
                </c:pt>
                <c:pt idx="184">
                  <c:v>7.4269019116032116</c:v>
                </c:pt>
                <c:pt idx="185">
                  <c:v>7.207511229134453</c:v>
                </c:pt>
                <c:pt idx="186">
                  <c:v>7.4540081131708513</c:v>
                </c:pt>
                <c:pt idx="187">
                  <c:v>7.8694945253989941</c:v>
                </c:pt>
                <c:pt idx="188">
                  <c:v>7.7619972301820441</c:v>
                </c:pt>
                <c:pt idx="189">
                  <c:v>7.9450251248697361</c:v>
                </c:pt>
                <c:pt idx="190">
                  <c:v>7.6910226716276506</c:v>
                </c:pt>
                <c:pt idx="191">
                  <c:v>7.819924211604131</c:v>
                </c:pt>
                <c:pt idx="192">
                  <c:v>7.9864103980691832</c:v>
                </c:pt>
                <c:pt idx="193">
                  <c:v>8.3212007219562434</c:v>
                </c:pt>
                <c:pt idx="194">
                  <c:v>8.5645958430734641</c:v>
                </c:pt>
                <c:pt idx="195">
                  <c:v>8.7518179082030496</c:v>
                </c:pt>
                <c:pt idx="196">
                  <c:v>9.0571688350202546</c:v>
                </c:pt>
                <c:pt idx="197">
                  <c:v>9.4067755520520357</c:v>
                </c:pt>
                <c:pt idx="198">
                  <c:v>9.797721143995318</c:v>
                </c:pt>
                <c:pt idx="199">
                  <c:v>9.808400660042274</c:v>
                </c:pt>
                <c:pt idx="200">
                  <c:v>10.260469846463621</c:v>
                </c:pt>
                <c:pt idx="201">
                  <c:v>10.267549570657682</c:v>
                </c:pt>
                <c:pt idx="202">
                  <c:v>10.666649222469145</c:v>
                </c:pt>
                <c:pt idx="203">
                  <c:v>10.727769122513893</c:v>
                </c:pt>
                <c:pt idx="204">
                  <c:v>11.086612999661982</c:v>
                </c:pt>
                <c:pt idx="205">
                  <c:v>11.2893871514258</c:v>
                </c:pt>
                <c:pt idx="206">
                  <c:v>11.303837566979624</c:v>
                </c:pt>
                <c:pt idx="207">
                  <c:v>11.601241533366858</c:v>
                </c:pt>
                <c:pt idx="208">
                  <c:v>12.006588912542696</c:v>
                </c:pt>
                <c:pt idx="209">
                  <c:v>12.022917873463754</c:v>
                </c:pt>
                <c:pt idx="210">
                  <c:v>11.318495115257512</c:v>
                </c:pt>
                <c:pt idx="211">
                  <c:v>11.610625474182308</c:v>
                </c:pt>
                <c:pt idx="212">
                  <c:v>12.456111221212264</c:v>
                </c:pt>
                <c:pt idx="213">
                  <c:v>12.531221571876173</c:v>
                </c:pt>
                <c:pt idx="214">
                  <c:v>13.472065687492638</c:v>
                </c:pt>
                <c:pt idx="215">
                  <c:v>13.208282641331531</c:v>
                </c:pt>
                <c:pt idx="216">
                  <c:v>14.134711585794525</c:v>
                </c:pt>
                <c:pt idx="217">
                  <c:v>14.039019588358695</c:v>
                </c:pt>
                <c:pt idx="218">
                  <c:v>13.279227848236722</c:v>
                </c:pt>
                <c:pt idx="219">
                  <c:v>14.160968577359641</c:v>
                </c:pt>
                <c:pt idx="220">
                  <c:v>15.182965679587687</c:v>
                </c:pt>
                <c:pt idx="221">
                  <c:v>15.790587966084786</c:v>
                </c:pt>
                <c:pt idx="222">
                  <c:v>17.187107565805327</c:v>
                </c:pt>
                <c:pt idx="223">
                  <c:v>16.181146159978741</c:v>
                </c:pt>
                <c:pt idx="224">
                  <c:v>16.977420362511296</c:v>
                </c:pt>
                <c:pt idx="225">
                  <c:v>16.349934905912878</c:v>
                </c:pt>
                <c:pt idx="226">
                  <c:v>17.044316641366997</c:v>
                </c:pt>
                <c:pt idx="227">
                  <c:v>17.235212987750309</c:v>
                </c:pt>
                <c:pt idx="228">
                  <c:v>17.750545856084045</c:v>
                </c:pt>
                <c:pt idx="229">
                  <c:v>19.085741915378687</c:v>
                </c:pt>
                <c:pt idx="230">
                  <c:v>19.846499588125681</c:v>
                </c:pt>
                <c:pt idx="231">
                  <c:v>20.121175142425344</c:v>
                </c:pt>
                <c:pt idx="232">
                  <c:v>19.550136191883315</c:v>
                </c:pt>
                <c:pt idx="233">
                  <c:v>20.747582033636167</c:v>
                </c:pt>
                <c:pt idx="234">
                  <c:v>20.610233040573497</c:v>
                </c:pt>
                <c:pt idx="235">
                  <c:v>17.517049265844229</c:v>
                </c:pt>
                <c:pt idx="236">
                  <c:v>18.862708990446386</c:v>
                </c:pt>
                <c:pt idx="237">
                  <c:v>20.378704912008562</c:v>
                </c:pt>
                <c:pt idx="238">
                  <c:v>21.928912994665055</c:v>
                </c:pt>
                <c:pt idx="239">
                  <c:v>23.906243079394006</c:v>
                </c:pt>
                <c:pt idx="240">
                  <c:v>25.310017673016024</c:v>
                </c:pt>
                <c:pt idx="241">
                  <c:v>24.153856065712652</c:v>
                </c:pt>
                <c:pt idx="242">
                  <c:v>25.426039664693739</c:v>
                </c:pt>
                <c:pt idx="243">
                  <c:v>25.458584995464545</c:v>
                </c:pt>
                <c:pt idx="244">
                  <c:v>24.676242678553919</c:v>
                </c:pt>
                <c:pt idx="245">
                  <c:v>26.404566715759838</c:v>
                </c:pt>
                <c:pt idx="246">
                  <c:v>25.565429585532989</c:v>
                </c:pt>
                <c:pt idx="247">
                  <c:v>25.983168704960597</c:v>
                </c:pt>
                <c:pt idx="248">
                  <c:v>25.437262330469377</c:v>
                </c:pt>
                <c:pt idx="249">
                  <c:v>27.358284381666426</c:v>
                </c:pt>
                <c:pt idx="250">
                  <c:v>28.834263824057327</c:v>
                </c:pt>
                <c:pt idx="251">
                  <c:v>31.833315604397526</c:v>
                </c:pt>
                <c:pt idx="252">
                  <c:v>30.340651435707326</c:v>
                </c:pt>
                <c:pt idx="253">
                  <c:v>31.82400588439906</c:v>
                </c:pt>
                <c:pt idx="254">
                  <c:v>34.101968225604345</c:v>
                </c:pt>
                <c:pt idx="255">
                  <c:v>32.479396577430094</c:v>
                </c:pt>
                <c:pt idx="256">
                  <c:v>30.843734165790718</c:v>
                </c:pt>
                <c:pt idx="257">
                  <c:v>33.181380778215996</c:v>
                </c:pt>
                <c:pt idx="258">
                  <c:v>31.798049013572172</c:v>
                </c:pt>
                <c:pt idx="259">
                  <c:v>34.677044371260997</c:v>
                </c:pt>
                <c:pt idx="260">
                  <c:v>31.39694274418342</c:v>
                </c:pt>
                <c:pt idx="261">
                  <c:v>29.911239413528659</c:v>
                </c:pt>
                <c:pt idx="262">
                  <c:v>25.502023611580398</c:v>
                </c:pt>
                <c:pt idx="263">
                  <c:v>24.695139584509995</c:v>
                </c:pt>
                <c:pt idx="264">
                  <c:v>26.401326778403792</c:v>
                </c:pt>
                <c:pt idx="265">
                  <c:v>21.919173531234183</c:v>
                </c:pt>
                <c:pt idx="266">
                  <c:v>19.533929067565278</c:v>
                </c:pt>
                <c:pt idx="267">
                  <c:v>22.00438507674026</c:v>
                </c:pt>
                <c:pt idx="268">
                  <c:v>21.680480528410644</c:v>
                </c:pt>
                <c:pt idx="269">
                  <c:v>21.178360599372656</c:v>
                </c:pt>
                <c:pt idx="270">
                  <c:v>20.649113367994335</c:v>
                </c:pt>
                <c:pt idx="271">
                  <c:v>18.960635367893438</c:v>
                </c:pt>
                <c:pt idx="272">
                  <c:v>17.067605532762958</c:v>
                </c:pt>
                <c:pt idx="273">
                  <c:v>17.962972119011702</c:v>
                </c:pt>
                <c:pt idx="274">
                  <c:v>19.688674850485157</c:v>
                </c:pt>
                <c:pt idx="275">
                  <c:v>19.651660141766246</c:v>
                </c:pt>
                <c:pt idx="276">
                  <c:v>19.304415307061237</c:v>
                </c:pt>
                <c:pt idx="277">
                  <c:v>18.503282071818198</c:v>
                </c:pt>
                <c:pt idx="278">
                  <c:v>19.143310598682387</c:v>
                </c:pt>
                <c:pt idx="279">
                  <c:v>17.580833587617931</c:v>
                </c:pt>
                <c:pt idx="280">
                  <c:v>17.155553223133452</c:v>
                </c:pt>
                <c:pt idx="281">
                  <c:v>15.568664549993608</c:v>
                </c:pt>
                <c:pt idx="282">
                  <c:v>14.712699373034958</c:v>
                </c:pt>
                <c:pt idx="283">
                  <c:v>14.756690344160333</c:v>
                </c:pt>
                <c:pt idx="284">
                  <c:v>13.225978854760582</c:v>
                </c:pt>
                <c:pt idx="285">
                  <c:v>14.439197895107771</c:v>
                </c:pt>
                <c:pt idx="286">
                  <c:v>15.223390732791076</c:v>
                </c:pt>
                <c:pt idx="287">
                  <c:v>14.1718197945328</c:v>
                </c:pt>
                <c:pt idx="288">
                  <c:v>13.827940587218462</c:v>
                </c:pt>
                <c:pt idx="289">
                  <c:v>13.764442684041954</c:v>
                </c:pt>
                <c:pt idx="290">
                  <c:v>14.020612726834658</c:v>
                </c:pt>
                <c:pt idx="291">
                  <c:v>15.057254770018631</c:v>
                </c:pt>
                <c:pt idx="292">
                  <c:v>15.808837641864109</c:v>
                </c:pt>
                <c:pt idx="293">
                  <c:v>16.026525336192577</c:v>
                </c:pt>
                <c:pt idx="294">
                  <c:v>16.425313366133057</c:v>
                </c:pt>
                <c:pt idx="295">
                  <c:v>16.833827334862153</c:v>
                </c:pt>
                <c:pt idx="296">
                  <c:v>16.653621213242456</c:v>
                </c:pt>
                <c:pt idx="297">
                  <c:v>17.589021809547859</c:v>
                </c:pt>
                <c:pt idx="298">
                  <c:v>17.773161278872017</c:v>
                </c:pt>
                <c:pt idx="299">
                  <c:v>18.387810515379247</c:v>
                </c:pt>
                <c:pt idx="300">
                  <c:v>18.763326381724319</c:v>
                </c:pt>
                <c:pt idx="301">
                  <c:v>18.882529794227416</c:v>
                </c:pt>
                <c:pt idx="302">
                  <c:v>18.532258866544499</c:v>
                </c:pt>
                <c:pt idx="303">
                  <c:v>18.31682135722092</c:v>
                </c:pt>
                <c:pt idx="304">
                  <c:v>18.658228590498162</c:v>
                </c:pt>
                <c:pt idx="305">
                  <c:v>18.89138181496503</c:v>
                </c:pt>
                <c:pt idx="306">
                  <c:v>17.823414218201425</c:v>
                </c:pt>
                <c:pt idx="307">
                  <c:v>17.735384375377727</c:v>
                </c:pt>
                <c:pt idx="308">
                  <c:v>17.904065616171945</c:v>
                </c:pt>
                <c:pt idx="309">
                  <c:v>18.183297423521761</c:v>
                </c:pt>
                <c:pt idx="310">
                  <c:v>18.808784671593486</c:v>
                </c:pt>
                <c:pt idx="311">
                  <c:v>19.54623950099732</c:v>
                </c:pt>
                <c:pt idx="312">
                  <c:v>18.894411506118061</c:v>
                </c:pt>
                <c:pt idx="313">
                  <c:v>19.095485833366169</c:v>
                </c:pt>
                <c:pt idx="314">
                  <c:v>18.747585176968069</c:v>
                </c:pt>
                <c:pt idx="315">
                  <c:v>18.390574912443064</c:v>
                </c:pt>
                <c:pt idx="316">
                  <c:v>19.280347707856883</c:v>
                </c:pt>
                <c:pt idx="317">
                  <c:v>19.209261065858016</c:v>
                </c:pt>
                <c:pt idx="318">
                  <c:v>20.148113700451827</c:v>
                </c:pt>
                <c:pt idx="319">
                  <c:v>19.888626144103707</c:v>
                </c:pt>
                <c:pt idx="320">
                  <c:v>19.980213267497305</c:v>
                </c:pt>
                <c:pt idx="321">
                  <c:v>19.786005594537233</c:v>
                </c:pt>
                <c:pt idx="322">
                  <c:v>20.639672805913541</c:v>
                </c:pt>
                <c:pt idx="323">
                  <c:v>20.574967431667002</c:v>
                </c:pt>
                <c:pt idx="324">
                  <c:v>20.936181559897346</c:v>
                </c:pt>
                <c:pt idx="325">
                  <c:v>20.902913967398671</c:v>
                </c:pt>
                <c:pt idx="326">
                  <c:v>21.211573071432003</c:v>
                </c:pt>
                <c:pt idx="327">
                  <c:v>21.182725332054854</c:v>
                </c:pt>
                <c:pt idx="328">
                  <c:v>20.464715674199521</c:v>
                </c:pt>
                <c:pt idx="329">
                  <c:v>20.383961906149128</c:v>
                </c:pt>
                <c:pt idx="330">
                  <c:v>19.995728967684613</c:v>
                </c:pt>
                <c:pt idx="331">
                  <c:v>20.619575715747406</c:v>
                </c:pt>
                <c:pt idx="332">
                  <c:v>21.186160417264709</c:v>
                </c:pt>
                <c:pt idx="333">
                  <c:v>21.930925950741894</c:v>
                </c:pt>
                <c:pt idx="334">
                  <c:v>22.366123245308415</c:v>
                </c:pt>
                <c:pt idx="335">
                  <c:v>22.441854938617027</c:v>
                </c:pt>
                <c:pt idx="336">
                  <c:v>23.018741040356201</c:v>
                </c:pt>
                <c:pt idx="337">
                  <c:v>22.586069971858997</c:v>
                </c:pt>
                <c:pt idx="338">
                  <c:v>22.70856994018666</c:v>
                </c:pt>
                <c:pt idx="339">
                  <c:v>23.777686958174236</c:v>
                </c:pt>
                <c:pt idx="340">
                  <c:v>24.633090050180375</c:v>
                </c:pt>
                <c:pt idx="341">
                  <c:v>24.265389365476512</c:v>
                </c:pt>
                <c:pt idx="342">
                  <c:v>23.889200537234963</c:v>
                </c:pt>
                <c:pt idx="343">
                  <c:v>24.269862933916851</c:v>
                </c:pt>
                <c:pt idx="344">
                  <c:v>25.2865342610834</c:v>
                </c:pt>
                <c:pt idx="345">
                  <c:v>26.14713961973704</c:v>
                </c:pt>
                <c:pt idx="346">
                  <c:v>25.183955332720046</c:v>
                </c:pt>
                <c:pt idx="347">
                  <c:v>25.092892210284479</c:v>
                </c:pt>
                <c:pt idx="348">
                  <c:v>23.136225036649918</c:v>
                </c:pt>
                <c:pt idx="349">
                  <c:v>22.676720048057405</c:v>
                </c:pt>
                <c:pt idx="350">
                  <c:v>22.538641499684783</c:v>
                </c:pt>
                <c:pt idx="351">
                  <c:v>23.721917615774693</c:v>
                </c:pt>
                <c:pt idx="352">
                  <c:v>24.591413259471029</c:v>
                </c:pt>
                <c:pt idx="353">
                  <c:v>22.820291902785389</c:v>
                </c:pt>
                <c:pt idx="354">
                  <c:v>22.386424359439339</c:v>
                </c:pt>
                <c:pt idx="355">
                  <c:v>22.627458990517422</c:v>
                </c:pt>
                <c:pt idx="356">
                  <c:v>20.007094917778574</c:v>
                </c:pt>
                <c:pt idx="357">
                  <c:v>16.48466038373093</c:v>
                </c:pt>
                <c:pt idx="358">
                  <c:v>15.173649510329941</c:v>
                </c:pt>
                <c:pt idx="359">
                  <c:v>15.447886009771393</c:v>
                </c:pt>
                <c:pt idx="360">
                  <c:v>14.704768215353358</c:v>
                </c:pt>
                <c:pt idx="361">
                  <c:v>13.598548445118977</c:v>
                </c:pt>
                <c:pt idx="362">
                  <c:v>14.811484999224231</c:v>
                </c:pt>
                <c:pt idx="363">
                  <c:v>16.233477451533364</c:v>
                </c:pt>
                <c:pt idx="364">
                  <c:v>17.03820029029654</c:v>
                </c:pt>
                <c:pt idx="365">
                  <c:v>17.228811535426672</c:v>
                </c:pt>
                <c:pt idx="366">
                  <c:v>18.452510720134445</c:v>
                </c:pt>
                <c:pt idx="367">
                  <c:v>18.835197594603962</c:v>
                </c:pt>
                <c:pt idx="368">
                  <c:v>19.636363362410044</c:v>
                </c:pt>
                <c:pt idx="369">
                  <c:v>19.370392745975234</c:v>
                </c:pt>
                <c:pt idx="370">
                  <c:v>20.560364132967976</c:v>
                </c:pt>
                <c:pt idx="371">
                  <c:v>21.195856645856061</c:v>
                </c:pt>
                <c:pt idx="372">
                  <c:v>20.27095237578293</c:v>
                </c:pt>
                <c:pt idx="373">
                  <c:v>20.967587444166419</c:v>
                </c:pt>
                <c:pt idx="374">
                  <c:v>22.180406628475151</c:v>
                </c:pt>
                <c:pt idx="375">
                  <c:v>22.428251740898624</c:v>
                </c:pt>
                <c:pt idx="376">
                  <c:v>20.716042415791357</c:v>
                </c:pt>
                <c:pt idx="377">
                  <c:v>19.575304719274946</c:v>
                </c:pt>
                <c:pt idx="378">
                  <c:v>20.971649464833902</c:v>
                </c:pt>
                <c:pt idx="379">
                  <c:v>19.992490038410491</c:v>
                </c:pt>
                <c:pt idx="380">
                  <c:v>22.120698492035856</c:v>
                </c:pt>
                <c:pt idx="381">
                  <c:v>23.177177130304504</c:v>
                </c:pt>
                <c:pt idx="382">
                  <c:v>23.446341723846039</c:v>
                </c:pt>
                <c:pt idx="383">
                  <c:v>24.737804159831754</c:v>
                </c:pt>
                <c:pt idx="384">
                  <c:v>25.367353227977116</c:v>
                </c:pt>
                <c:pt idx="385">
                  <c:v>26.197550467695621</c:v>
                </c:pt>
                <c:pt idx="386">
                  <c:v>26.229544176428949</c:v>
                </c:pt>
                <c:pt idx="387">
                  <c:v>27.107943747252776</c:v>
                </c:pt>
                <c:pt idx="388">
                  <c:v>26.812823282886317</c:v>
                </c:pt>
                <c:pt idx="389">
                  <c:v>26.428257482573017</c:v>
                </c:pt>
                <c:pt idx="390">
                  <c:v>26.163354686757859</c:v>
                </c:pt>
                <c:pt idx="391">
                  <c:v>24.782599246988951</c:v>
                </c:pt>
                <c:pt idx="392">
                  <c:v>22.956506040774105</c:v>
                </c:pt>
                <c:pt idx="393">
                  <c:v>25.475738170011848</c:v>
                </c:pt>
                <c:pt idx="394">
                  <c:v>25.473279381689945</c:v>
                </c:pt>
                <c:pt idx="395">
                  <c:v>25.391374229455938</c:v>
                </c:pt>
                <c:pt idx="396">
                  <c:v>26.907026369359819</c:v>
                </c:pt>
                <c:pt idx="397">
                  <c:v>28.193845428819763</c:v>
                </c:pt>
                <c:pt idx="398">
                  <c:v>29.121195503676859</c:v>
                </c:pt>
                <c:pt idx="399">
                  <c:v>29.076213620857157</c:v>
                </c:pt>
                <c:pt idx="400">
                  <c:v>27.211078481988594</c:v>
                </c:pt>
                <c:pt idx="401">
                  <c:v>27.94994396814079</c:v>
                </c:pt>
                <c:pt idx="402">
                  <c:v>28.324613185043283</c:v>
                </c:pt>
                <c:pt idx="403">
                  <c:v>29.086661099064262</c:v>
                </c:pt>
                <c:pt idx="404">
                  <c:v>29.657085883870806</c:v>
                </c:pt>
                <c:pt idx="405">
                  <c:v>28.79150167776816</c:v>
                </c:pt>
                <c:pt idx="406">
                  <c:v>29.273622867790277</c:v>
                </c:pt>
                <c:pt idx="407">
                  <c:v>29.265535288850391</c:v>
                </c:pt>
                <c:pt idx="408">
                  <c:v>30.519832721828845</c:v>
                </c:pt>
                <c:pt idx="409">
                  <c:v>30.899613798701605</c:v>
                </c:pt>
                <c:pt idx="410">
                  <c:v>32.058760188317599</c:v>
                </c:pt>
                <c:pt idx="411">
                  <c:v>32.739257057981177</c:v>
                </c:pt>
                <c:pt idx="412">
                  <c:v>33.347466664169268</c:v>
                </c:pt>
                <c:pt idx="413">
                  <c:v>32.719936867682854</c:v>
                </c:pt>
                <c:pt idx="414">
                  <c:v>34.454800704209561</c:v>
                </c:pt>
                <c:pt idx="415">
                  <c:v>33.864295569101834</c:v>
                </c:pt>
                <c:pt idx="416">
                  <c:v>35.373398435435831</c:v>
                </c:pt>
                <c:pt idx="417">
                  <c:v>36.938167397381775</c:v>
                </c:pt>
                <c:pt idx="418">
                  <c:v>37.980159515480111</c:v>
                </c:pt>
                <c:pt idx="419">
                  <c:v>39.065061302207631</c:v>
                </c:pt>
                <c:pt idx="420">
                  <c:v>37.951383260427605</c:v>
                </c:pt>
                <c:pt idx="421">
                  <c:v>39.904836977636606</c:v>
                </c:pt>
                <c:pt idx="422">
                  <c:v>39.502400890715506</c:v>
                </c:pt>
                <c:pt idx="423">
                  <c:v>39.504003621626843</c:v>
                </c:pt>
                <c:pt idx="424">
                  <c:v>40.735126114840227</c:v>
                </c:pt>
                <c:pt idx="425">
                  <c:v>41.529003920053277</c:v>
                </c:pt>
                <c:pt idx="426">
                  <c:v>40.893297143515213</c:v>
                </c:pt>
                <c:pt idx="427">
                  <c:v>42.76693690018638</c:v>
                </c:pt>
                <c:pt idx="428">
                  <c:v>42.146546229097069</c:v>
                </c:pt>
                <c:pt idx="429">
                  <c:v>43.257176134507617</c:v>
                </c:pt>
                <c:pt idx="430">
                  <c:v>44.627924113851975</c:v>
                </c:pt>
                <c:pt idx="431">
                  <c:v>44.162983474180045</c:v>
                </c:pt>
                <c:pt idx="432">
                  <c:v>43.486720932720871</c:v>
                </c:pt>
                <c:pt idx="433">
                  <c:v>46.385345567673582</c:v>
                </c:pt>
                <c:pt idx="434">
                  <c:v>45.857803478623353</c:v>
                </c:pt>
                <c:pt idx="435">
                  <c:v>46.087463150884652</c:v>
                </c:pt>
                <c:pt idx="436">
                  <c:v>46.736190563330034</c:v>
                </c:pt>
                <c:pt idx="437">
                  <c:v>45.912854755473305</c:v>
                </c:pt>
                <c:pt idx="438">
                  <c:v>47.469798846852932</c:v>
                </c:pt>
                <c:pt idx="439">
                  <c:v>44.587019730585816</c:v>
                </c:pt>
                <c:pt idx="440">
                  <c:v>43.484032394599595</c:v>
                </c:pt>
                <c:pt idx="441">
                  <c:v>47.228259778117305</c:v>
                </c:pt>
                <c:pt idx="442">
                  <c:v>47.360822551314641</c:v>
                </c:pt>
                <c:pt idx="443">
                  <c:v>46.665811190029366</c:v>
                </c:pt>
                <c:pt idx="444">
                  <c:v>44.060576927127293</c:v>
                </c:pt>
                <c:pt idx="445">
                  <c:v>44.0417796628048</c:v>
                </c:pt>
                <c:pt idx="446">
                  <c:v>47.01201930289848</c:v>
                </c:pt>
                <c:pt idx="447">
                  <c:v>46.582724841058337</c:v>
                </c:pt>
                <c:pt idx="448">
                  <c:v>47.487329504204446</c:v>
                </c:pt>
                <c:pt idx="449">
                  <c:v>47.300824731869277</c:v>
                </c:pt>
                <c:pt idx="450">
                  <c:v>49.533516931709798</c:v>
                </c:pt>
                <c:pt idx="451">
                  <c:v>49.287417394923295</c:v>
                </c:pt>
                <c:pt idx="452">
                  <c:v>49.467712517457244</c:v>
                </c:pt>
                <c:pt idx="453">
                  <c:v>48.306061393352223</c:v>
                </c:pt>
                <c:pt idx="454">
                  <c:v>49.357118014452325</c:v>
                </c:pt>
                <c:pt idx="455">
                  <c:v>49.968111550273768</c:v>
                </c:pt>
                <c:pt idx="456">
                  <c:v>51.651967653715381</c:v>
                </c:pt>
                <c:pt idx="457">
                  <c:v>53.79736514615017</c:v>
                </c:pt>
                <c:pt idx="458">
                  <c:v>54.419602277727421</c:v>
                </c:pt>
                <c:pt idx="459">
                  <c:v>55.664187425004421</c:v>
                </c:pt>
                <c:pt idx="460">
                  <c:v>57.111605333349942</c:v>
                </c:pt>
                <c:pt idx="461">
                  <c:v>56.961143803934981</c:v>
                </c:pt>
                <c:pt idx="462">
                  <c:v>58.475127282869593</c:v>
                </c:pt>
                <c:pt idx="463">
                  <c:v>59.547055377556582</c:v>
                </c:pt>
                <c:pt idx="464">
                  <c:v>60.321282356745201</c:v>
                </c:pt>
                <c:pt idx="465">
                  <c:v>62.658560693402286</c:v>
                </c:pt>
                <c:pt idx="466">
                  <c:v>64.562115956129162</c:v>
                </c:pt>
                <c:pt idx="467">
                  <c:v>65.064739530965497</c:v>
                </c:pt>
                <c:pt idx="468">
                  <c:v>69.673024805968495</c:v>
                </c:pt>
                <c:pt idx="469">
                  <c:v>67.846138977994457</c:v>
                </c:pt>
                <c:pt idx="470">
                  <c:v>65.985585285264435</c:v>
                </c:pt>
                <c:pt idx="471">
                  <c:v>66.216108500896325</c:v>
                </c:pt>
                <c:pt idx="472">
                  <c:v>69.118453033772568</c:v>
                </c:pt>
                <c:pt idx="473">
                  <c:v>69.783956443913155</c:v>
                </c:pt>
                <c:pt idx="474">
                  <c:v>71.832567695795802</c:v>
                </c:pt>
                <c:pt idx="475">
                  <c:v>75.760110373179131</c:v>
                </c:pt>
                <c:pt idx="476">
                  <c:v>76.183535811946015</c:v>
                </c:pt>
                <c:pt idx="477">
                  <c:v>69.370673825087607</c:v>
                </c:pt>
                <c:pt idx="478">
                  <c:v>70.10750704870928</c:v>
                </c:pt>
                <c:pt idx="479">
                  <c:v>64.07983544719329</c:v>
                </c:pt>
                <c:pt idx="480">
                  <c:v>69.839730921768194</c:v>
                </c:pt>
                <c:pt idx="481">
                  <c:v>72.338575039383727</c:v>
                </c:pt>
                <c:pt idx="482">
                  <c:v>74.397552356785923</c:v>
                </c:pt>
                <c:pt idx="483">
                  <c:v>77.758826161395902</c:v>
                </c:pt>
                <c:pt idx="484">
                  <c:v>72.846533723505004</c:v>
                </c:pt>
                <c:pt idx="485">
                  <c:v>77.849389259514695</c:v>
                </c:pt>
                <c:pt idx="486">
                  <c:v>79.607300674303076</c:v>
                </c:pt>
                <c:pt idx="487">
                  <c:v>78.997604208252156</c:v>
                </c:pt>
                <c:pt idx="488">
                  <c:v>79.007411389525871</c:v>
                </c:pt>
                <c:pt idx="489">
                  <c:v>81.234759485813484</c:v>
                </c:pt>
                <c:pt idx="490">
                  <c:v>84.838583245983486</c:v>
                </c:pt>
                <c:pt idx="491">
                  <c:v>87.398258762888688</c:v>
                </c:pt>
                <c:pt idx="492">
                  <c:v>89.352060594018994</c:v>
                </c:pt>
                <c:pt idx="493">
                  <c:v>83.267028267060624</c:v>
                </c:pt>
                <c:pt idx="494">
                  <c:v>75.075587440318102</c:v>
                </c:pt>
                <c:pt idx="495">
                  <c:v>86.184605500316934</c:v>
                </c:pt>
                <c:pt idx="496">
                  <c:v>91.970539749868664</c:v>
                </c:pt>
                <c:pt idx="497">
                  <c:v>95.975395146639372</c:v>
                </c:pt>
                <c:pt idx="498">
                  <c:v>103.35965634319395</c:v>
                </c:pt>
                <c:pt idx="499">
                  <c:v>114.025562186683</c:v>
                </c:pt>
                <c:pt idx="500">
                  <c:v>108.66066250747697</c:v>
                </c:pt>
                <c:pt idx="501">
                  <c:v>104.97034415863193</c:v>
                </c:pt>
                <c:pt idx="502">
                  <c:v>115.71844933089456</c:v>
                </c:pt>
                <c:pt idx="503">
                  <c:v>121.04046980697787</c:v>
                </c:pt>
                <c:pt idx="504">
                  <c:v>120.14491216562875</c:v>
                </c:pt>
                <c:pt idx="505">
                  <c:v>120.11710384476609</c:v>
                </c:pt>
                <c:pt idx="506">
                  <c:v>122.18074351995214</c:v>
                </c:pt>
                <c:pt idx="507">
                  <c:v>130.49375324943696</c:v>
                </c:pt>
                <c:pt idx="508">
                  <c:v>128.68885266427984</c:v>
                </c:pt>
                <c:pt idx="509">
                  <c:v>136.76250442011528</c:v>
                </c:pt>
                <c:pt idx="510">
                  <c:v>141.26969121467218</c:v>
                </c:pt>
                <c:pt idx="511">
                  <c:v>146.55160943125875</c:v>
                </c:pt>
                <c:pt idx="512">
                  <c:v>138.34386758911972</c:v>
                </c:pt>
                <c:pt idx="513">
                  <c:v>150.32659389585021</c:v>
                </c:pt>
                <c:pt idx="514">
                  <c:v>151.2457000713089</c:v>
                </c:pt>
                <c:pt idx="515">
                  <c:v>154.44345924685643</c:v>
                </c:pt>
                <c:pt idx="516">
                  <c:v>141.18833647641048</c:v>
                </c:pt>
                <c:pt idx="517">
                  <c:v>135.19157277759314</c:v>
                </c:pt>
                <c:pt idx="518">
                  <c:v>140.47994836348144</c:v>
                </c:pt>
                <c:pt idx="519">
                  <c:v>123.51534837026817</c:v>
                </c:pt>
                <c:pt idx="520">
                  <c:v>120.64391424205516</c:v>
                </c:pt>
                <c:pt idx="521">
                  <c:v>111.08754651546845</c:v>
                </c:pt>
                <c:pt idx="522">
                  <c:v>124.42039305630114</c:v>
                </c:pt>
                <c:pt idx="523">
                  <c:v>118.62439240859307</c:v>
                </c:pt>
                <c:pt idx="524">
                  <c:v>107.0922360979072</c:v>
                </c:pt>
                <c:pt idx="525">
                  <c:v>113.3516106194736</c:v>
                </c:pt>
                <c:pt idx="526">
                  <c:v>118.51670070612701</c:v>
                </c:pt>
                <c:pt idx="527">
                  <c:v>109.44345705697103</c:v>
                </c:pt>
                <c:pt idx="528">
                  <c:v>118.56529559402691</c:v>
                </c:pt>
                <c:pt idx="529">
                  <c:v>117.15717857396358</c:v>
                </c:pt>
                <c:pt idx="530">
                  <c:v>125.16558638828327</c:v>
                </c:pt>
                <c:pt idx="531">
                  <c:v>126.40048258014872</c:v>
                </c:pt>
                <c:pt idx="532">
                  <c:v>132.16160169533151</c:v>
                </c:pt>
                <c:pt idx="533">
                  <c:v>141.19955212422778</c:v>
                </c:pt>
                <c:pt idx="534">
                  <c:v>145.95652267542738</c:v>
                </c:pt>
                <c:pt idx="535">
                  <c:v>144.64599365397697</c:v>
                </c:pt>
                <c:pt idx="536">
                  <c:v>136.77959486429782</c:v>
                </c:pt>
                <c:pt idx="537">
                  <c:v>134.83218170445789</c:v>
                </c:pt>
                <c:pt idx="538">
                  <c:v>149.53037266424255</c:v>
                </c:pt>
                <c:pt idx="539">
                  <c:v>156.15186167352329</c:v>
                </c:pt>
                <c:pt idx="540">
                  <c:v>156.15186167352329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8-4A94-A944-115A8C9F8C41}"/>
            </c:ext>
          </c:extLst>
        </c:ser>
        <c:ser>
          <c:idx val="1"/>
          <c:order val="1"/>
          <c:tx>
            <c:strRef>
              <c:f>Sheet1!$AI$1</c:f>
              <c:strCache>
                <c:ptCount val="1"/>
                <c:pt idx="0">
                  <c:v> R1000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Sheet1!$AI$2:$AI$542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0.9728</c:v>
                </c:pt>
                <c:pt idx="2">
                  <c:v>1.03350272</c:v>
                </c:pt>
                <c:pt idx="3">
                  <c:v>1.039393685504</c:v>
                </c:pt>
                <c:pt idx="4">
                  <c:v>1.0252579313811456</c:v>
                </c:pt>
                <c:pt idx="5">
                  <c:v>1.0726248478109546</c:v>
                </c:pt>
                <c:pt idx="6">
                  <c:v>1.0867834958020592</c:v>
                </c:pt>
                <c:pt idx="7">
                  <c:v>1.1560116044846505</c:v>
                </c:pt>
                <c:pt idx="8">
                  <c:v>1.1592484369772074</c:v>
                </c:pt>
                <c:pt idx="9">
                  <c:v>1.0800717687316641</c:v>
                </c:pt>
                <c:pt idx="10">
                  <c:v>1.1442280317943248</c:v>
                </c:pt>
                <c:pt idx="11">
                  <c:v>1.1714606589510297</c:v>
                </c:pt>
                <c:pt idx="12">
                  <c:v>1.2436226355424131</c:v>
                </c:pt>
                <c:pt idx="13">
                  <c:v>1.2473535034490402</c:v>
                </c:pt>
                <c:pt idx="14">
                  <c:v>1.1067767636103334</c:v>
                </c:pt>
                <c:pt idx="15">
                  <c:v>1.1608981473508786</c:v>
                </c:pt>
                <c:pt idx="16">
                  <c:v>1.228810688970905</c:v>
                </c:pt>
                <c:pt idx="17">
                  <c:v>1.2719419441537836</c:v>
                </c:pt>
                <c:pt idx="18">
                  <c:v>1.3547453647181948</c:v>
                </c:pt>
                <c:pt idx="19">
                  <c:v>1.3787243576737069</c:v>
                </c:pt>
                <c:pt idx="20">
                  <c:v>1.4209133230185222</c:v>
                </c:pt>
                <c:pt idx="21">
                  <c:v>1.4501841374727038</c:v>
                </c:pt>
                <c:pt idx="22">
                  <c:v>1.6050638033547886</c:v>
                </c:pt>
                <c:pt idx="23">
                  <c:v>1.5463184681520035</c:v>
                </c:pt>
                <c:pt idx="24">
                  <c:v>1.477971191859685</c:v>
                </c:pt>
                <c:pt idx="25">
                  <c:v>1.5032444992404854</c:v>
                </c:pt>
                <c:pt idx="26">
                  <c:v>1.5639755770098009</c:v>
                </c:pt>
                <c:pt idx="27">
                  <c:v>1.5366060044121295</c:v>
                </c:pt>
                <c:pt idx="28">
                  <c:v>1.5502817978513972</c:v>
                </c:pt>
                <c:pt idx="29">
                  <c:v>1.5363292616707347</c:v>
                </c:pt>
                <c:pt idx="30">
                  <c:v>1.5369437933754029</c:v>
                </c:pt>
                <c:pt idx="31">
                  <c:v>1.453026662257106</c:v>
                </c:pt>
                <c:pt idx="32">
                  <c:v>1.3645373385256483</c:v>
                </c:pt>
                <c:pt idx="33">
                  <c:v>1.4431346892247257</c:v>
                </c:pt>
                <c:pt idx="34">
                  <c:v>1.5109620196182876</c:v>
                </c:pt>
                <c:pt idx="35">
                  <c:v>1.4669930248473955</c:v>
                </c:pt>
                <c:pt idx="36">
                  <c:v>1.4304648985286952</c:v>
                </c:pt>
                <c:pt idx="37">
                  <c:v>1.3576542351935847</c:v>
                </c:pt>
                <c:pt idx="38">
                  <c:v>1.3452995816533231</c:v>
                </c:pt>
                <c:pt idx="39">
                  <c:v>1.4005913944592745</c:v>
                </c:pt>
                <c:pt idx="40">
                  <c:v>1.363195604227212</c:v>
                </c:pt>
                <c:pt idx="41">
                  <c:v>1.3319784248904087</c:v>
                </c:pt>
                <c:pt idx="42">
                  <c:v>1.3042732736526881</c:v>
                </c:pt>
                <c:pt idx="43">
                  <c:v>1.4646988863119688</c:v>
                </c:pt>
                <c:pt idx="44">
                  <c:v>1.4862299599407547</c:v>
                </c:pt>
                <c:pt idx="45">
                  <c:v>1.6584840122978879</c:v>
                </c:pt>
                <c:pt idx="46">
                  <c:v>1.7372620028820378</c:v>
                </c:pt>
                <c:pt idx="47">
                  <c:v>1.763668385325845</c:v>
                </c:pt>
                <c:pt idx="48">
                  <c:v>1.8246913114581191</c:v>
                </c:pt>
                <c:pt idx="49">
                  <c:v>1.8756001990478006</c:v>
                </c:pt>
                <c:pt idx="50">
                  <c:v>1.9414337660343783</c:v>
                </c:pt>
                <c:pt idx="51">
                  <c:v>2.0819935706952672</c:v>
                </c:pt>
                <c:pt idx="52">
                  <c:v>2.0917789404775347</c:v>
                </c:pt>
                <c:pt idx="53">
                  <c:v>2.1746133865204453</c:v>
                </c:pt>
                <c:pt idx="54">
                  <c:v>2.1067654488610073</c:v>
                </c:pt>
                <c:pt idx="55">
                  <c:v>2.12930783916382</c:v>
                </c:pt>
                <c:pt idx="56">
                  <c:v>2.1650802108617722</c:v>
                </c:pt>
                <c:pt idx="57">
                  <c:v>2.1189640023704164</c:v>
                </c:pt>
                <c:pt idx="58">
                  <c:v>2.1740570664320473</c:v>
                </c:pt>
                <c:pt idx="59">
                  <c:v>2.1534035243009431</c:v>
                </c:pt>
                <c:pt idx="60">
                  <c:v>2.1183030468548378</c:v>
                </c:pt>
                <c:pt idx="61">
                  <c:v>2.0354773977228136</c:v>
                </c:pt>
                <c:pt idx="62">
                  <c:v>2.0660095586886555</c:v>
                </c:pt>
                <c:pt idx="63">
                  <c:v>2.0761330055262297</c:v>
                </c:pt>
                <c:pt idx="64">
                  <c:v>1.9667207961349975</c:v>
                </c:pt>
                <c:pt idx="65">
                  <c:v>2.0154954718791451</c:v>
                </c:pt>
                <c:pt idx="66">
                  <c:v>1.9834490938762668</c:v>
                </c:pt>
                <c:pt idx="67">
                  <c:v>2.2117440845814249</c:v>
                </c:pt>
                <c:pt idx="68">
                  <c:v>2.2135134798490896</c:v>
                </c:pt>
                <c:pt idx="69">
                  <c:v>2.2199326689406518</c:v>
                </c:pt>
                <c:pt idx="70">
                  <c:v>2.1997312816532917</c:v>
                </c:pt>
                <c:pt idx="71">
                  <c:v>2.2564843487199466</c:v>
                </c:pt>
                <c:pt idx="72">
                  <c:v>2.4365517997477988</c:v>
                </c:pt>
                <c:pt idx="73">
                  <c:v>2.4760239389037131</c:v>
                </c:pt>
                <c:pt idx="74">
                  <c:v>2.4750335293281518</c:v>
                </c:pt>
                <c:pt idx="75">
                  <c:v>2.472063489092958</c:v>
                </c:pt>
                <c:pt idx="76">
                  <c:v>2.6203872984385357</c:v>
                </c:pt>
                <c:pt idx="77">
                  <c:v>2.6701746571088676</c:v>
                </c:pt>
                <c:pt idx="78">
                  <c:v>2.654420626631925</c:v>
                </c:pt>
                <c:pt idx="79">
                  <c:v>2.6453955965013765</c:v>
                </c:pt>
                <c:pt idx="80">
                  <c:v>2.5496322759080265</c:v>
                </c:pt>
                <c:pt idx="81">
                  <c:v>2.670229882558476</c:v>
                </c:pt>
                <c:pt idx="82">
                  <c:v>2.8587481122671043</c:v>
                </c:pt>
                <c:pt idx="83">
                  <c:v>2.9839612795844035</c:v>
                </c:pt>
                <c:pt idx="84">
                  <c:v>3.0161880614039149</c:v>
                </c:pt>
                <c:pt idx="85">
                  <c:v>3.2487361609381566</c:v>
                </c:pt>
                <c:pt idx="86">
                  <c:v>3.4241679136288172</c:v>
                </c:pt>
                <c:pt idx="87">
                  <c:v>3.3875293169529885</c:v>
                </c:pt>
                <c:pt idx="88">
                  <c:v>3.570117147136755</c:v>
                </c:pt>
                <c:pt idx="89">
                  <c:v>3.6300951152086522</c:v>
                </c:pt>
                <c:pt idx="90">
                  <c:v>3.4275358077800098</c:v>
                </c:pt>
                <c:pt idx="91">
                  <c:v>3.6732901251978367</c:v>
                </c:pt>
                <c:pt idx="92">
                  <c:v>3.3680397157938966</c:v>
                </c:pt>
                <c:pt idx="93">
                  <c:v>3.5505874683899257</c:v>
                </c:pt>
                <c:pt idx="94">
                  <c:v>3.6144980428209443</c:v>
                </c:pt>
                <c:pt idx="95">
                  <c:v>3.5169065956647789</c:v>
                </c:pt>
                <c:pt idx="96">
                  <c:v>3.9719943091438012</c:v>
                </c:pt>
                <c:pt idx="97">
                  <c:v>4.1459676598842998</c:v>
                </c:pt>
                <c:pt idx="98">
                  <c:v>4.2288870130819856</c:v>
                </c:pt>
                <c:pt idx="99">
                  <c:v>4.1624934869765982</c:v>
                </c:pt>
                <c:pt idx="100">
                  <c:v>4.1920471907341321</c:v>
                </c:pt>
                <c:pt idx="101">
                  <c:v>4.3907502275749302</c:v>
                </c:pt>
                <c:pt idx="102">
                  <c:v>4.5830650875427121</c:v>
                </c:pt>
                <c:pt idx="103">
                  <c:v>4.7728039821669812</c:v>
                </c:pt>
                <c:pt idx="104">
                  <c:v>4.6673250141610909</c:v>
                </c:pt>
                <c:pt idx="105">
                  <c:v>3.6549822185895504</c:v>
                </c:pt>
                <c:pt idx="106">
                  <c:v>3.3731830895362962</c:v>
                </c:pt>
                <c:pt idx="107">
                  <c:v>3.6204374099993064</c:v>
                </c:pt>
                <c:pt idx="108">
                  <c:v>3.7833570934492751</c:v>
                </c:pt>
                <c:pt idx="109">
                  <c:v>3.969498262446979</c:v>
                </c:pt>
                <c:pt idx="110">
                  <c:v>3.8654974079708682</c:v>
                </c:pt>
                <c:pt idx="111">
                  <c:v>3.8975810364570265</c:v>
                </c:pt>
                <c:pt idx="112">
                  <c:v>3.920576764572123</c:v>
                </c:pt>
                <c:pt idx="113">
                  <c:v>4.1217023525946725</c:v>
                </c:pt>
                <c:pt idx="114">
                  <c:v>4.0891409040091746</c:v>
                </c:pt>
                <c:pt idx="115">
                  <c:v>3.9746449586969175</c:v>
                </c:pt>
                <c:pt idx="116">
                  <c:v>4.1391952599869706</c:v>
                </c:pt>
                <c:pt idx="117">
                  <c:v>4.2265322799726954</c:v>
                </c:pt>
                <c:pt idx="118">
                  <c:v>4.1614436828611163</c:v>
                </c:pt>
                <c:pt idx="119">
                  <c:v>4.2442564121500528</c:v>
                </c:pt>
                <c:pt idx="120">
                  <c:v>4.5379589558708364</c:v>
                </c:pt>
                <c:pt idx="121">
                  <c:v>4.4490149603357683</c:v>
                </c:pt>
                <c:pt idx="122">
                  <c:v>4.5500075999353902</c:v>
                </c:pt>
                <c:pt idx="123">
                  <c:v>4.7802379844921212</c:v>
                </c:pt>
                <c:pt idx="124">
                  <c:v>4.9838761226314858</c:v>
                </c:pt>
                <c:pt idx="125">
                  <c:v>4.9574615791815395</c:v>
                </c:pt>
                <c:pt idx="126">
                  <c:v>5.3733926056748711</c:v>
                </c:pt>
                <c:pt idx="127">
                  <c:v>5.4846218326123406</c:v>
                </c:pt>
                <c:pt idx="128">
                  <c:v>5.4703618158475482</c:v>
                </c:pt>
                <c:pt idx="129">
                  <c:v>5.3243031553644187</c:v>
                </c:pt>
                <c:pt idx="130">
                  <c:v>5.4244000546852691</c:v>
                </c:pt>
                <c:pt idx="131">
                  <c:v>5.5350578158008483</c:v>
                </c:pt>
                <c:pt idx="132">
                  <c:v>5.1398546877526679</c:v>
                </c:pt>
                <c:pt idx="133">
                  <c:v>5.2231203336942613</c:v>
                </c:pt>
                <c:pt idx="134">
                  <c:v>5.3526537179698783</c:v>
                </c:pt>
                <c:pt idx="135">
                  <c:v>5.2140199866744581</c:v>
                </c:pt>
                <c:pt idx="136">
                  <c:v>5.7025736594258554</c:v>
                </c:pt>
                <c:pt idx="137">
                  <c:v>5.6712095042990134</c:v>
                </c:pt>
                <c:pt idx="138">
                  <c:v>5.620735739710752</c:v>
                </c:pt>
                <c:pt idx="139">
                  <c:v>5.1041901252313338</c:v>
                </c:pt>
                <c:pt idx="140">
                  <c:v>4.8433660098320122</c:v>
                </c:pt>
                <c:pt idx="141">
                  <c:v>4.8191491797828521</c:v>
                </c:pt>
                <c:pt idx="142">
                  <c:v>5.1482970687620213</c:v>
                </c:pt>
                <c:pt idx="143">
                  <c:v>5.3048052996523865</c:v>
                </c:pt>
                <c:pt idx="144">
                  <c:v>5.5599664345656663</c:v>
                </c:pt>
                <c:pt idx="145">
                  <c:v>5.9658439842889601</c:v>
                </c:pt>
                <c:pt idx="146">
                  <c:v>6.1287115250600497</c:v>
                </c:pt>
                <c:pt idx="147">
                  <c:v>6.1360659788901222</c:v>
                </c:pt>
                <c:pt idx="148">
                  <c:v>6.3876446840246164</c:v>
                </c:pt>
                <c:pt idx="149">
                  <c:v>6.1014782021803136</c:v>
                </c:pt>
                <c:pt idx="150">
                  <c:v>6.394349155884969</c:v>
                </c:pt>
                <c:pt idx="151">
                  <c:v>6.5612416688535671</c:v>
                </c:pt>
                <c:pt idx="152">
                  <c:v>6.4785700238260127</c:v>
                </c:pt>
                <c:pt idx="153">
                  <c:v>6.5828750012096116</c:v>
                </c:pt>
                <c:pt idx="154">
                  <c:v>6.3340423261638881</c:v>
                </c:pt>
                <c:pt idx="155">
                  <c:v>7.0580233640444208</c:v>
                </c:pt>
                <c:pt idx="156">
                  <c:v>6.9705038743302703</c:v>
                </c:pt>
                <c:pt idx="157">
                  <c:v>7.0555440215970995</c:v>
                </c:pt>
                <c:pt idx="158">
                  <c:v>6.9052609339370816</c:v>
                </c:pt>
                <c:pt idx="159">
                  <c:v>7.0716777224449654</c:v>
                </c:pt>
                <c:pt idx="160">
                  <c:v>7.1155221243241238</c:v>
                </c:pt>
                <c:pt idx="161">
                  <c:v>7.0009622181225053</c:v>
                </c:pt>
                <c:pt idx="162">
                  <c:v>7.2936024388400265</c:v>
                </c:pt>
                <c:pt idx="163">
                  <c:v>7.1397074273805021</c:v>
                </c:pt>
                <c:pt idx="164">
                  <c:v>7.2303817117082341</c:v>
                </c:pt>
                <c:pt idx="165">
                  <c:v>7.2903938799154124</c:v>
                </c:pt>
                <c:pt idx="166">
                  <c:v>7.5703450049041638</c:v>
                </c:pt>
                <c:pt idx="167">
                  <c:v>7.6952556974850825</c:v>
                </c:pt>
                <c:pt idx="168">
                  <c:v>7.7552786919254668</c:v>
                </c:pt>
                <c:pt idx="169">
                  <c:v>7.8250762001527949</c:v>
                </c:pt>
                <c:pt idx="170">
                  <c:v>8.0160080594365226</c:v>
                </c:pt>
                <c:pt idx="171">
                  <c:v>7.804385446667399</c:v>
                </c:pt>
                <c:pt idx="172">
                  <c:v>8.0182256079060856</c:v>
                </c:pt>
                <c:pt idx="173">
                  <c:v>8.0711458969182654</c:v>
                </c:pt>
                <c:pt idx="174">
                  <c:v>8.0461253446378187</c:v>
                </c:pt>
                <c:pt idx="175">
                  <c:v>8.3559011704063746</c:v>
                </c:pt>
                <c:pt idx="176">
                  <c:v>8.3325046471292357</c:v>
                </c:pt>
                <c:pt idx="177">
                  <c:v>8.4424937084713427</c:v>
                </c:pt>
                <c:pt idx="178">
                  <c:v>8.3268315446652856</c:v>
                </c:pt>
                <c:pt idx="179">
                  <c:v>8.4783798787781937</c:v>
                </c:pt>
                <c:pt idx="180">
                  <c:v>8.7369704650809279</c:v>
                </c:pt>
                <c:pt idx="181">
                  <c:v>8.5071881418492996</c:v>
                </c:pt>
                <c:pt idx="182">
                  <c:v>8.1430804893781499</c:v>
                </c:pt>
                <c:pt idx="183">
                  <c:v>8.2407974552506875</c:v>
                </c:pt>
                <c:pt idx="184">
                  <c:v>8.3504000614055229</c:v>
                </c:pt>
                <c:pt idx="185">
                  <c:v>8.1274443797659952</c:v>
                </c:pt>
                <c:pt idx="186">
                  <c:v>8.3932118109843437</c:v>
                </c:pt>
                <c:pt idx="187">
                  <c:v>8.7474053494078827</c:v>
                </c:pt>
                <c:pt idx="188">
                  <c:v>8.54359080476668</c:v>
                </c:pt>
                <c:pt idx="189">
                  <c:v>8.7050646709767694</c:v>
                </c:pt>
                <c:pt idx="190">
                  <c:v>8.3908118363545086</c:v>
                </c:pt>
                <c:pt idx="191">
                  <c:v>8.5099613644307421</c:v>
                </c:pt>
                <c:pt idx="192">
                  <c:v>8.7303693637694995</c:v>
                </c:pt>
                <c:pt idx="193">
                  <c:v>9.0865684338112942</c:v>
                </c:pt>
                <c:pt idx="194">
                  <c:v>9.3200932425602456</c:v>
                </c:pt>
                <c:pt idx="195">
                  <c:v>9.5680077228123483</c:v>
                </c:pt>
                <c:pt idx="196">
                  <c:v>9.9354192193683417</c:v>
                </c:pt>
                <c:pt idx="197">
                  <c:v>10.198707828681602</c:v>
                </c:pt>
                <c:pt idx="198">
                  <c:v>10.588298467737239</c:v>
                </c:pt>
                <c:pt idx="199">
                  <c:v>10.66771070624527</c:v>
                </c:pt>
                <c:pt idx="200">
                  <c:v>11.107220387342574</c:v>
                </c:pt>
                <c:pt idx="201">
                  <c:v>11.057237895599533</c:v>
                </c:pt>
                <c:pt idx="202">
                  <c:v>11.550390705743272</c:v>
                </c:pt>
                <c:pt idx="203">
                  <c:v>11.725956644470571</c:v>
                </c:pt>
                <c:pt idx="204">
                  <c:v>12.104705044086971</c:v>
                </c:pt>
                <c:pt idx="205">
                  <c:v>12.262066209660102</c:v>
                </c:pt>
                <c:pt idx="206">
                  <c:v>12.372424805547041</c:v>
                </c:pt>
                <c:pt idx="207">
                  <c:v>12.560485662591358</c:v>
                </c:pt>
                <c:pt idx="208">
                  <c:v>12.861937318493551</c:v>
                </c:pt>
                <c:pt idx="209">
                  <c:v>12.876085449543895</c:v>
                </c:pt>
                <c:pt idx="210">
                  <c:v>12.25545813087588</c:v>
                </c:pt>
                <c:pt idx="211">
                  <c:v>12.588806592035702</c:v>
                </c:pt>
                <c:pt idx="212">
                  <c:v>13.296297522508109</c:v>
                </c:pt>
                <c:pt idx="213">
                  <c:v>13.590145697755538</c:v>
                </c:pt>
                <c:pt idx="214">
                  <c:v>14.593098450249899</c:v>
                </c:pt>
                <c:pt idx="215">
                  <c:v>14.356690255355851</c:v>
                </c:pt>
                <c:pt idx="216">
                  <c:v>15.208041987498451</c:v>
                </c:pt>
                <c:pt idx="217">
                  <c:v>15.265832547050945</c:v>
                </c:pt>
                <c:pt idx="218">
                  <c:v>14.578870082433651</c:v>
                </c:pt>
                <c:pt idx="219">
                  <c:v>15.367586953893312</c:v>
                </c:pt>
                <c:pt idx="220">
                  <c:v>16.351112518942486</c:v>
                </c:pt>
                <c:pt idx="221">
                  <c:v>17.028048577226706</c:v>
                </c:pt>
                <c:pt idx="222">
                  <c:v>18.420942950843852</c:v>
                </c:pt>
                <c:pt idx="223">
                  <c:v>17.551474443564022</c:v>
                </c:pt>
                <c:pt idx="224">
                  <c:v>18.51329524307133</c:v>
                </c:pt>
                <c:pt idx="225">
                  <c:v>17.91346447719582</c:v>
                </c:pt>
                <c:pt idx="226">
                  <c:v>18.690908835506121</c:v>
                </c:pt>
                <c:pt idx="227">
                  <c:v>19.070334284866895</c:v>
                </c:pt>
                <c:pt idx="228">
                  <c:v>19.213361792003397</c:v>
                </c:pt>
                <c:pt idx="229">
                  <c:v>20.583274487773238</c:v>
                </c:pt>
                <c:pt idx="230">
                  <c:v>21.620671521957011</c:v>
                </c:pt>
                <c:pt idx="231">
                  <c:v>21.843364438633166</c:v>
                </c:pt>
                <c:pt idx="232">
                  <c:v>21.371547766758692</c:v>
                </c:pt>
                <c:pt idx="233">
                  <c:v>22.162295034128761</c:v>
                </c:pt>
                <c:pt idx="234">
                  <c:v>21.896347493719215</c:v>
                </c:pt>
                <c:pt idx="235">
                  <c:v>18.622843543408194</c:v>
                </c:pt>
                <c:pt idx="236">
                  <c:v>19.876160913879563</c:v>
                </c:pt>
                <c:pt idx="237">
                  <c:v>21.446377626076046</c:v>
                </c:pt>
                <c:pt idx="238">
                  <c:v>22.773908401130154</c:v>
                </c:pt>
                <c:pt idx="239">
                  <c:v>24.224606366282146</c:v>
                </c:pt>
                <c:pt idx="240">
                  <c:v>25.08942481355842</c:v>
                </c:pt>
                <c:pt idx="241">
                  <c:v>24.29409004696862</c:v>
                </c:pt>
                <c:pt idx="242">
                  <c:v>25.224553695767518</c:v>
                </c:pt>
                <c:pt idx="243">
                  <c:v>26.278940040250603</c:v>
                </c:pt>
                <c:pt idx="244">
                  <c:v>25.711314935381193</c:v>
                </c:pt>
                <c:pt idx="245">
                  <c:v>27.02259199708563</c:v>
                </c:pt>
                <c:pt idx="246">
                  <c:v>26.198402941174518</c:v>
                </c:pt>
                <c:pt idx="247">
                  <c:v>25.95213795352748</c:v>
                </c:pt>
                <c:pt idx="248">
                  <c:v>25.238454159805475</c:v>
                </c:pt>
                <c:pt idx="249">
                  <c:v>26.9344782793444</c:v>
                </c:pt>
                <c:pt idx="250">
                  <c:v>27.626694371123552</c:v>
                </c:pt>
                <c:pt idx="251">
                  <c:v>29.292584041702302</c:v>
                </c:pt>
                <c:pt idx="252">
                  <c:v>28.094517354396675</c:v>
                </c:pt>
                <c:pt idx="253">
                  <c:v>28.018662157539804</c:v>
                </c:pt>
                <c:pt idx="254">
                  <c:v>30.571162280091681</c:v>
                </c:pt>
                <c:pt idx="255">
                  <c:v>29.553142576164628</c:v>
                </c:pt>
                <c:pt idx="256">
                  <c:v>28.787716183441962</c:v>
                </c:pt>
                <c:pt idx="257">
                  <c:v>29.521802946119735</c:v>
                </c:pt>
                <c:pt idx="258">
                  <c:v>29.031741017214149</c:v>
                </c:pt>
                <c:pt idx="259">
                  <c:v>31.180089852487999</c:v>
                </c:pt>
                <c:pt idx="260">
                  <c:v>29.733333683332557</c:v>
                </c:pt>
                <c:pt idx="261">
                  <c:v>29.376533679132567</c:v>
                </c:pt>
                <c:pt idx="262">
                  <c:v>26.688580847491938</c:v>
                </c:pt>
                <c:pt idx="263">
                  <c:v>27.011512675746591</c:v>
                </c:pt>
                <c:pt idx="264">
                  <c:v>27.900191442778652</c:v>
                </c:pt>
                <c:pt idx="265">
                  <c:v>25.297103581167406</c:v>
                </c:pt>
                <c:pt idx="266">
                  <c:v>23.617375903377891</c:v>
                </c:pt>
                <c:pt idx="267">
                  <c:v>25.513851188419135</c:v>
                </c:pt>
                <c:pt idx="268">
                  <c:v>25.687345376500382</c:v>
                </c:pt>
                <c:pt idx="269">
                  <c:v>25.106811370991473</c:v>
                </c:pt>
                <c:pt idx="270">
                  <c:v>24.762848055208888</c:v>
                </c:pt>
                <c:pt idx="271">
                  <c:v>23.254790608646669</c:v>
                </c:pt>
                <c:pt idx="272">
                  <c:v>21.282784365033432</c:v>
                </c:pt>
                <c:pt idx="273">
                  <c:v>21.725466279826126</c:v>
                </c:pt>
                <c:pt idx="274">
                  <c:v>23.398327183372736</c:v>
                </c:pt>
                <c:pt idx="275">
                  <c:v>23.648689284234823</c:v>
                </c:pt>
                <c:pt idx="276">
                  <c:v>23.34835093032504</c:v>
                </c:pt>
                <c:pt idx="277">
                  <c:v>22.883718746811571</c:v>
                </c:pt>
                <c:pt idx="278">
                  <c:v>23.824239587305524</c:v>
                </c:pt>
                <c:pt idx="279">
                  <c:v>22.459110658952916</c:v>
                </c:pt>
                <c:pt idx="280">
                  <c:v>22.261470485154131</c:v>
                </c:pt>
                <c:pt idx="281">
                  <c:v>20.618573963349757</c:v>
                </c:pt>
                <c:pt idx="282">
                  <c:v>19.092799490061875</c:v>
                </c:pt>
                <c:pt idx="283">
                  <c:v>19.192082047410199</c:v>
                </c:pt>
                <c:pt idx="284">
                  <c:v>17.130852435518346</c:v>
                </c:pt>
                <c:pt idx="285">
                  <c:v>18.554426272909918</c:v>
                </c:pt>
                <c:pt idx="286">
                  <c:v>19.639860209875149</c:v>
                </c:pt>
                <c:pt idx="287">
                  <c:v>18.528244121996217</c:v>
                </c:pt>
                <c:pt idx="288">
                  <c:v>18.079860614243909</c:v>
                </c:pt>
                <c:pt idx="289">
                  <c:v>17.799622774723129</c:v>
                </c:pt>
                <c:pt idx="290">
                  <c:v>17.98473885158025</c:v>
                </c:pt>
                <c:pt idx="291">
                  <c:v>19.436107276902774</c:v>
                </c:pt>
                <c:pt idx="292">
                  <c:v>20.543965391686232</c:v>
                </c:pt>
                <c:pt idx="293">
                  <c:v>20.815145734856493</c:v>
                </c:pt>
                <c:pt idx="294">
                  <c:v>21.229367134980137</c:v>
                </c:pt>
                <c:pt idx="295">
                  <c:v>21.660323287820233</c:v>
                </c:pt>
                <c:pt idx="296">
                  <c:v>21.439387990284466</c:v>
                </c:pt>
                <c:pt idx="297">
                  <c:v>22.695736126515136</c:v>
                </c:pt>
                <c:pt idx="298">
                  <c:v>22.96808496003332</c:v>
                </c:pt>
                <c:pt idx="299">
                  <c:v>24.068256229618918</c:v>
                </c:pt>
                <c:pt idx="300">
                  <c:v>24.525553097981675</c:v>
                </c:pt>
                <c:pt idx="301">
                  <c:v>24.864005730733822</c:v>
                </c:pt>
                <c:pt idx="302">
                  <c:v>24.525855252795843</c:v>
                </c:pt>
                <c:pt idx="303">
                  <c:v>24.081937272720239</c:v>
                </c:pt>
                <c:pt idx="304">
                  <c:v>24.42871716944741</c:v>
                </c:pt>
                <c:pt idx="305">
                  <c:v>24.868434078497465</c:v>
                </c:pt>
                <c:pt idx="306">
                  <c:v>23.995552042342204</c:v>
                </c:pt>
                <c:pt idx="307">
                  <c:v>24.11313024734968</c:v>
                </c:pt>
                <c:pt idx="308">
                  <c:v>24.416955688466285</c:v>
                </c:pt>
                <c:pt idx="309">
                  <c:v>24.810068675050591</c:v>
                </c:pt>
                <c:pt idx="310">
                  <c:v>25.871939614342754</c:v>
                </c:pt>
                <c:pt idx="311">
                  <c:v>26.808503828381962</c:v>
                </c:pt>
                <c:pt idx="312">
                  <c:v>26.132929531906736</c:v>
                </c:pt>
                <c:pt idx="313">
                  <c:v>26.720920446374638</c:v>
                </c:pt>
                <c:pt idx="314">
                  <c:v>26.298729903321917</c:v>
                </c:pt>
                <c:pt idx="315">
                  <c:v>25.814833273100795</c:v>
                </c:pt>
                <c:pt idx="316">
                  <c:v>26.729989113965036</c:v>
                </c:pt>
                <c:pt idx="317">
                  <c:v>26.839171317608574</c:v>
                </c:pt>
                <c:pt idx="318">
                  <c:v>27.882968526500154</c:v>
                </c:pt>
                <c:pt idx="319">
                  <c:v>27.641694068582982</c:v>
                </c:pt>
                <c:pt idx="320">
                  <c:v>27.898497513542122</c:v>
                </c:pt>
                <c:pt idx="321">
                  <c:v>27.409238541239851</c:v>
                </c:pt>
                <c:pt idx="322">
                  <c:v>28.450789605806968</c:v>
                </c:pt>
                <c:pt idx="323">
                  <c:v>28.48884284701834</c:v>
                </c:pt>
                <c:pt idx="324">
                  <c:v>29.287577534211504</c:v>
                </c:pt>
                <c:pt idx="325">
                  <c:v>29.353044448727264</c:v>
                </c:pt>
                <c:pt idx="326">
                  <c:v>29.76865870489851</c:v>
                </c:pt>
                <c:pt idx="327">
                  <c:v>30.125803243136314</c:v>
                </c:pt>
                <c:pt idx="328">
                  <c:v>29.236296714207853</c:v>
                </c:pt>
                <c:pt idx="329">
                  <c:v>29.274445809996944</c:v>
                </c:pt>
                <c:pt idx="330">
                  <c:v>29.338762499302653</c:v>
                </c:pt>
                <c:pt idx="331">
                  <c:v>30.042028596697737</c:v>
                </c:pt>
                <c:pt idx="332">
                  <c:v>30.754975747984989</c:v>
                </c:pt>
                <c:pt idx="333">
                  <c:v>31.799315524212286</c:v>
                </c:pt>
                <c:pt idx="334">
                  <c:v>32.477339652158435</c:v>
                </c:pt>
                <c:pt idx="335">
                  <c:v>32.893443988280126</c:v>
                </c:pt>
                <c:pt idx="336">
                  <c:v>33.526956463515084</c:v>
                </c:pt>
                <c:pt idx="337">
                  <c:v>32.950119739487967</c:v>
                </c:pt>
                <c:pt idx="338">
                  <c:v>33.292184544053519</c:v>
                </c:pt>
                <c:pt idx="339">
                  <c:v>34.691838935973969</c:v>
                </c:pt>
                <c:pt idx="340">
                  <c:v>35.941443838243572</c:v>
                </c:pt>
                <c:pt idx="341">
                  <c:v>35.254910929363028</c:v>
                </c:pt>
                <c:pt idx="342">
                  <c:v>34.165947066009565</c:v>
                </c:pt>
                <c:pt idx="343">
                  <c:v>34.630904097368862</c:v>
                </c:pt>
                <c:pt idx="344">
                  <c:v>35.95341124759635</c:v>
                </c:pt>
                <c:pt idx="345">
                  <c:v>36.58019807481022</c:v>
                </c:pt>
                <c:pt idx="346">
                  <c:v>35.02075447654795</c:v>
                </c:pt>
                <c:pt idx="347">
                  <c:v>34.792743288451838</c:v>
                </c:pt>
                <c:pt idx="348">
                  <c:v>32.706906996312661</c:v>
                </c:pt>
                <c:pt idx="349">
                  <c:v>31.707678045178582</c:v>
                </c:pt>
                <c:pt idx="350">
                  <c:v>31.492065834471369</c:v>
                </c:pt>
                <c:pt idx="351">
                  <c:v>33.088866226918995</c:v>
                </c:pt>
                <c:pt idx="352">
                  <c:v>33.69563266943112</c:v>
                </c:pt>
                <c:pt idx="353">
                  <c:v>30.896672152524676</c:v>
                </c:pt>
                <c:pt idx="354">
                  <c:v>30.537390354882405</c:v>
                </c:pt>
                <c:pt idx="355">
                  <c:v>30.958806341779784</c:v>
                </c:pt>
                <c:pt idx="356">
                  <c:v>28.009366291773055</c:v>
                </c:pt>
                <c:pt idx="357">
                  <c:v>23.118759068956976</c:v>
                </c:pt>
                <c:pt idx="358">
                  <c:v>21.370511634955378</c:v>
                </c:pt>
                <c:pt idx="359">
                  <c:v>21.711991202786216</c:v>
                </c:pt>
                <c:pt idx="360">
                  <c:v>19.939860176521318</c:v>
                </c:pt>
                <c:pt idx="361">
                  <c:v>17.878342496444745</c:v>
                </c:pt>
                <c:pt idx="362">
                  <c:v>19.442012913876475</c:v>
                </c:pt>
                <c:pt idx="363">
                  <c:v>21.409966574655446</c:v>
                </c:pt>
                <c:pt idx="364">
                  <c:v>22.594856115314098</c:v>
                </c:pt>
                <c:pt idx="365">
                  <c:v>22.65010996057104</c:v>
                </c:pt>
                <c:pt idx="366">
                  <c:v>24.378607469035479</c:v>
                </c:pt>
                <c:pt idx="367">
                  <c:v>25.264126443013012</c:v>
                </c:pt>
                <c:pt idx="368">
                  <c:v>26.289252325897792</c:v>
                </c:pt>
                <c:pt idx="369">
                  <c:v>25.708160531329089</c:v>
                </c:pt>
                <c:pt idx="370">
                  <c:v>27.222535232967537</c:v>
                </c:pt>
                <c:pt idx="371">
                  <c:v>27.885282226712736</c:v>
                </c:pt>
                <c:pt idx="372">
                  <c:v>26.881877410563821</c:v>
                </c:pt>
                <c:pt idx="373">
                  <c:v>27.767874783393253</c:v>
                </c:pt>
                <c:pt idx="374">
                  <c:v>29.474116664031968</c:v>
                </c:pt>
                <c:pt idx="375">
                  <c:v>30.019634399829162</c:v>
                </c:pt>
                <c:pt idx="376">
                  <c:v>27.639564763689155</c:v>
                </c:pt>
                <c:pt idx="377">
                  <c:v>26.100878783671305</c:v>
                </c:pt>
                <c:pt idx="378">
                  <c:v>27.914820543032675</c:v>
                </c:pt>
                <c:pt idx="379">
                  <c:v>26.666316700221287</c:v>
                </c:pt>
                <c:pt idx="380">
                  <c:v>29.116395817593812</c:v>
                </c:pt>
                <c:pt idx="381">
                  <c:v>30.249510866135658</c:v>
                </c:pt>
                <c:pt idx="382">
                  <c:v>30.348156702059857</c:v>
                </c:pt>
                <c:pt idx="383">
                  <c:v>32.373989446086419</c:v>
                </c:pt>
                <c:pt idx="384">
                  <c:v>33.152522543554802</c:v>
                </c:pt>
                <c:pt idx="385">
                  <c:v>34.305666566109402</c:v>
                </c:pt>
                <c:pt idx="386">
                  <c:v>34.394355908101439</c:v>
                </c:pt>
                <c:pt idx="387">
                  <c:v>35.428841509753077</c:v>
                </c:pt>
                <c:pt idx="388">
                  <c:v>35.04878097910381</c:v>
                </c:pt>
                <c:pt idx="389">
                  <c:v>34.436123962569503</c:v>
                </c:pt>
                <c:pt idx="390">
                  <c:v>33.688813890295897</c:v>
                </c:pt>
                <c:pt idx="391">
                  <c:v>31.74901057830024</c:v>
                </c:pt>
                <c:pt idx="392">
                  <c:v>29.379979241834576</c:v>
                </c:pt>
                <c:pt idx="393">
                  <c:v>32.673132076928461</c:v>
                </c:pt>
                <c:pt idx="394">
                  <c:v>32.587431323863299</c:v>
                </c:pt>
                <c:pt idx="395">
                  <c:v>32.859820632322254</c:v>
                </c:pt>
                <c:pt idx="396">
                  <c:v>34.461190281461654</c:v>
                </c:pt>
                <c:pt idx="397">
                  <c:v>35.973427846813884</c:v>
                </c:pt>
                <c:pt idx="398">
                  <c:v>37.09906581961264</c:v>
                </c:pt>
                <c:pt idx="399">
                  <c:v>36.883801016640724</c:v>
                </c:pt>
                <c:pt idx="400">
                  <c:v>34.61722977814123</c:v>
                </c:pt>
                <c:pt idx="401">
                  <c:v>35.942533308900693</c:v>
                </c:pt>
                <c:pt idx="402">
                  <c:v>36.368851438095284</c:v>
                </c:pt>
                <c:pt idx="403">
                  <c:v>37.251937576424758</c:v>
                </c:pt>
                <c:pt idx="404">
                  <c:v>38.210148283266925</c:v>
                </c:pt>
                <c:pt idx="405">
                  <c:v>37.565066922144368</c:v>
                </c:pt>
                <c:pt idx="406">
                  <c:v>37.863503024549111</c:v>
                </c:pt>
                <c:pt idx="407">
                  <c:v>38.256169610190547</c:v>
                </c:pt>
                <c:pt idx="408">
                  <c:v>40.330945072274879</c:v>
                </c:pt>
                <c:pt idx="409">
                  <c:v>40.872804975378891</c:v>
                </c:pt>
                <c:pt idx="410">
                  <c:v>42.450720260394469</c:v>
                </c:pt>
                <c:pt idx="411">
                  <c:v>43.21731827326532</c:v>
                </c:pt>
                <c:pt idx="412">
                  <c:v>44.178647831790741</c:v>
                </c:pt>
                <c:pt idx="413">
                  <c:v>43.576563547679967</c:v>
                </c:pt>
                <c:pt idx="414">
                  <c:v>45.90825291521066</c:v>
                </c:pt>
                <c:pt idx="415">
                  <c:v>44.641991517804129</c:v>
                </c:pt>
                <c:pt idx="416">
                  <c:v>46.198633566070555</c:v>
                </c:pt>
                <c:pt idx="417">
                  <c:v>48.232289608079903</c:v>
                </c:pt>
                <c:pt idx="418">
                  <c:v>49.585548933594488</c:v>
                </c:pt>
                <c:pt idx="419">
                  <c:v>50.923249560781784</c:v>
                </c:pt>
                <c:pt idx="420">
                  <c:v>49.29684072071155</c:v>
                </c:pt>
                <c:pt idx="421">
                  <c:v>51.636752997322006</c:v>
                </c:pt>
                <c:pt idx="422">
                  <c:v>51.965652970226905</c:v>
                </c:pt>
                <c:pt idx="423">
                  <c:v>52.210227772551384</c:v>
                </c:pt>
                <c:pt idx="424">
                  <c:v>53.409977915714222</c:v>
                </c:pt>
                <c:pt idx="425">
                  <c:v>54.62481516124685</c:v>
                </c:pt>
                <c:pt idx="426">
                  <c:v>53.741527923402941</c:v>
                </c:pt>
                <c:pt idx="427">
                  <c:v>55.962130173457808</c:v>
                </c:pt>
                <c:pt idx="428">
                  <c:v>54.981056418504082</c:v>
                </c:pt>
                <c:pt idx="429">
                  <c:v>56.324765754410421</c:v>
                </c:pt>
                <c:pt idx="430">
                  <c:v>57.799394499673014</c:v>
                </c:pt>
                <c:pt idx="431">
                  <c:v>57.664738660753308</c:v>
                </c:pt>
                <c:pt idx="432">
                  <c:v>56.080840639981957</c:v>
                </c:pt>
                <c:pt idx="433">
                  <c:v>59.321229780780257</c:v>
                </c:pt>
                <c:pt idx="434">
                  <c:v>58.582525641599815</c:v>
                </c:pt>
                <c:pt idx="435">
                  <c:v>58.998385867457287</c:v>
                </c:pt>
                <c:pt idx="436">
                  <c:v>59.770245802497534</c:v>
                </c:pt>
                <c:pt idx="437">
                  <c:v>58.648971232655363</c:v>
                </c:pt>
                <c:pt idx="438">
                  <c:v>59.779434997569822</c:v>
                </c:pt>
                <c:pt idx="439">
                  <c:v>56.183515632033277</c:v>
                </c:pt>
                <c:pt idx="440">
                  <c:v>54.643654022061362</c:v>
                </c:pt>
                <c:pt idx="441">
                  <c:v>59.064791010589978</c:v>
                </c:pt>
                <c:pt idx="442">
                  <c:v>59.259907980180088</c:v>
                </c:pt>
                <c:pt idx="443">
                  <c:v>58.193801660576597</c:v>
                </c:pt>
                <c:pt idx="444">
                  <c:v>55.061568272804912</c:v>
                </c:pt>
                <c:pt idx="445">
                  <c:v>55.042675244660522</c:v>
                </c:pt>
                <c:pt idx="446">
                  <c:v>58.876993720649629</c:v>
                </c:pt>
                <c:pt idx="447">
                  <c:v>59.197179253211296</c:v>
                </c:pt>
                <c:pt idx="448">
                  <c:v>60.233827292111279</c:v>
                </c:pt>
                <c:pt idx="449">
                  <c:v>60.370228221555976</c:v>
                </c:pt>
                <c:pt idx="450">
                  <c:v>62.669999924546637</c:v>
                </c:pt>
                <c:pt idx="451">
                  <c:v>62.753261613157385</c:v>
                </c:pt>
                <c:pt idx="452">
                  <c:v>62.802927255338943</c:v>
                </c:pt>
                <c:pt idx="453">
                  <c:v>61.578266173313366</c:v>
                </c:pt>
                <c:pt idx="454">
                  <c:v>64.005903415514936</c:v>
                </c:pt>
                <c:pt idx="455">
                  <c:v>65.208373374956921</c:v>
                </c:pt>
                <c:pt idx="456">
                  <c:v>66.519623671638655</c:v>
                </c:pt>
                <c:pt idx="457">
                  <c:v>69.094467020838508</c:v>
                </c:pt>
                <c:pt idx="458">
                  <c:v>69.138118486795932</c:v>
                </c:pt>
                <c:pt idx="459">
                  <c:v>69.869070929090299</c:v>
                </c:pt>
                <c:pt idx="460">
                  <c:v>70.760759841129683</c:v>
                </c:pt>
                <c:pt idx="461">
                  <c:v>71.254828215412317</c:v>
                </c:pt>
                <c:pt idx="462">
                  <c:v>72.665926433819962</c:v>
                </c:pt>
                <c:pt idx="463">
                  <c:v>72.8932299424592</c:v>
                </c:pt>
                <c:pt idx="464">
                  <c:v>74.445502929711338</c:v>
                </c:pt>
                <c:pt idx="465">
                  <c:v>76.15297690012558</c:v>
                </c:pt>
                <c:pt idx="466">
                  <c:v>78.475344320600612</c:v>
                </c:pt>
                <c:pt idx="467">
                  <c:v>79.350192505051297</c:v>
                </c:pt>
                <c:pt idx="468">
                  <c:v>83.705979015980859</c:v>
                </c:pt>
                <c:pt idx="469">
                  <c:v>80.632851215620519</c:v>
                </c:pt>
                <c:pt idx="470">
                  <c:v>78.802673270809848</c:v>
                </c:pt>
                <c:pt idx="471">
                  <c:v>79.070506803808996</c:v>
                </c:pt>
                <c:pt idx="472">
                  <c:v>81.088868799629822</c:v>
                </c:pt>
                <c:pt idx="473">
                  <c:v>81.613240778868843</c:v>
                </c:pt>
                <c:pt idx="474">
                  <c:v>84.429831951249525</c:v>
                </c:pt>
                <c:pt idx="475">
                  <c:v>87.339061496125368</c:v>
                </c:pt>
                <c:pt idx="476">
                  <c:v>87.670709371833567</c:v>
                </c:pt>
                <c:pt idx="477">
                  <c:v>81.466838024453338</c:v>
                </c:pt>
                <c:pt idx="478">
                  <c:v>83.124739714172705</c:v>
                </c:pt>
                <c:pt idx="479">
                  <c:v>75.553990687965936</c:v>
                </c:pt>
                <c:pt idx="480">
                  <c:v>81.885662592269384</c:v>
                </c:pt>
                <c:pt idx="481">
                  <c:v>84.658186391213803</c:v>
                </c:pt>
                <c:pt idx="482">
                  <c:v>86.132045245975391</c:v>
                </c:pt>
                <c:pt idx="483">
                  <c:v>89.610410796440405</c:v>
                </c:pt>
                <c:pt idx="484">
                  <c:v>83.900056287804176</c:v>
                </c:pt>
                <c:pt idx="485">
                  <c:v>89.790185697689779</c:v>
                </c:pt>
                <c:pt idx="486">
                  <c:v>91.184615438249409</c:v>
                </c:pt>
                <c:pt idx="487">
                  <c:v>89.514521589891686</c:v>
                </c:pt>
                <c:pt idx="488">
                  <c:v>91.066119007657662</c:v>
                </c:pt>
                <c:pt idx="489">
                  <c:v>92.996128199810073</c:v>
                </c:pt>
                <c:pt idx="490">
                  <c:v>96.510589249061866</c:v>
                </c:pt>
                <c:pt idx="491">
                  <c:v>99.297683696360679</c:v>
                </c:pt>
                <c:pt idx="492">
                  <c:v>99.404863193279056</c:v>
                </c:pt>
                <c:pt idx="493">
                  <c:v>91.281777766802449</c:v>
                </c:pt>
                <c:pt idx="494">
                  <c:v>79.218945494448036</c:v>
                </c:pt>
                <c:pt idx="495">
                  <c:v>89.687157394644018</c:v>
                </c:pt>
                <c:pt idx="496">
                  <c:v>94.419176654339822</c:v>
                </c:pt>
                <c:pt idx="497">
                  <c:v>96.507138561567132</c:v>
                </c:pt>
                <c:pt idx="498">
                  <c:v>102.15821562415231</c:v>
                </c:pt>
                <c:pt idx="499">
                  <c:v>109.65632717185495</c:v>
                </c:pt>
                <c:pt idx="500">
                  <c:v>105.64863119283201</c:v>
                </c:pt>
                <c:pt idx="501">
                  <c:v>103.10093924735061</c:v>
                </c:pt>
                <c:pt idx="502">
                  <c:v>115.24181029365609</c:v>
                </c:pt>
                <c:pt idx="503">
                  <c:v>120.11373284623889</c:v>
                </c:pt>
                <c:pt idx="504">
                  <c:v>119.12448027442969</c:v>
                </c:pt>
                <c:pt idx="505">
                  <c:v>122.57677267136175</c:v>
                </c:pt>
                <c:pt idx="506">
                  <c:v>127.21548594215676</c:v>
                </c:pt>
                <c:pt idx="507">
                  <c:v>134.06356887742916</c:v>
                </c:pt>
                <c:pt idx="508">
                  <c:v>134.69997136038077</c:v>
                </c:pt>
                <c:pt idx="509">
                  <c:v>138.07518197529072</c:v>
                </c:pt>
                <c:pt idx="510">
                  <c:v>140.94352386885583</c:v>
                </c:pt>
                <c:pt idx="511">
                  <c:v>145.02275818629559</c:v>
                </c:pt>
                <c:pt idx="512">
                  <c:v>138.36127283420052</c:v>
                </c:pt>
                <c:pt idx="513">
                  <c:v>147.96177880737667</c:v>
                </c:pt>
                <c:pt idx="514">
                  <c:v>145.97694556995367</c:v>
                </c:pt>
                <c:pt idx="515">
                  <c:v>151.8898100674752</c:v>
                </c:pt>
                <c:pt idx="516">
                  <c:v>143.3262163102348</c:v>
                </c:pt>
                <c:pt idx="517">
                  <c:v>139.39314923706621</c:v>
                </c:pt>
                <c:pt idx="518">
                  <c:v>144.09701103602623</c:v>
                </c:pt>
                <c:pt idx="519">
                  <c:v>131.25212921908508</c:v>
                </c:pt>
                <c:pt idx="520">
                  <c:v>131.05262545766357</c:v>
                </c:pt>
                <c:pt idx="521">
                  <c:v>120.07695899363731</c:v>
                </c:pt>
                <c:pt idx="522">
                  <c:v>131.26087442063513</c:v>
                </c:pt>
                <c:pt idx="523">
                  <c:v>126.22094258687463</c:v>
                </c:pt>
                <c:pt idx="524">
                  <c:v>114.54204031716236</c:v>
                </c:pt>
                <c:pt idx="525">
                  <c:v>123.72833290033796</c:v>
                </c:pt>
                <c:pt idx="526">
                  <c:v>130.42174866051391</c:v>
                </c:pt>
                <c:pt idx="527">
                  <c:v>122.8379575482147</c:v>
                </c:pt>
                <c:pt idx="528">
                  <c:v>131.07360384444323</c:v>
                </c:pt>
                <c:pt idx="529">
                  <c:v>127.9546287968024</c:v>
                </c:pt>
                <c:pt idx="530">
                  <c:v>132.0022431604574</c:v>
                </c:pt>
                <c:pt idx="531">
                  <c:v>133.63788295545862</c:v>
                </c:pt>
                <c:pt idx="532">
                  <c:v>134.26032812290026</c:v>
                </c:pt>
                <c:pt idx="533">
                  <c:v>143.3279887376319</c:v>
                </c:pt>
                <c:pt idx="534">
                  <c:v>148.25679461273822</c:v>
                </c:pt>
                <c:pt idx="535">
                  <c:v>145.66333850457758</c:v>
                </c:pt>
                <c:pt idx="536">
                  <c:v>138.81771511554874</c:v>
                </c:pt>
                <c:pt idx="537">
                  <c:v>135.46260199537801</c:v>
                </c:pt>
                <c:pt idx="538">
                  <c:v>148.11418589377712</c:v>
                </c:pt>
                <c:pt idx="539">
                  <c:v>155.42596117177212</c:v>
                </c:pt>
                <c:pt idx="540">
                  <c:v>155.42596117177212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8-4A94-A944-115A8C9F8C41}"/>
            </c:ext>
          </c:extLst>
        </c:ser>
        <c:ser>
          <c:idx val="2"/>
          <c:order val="2"/>
          <c:tx>
            <c:strRef>
              <c:f>Sheet1!$AJ$1</c:f>
              <c:strCache>
                <c:ptCount val="1"/>
                <c:pt idx="0">
                  <c:v> R1000V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Sheet1!$AJ$2:$AJ$542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0.97860000000000003</c:v>
                </c:pt>
                <c:pt idx="2">
                  <c:v>1.0369245600000001</c:v>
                </c:pt>
                <c:pt idx="3">
                  <c:v>1.041798105432</c:v>
                </c:pt>
                <c:pt idx="4">
                  <c:v>1.0300257868406184</c:v>
                </c:pt>
                <c:pt idx="5">
                  <c:v>1.0851321664365916</c:v>
                </c:pt>
                <c:pt idx="6">
                  <c:v>1.1035794132660135</c:v>
                </c:pt>
                <c:pt idx="7">
                  <c:v>1.1657109342328902</c:v>
                </c:pt>
                <c:pt idx="8">
                  <c:v>1.1714229178106312</c:v>
                </c:pt>
                <c:pt idx="9">
                  <c:v>1.0814576377227747</c:v>
                </c:pt>
                <c:pt idx="10">
                  <c:v>1.1274195873259927</c:v>
                </c:pt>
                <c:pt idx="11">
                  <c:v>1.1425270097961611</c:v>
                </c:pt>
                <c:pt idx="12">
                  <c:v>1.198739338678132</c:v>
                </c:pt>
                <c:pt idx="13">
                  <c:v>1.1990989604797353</c:v>
                </c:pt>
                <c:pt idx="14">
                  <c:v>1.0737931191096028</c:v>
                </c:pt>
                <c:pt idx="15">
                  <c:v>1.1321000854772543</c:v>
                </c:pt>
                <c:pt idx="16">
                  <c:v>1.209309311306803</c:v>
                </c:pt>
                <c:pt idx="17">
                  <c:v>1.2399048368828651</c:v>
                </c:pt>
                <c:pt idx="18">
                  <c:v>1.3010321453411902</c:v>
                </c:pt>
                <c:pt idx="19">
                  <c:v>1.3205476275213079</c:v>
                </c:pt>
                <c:pt idx="20">
                  <c:v>1.3365262538143157</c:v>
                </c:pt>
                <c:pt idx="21">
                  <c:v>1.3462828954671602</c:v>
                </c:pt>
                <c:pt idx="22">
                  <c:v>1.4578897475013877</c:v>
                </c:pt>
                <c:pt idx="23">
                  <c:v>1.421442503813853</c:v>
                </c:pt>
                <c:pt idx="24">
                  <c:v>1.401542308760459</c:v>
                </c:pt>
                <c:pt idx="25">
                  <c:v>1.4284519210886599</c:v>
                </c:pt>
                <c:pt idx="26">
                  <c:v>1.4925894123455408</c:v>
                </c:pt>
                <c:pt idx="27">
                  <c:v>1.489156456697146</c:v>
                </c:pt>
                <c:pt idx="28">
                  <c:v>1.5003251301223748</c:v>
                </c:pt>
                <c:pt idx="29">
                  <c:v>1.5091770483900968</c:v>
                </c:pt>
                <c:pt idx="30">
                  <c:v>1.4964999611836201</c:v>
                </c:pt>
                <c:pt idx="31">
                  <c:v>1.4293071129264754</c:v>
                </c:pt>
                <c:pt idx="32">
                  <c:v>1.3562695194559324</c:v>
                </c:pt>
                <c:pt idx="33">
                  <c:v>1.4055021030121828</c:v>
                </c:pt>
                <c:pt idx="34">
                  <c:v>1.4788693127894188</c:v>
                </c:pt>
                <c:pt idx="35">
                  <c:v>1.4392356152066623</c:v>
                </c:pt>
                <c:pt idx="36">
                  <c:v>1.4045500368801818</c:v>
                </c:pt>
                <c:pt idx="37">
                  <c:v>1.3513175904824228</c:v>
                </c:pt>
                <c:pt idx="38">
                  <c:v>1.3546958844586288</c:v>
                </c:pt>
                <c:pt idx="39">
                  <c:v>1.3950658218154959</c:v>
                </c:pt>
                <c:pt idx="40">
                  <c:v>1.3714892094268141</c:v>
                </c:pt>
                <c:pt idx="41">
                  <c:v>1.3381620216377426</c:v>
                </c:pt>
                <c:pt idx="42">
                  <c:v>1.2993553230102479</c:v>
                </c:pt>
                <c:pt idx="43">
                  <c:v>1.4769771956657489</c:v>
                </c:pt>
                <c:pt idx="44">
                  <c:v>1.4874637337549759</c:v>
                </c:pt>
                <c:pt idx="45">
                  <c:v>1.6524234618284026</c:v>
                </c:pt>
                <c:pt idx="46">
                  <c:v>1.696377925913038</c:v>
                </c:pt>
                <c:pt idx="47">
                  <c:v>1.7275912797498378</c:v>
                </c:pt>
                <c:pt idx="48">
                  <c:v>1.803087018674906</c:v>
                </c:pt>
                <c:pt idx="49">
                  <c:v>1.8384275242409343</c:v>
                </c:pt>
                <c:pt idx="50">
                  <c:v>1.9128838389726921</c:v>
                </c:pt>
                <c:pt idx="51">
                  <c:v>2.0664884112421995</c:v>
                </c:pt>
                <c:pt idx="52">
                  <c:v>2.0813671278031434</c:v>
                </c:pt>
                <c:pt idx="53">
                  <c:v>2.1269490679020322</c:v>
                </c:pt>
                <c:pt idx="54">
                  <c:v>2.0929178828155997</c:v>
                </c:pt>
                <c:pt idx="55">
                  <c:v>2.1490080820750577</c:v>
                </c:pt>
                <c:pt idx="56">
                  <c:v>2.181887905730806</c:v>
                </c:pt>
                <c:pt idx="57">
                  <c:v>2.1698875222492866</c:v>
                </c:pt>
                <c:pt idx="58">
                  <c:v>2.2323802828900661</c:v>
                </c:pt>
                <c:pt idx="59">
                  <c:v>2.2167536209098357</c:v>
                </c:pt>
                <c:pt idx="60">
                  <c:v>2.2535517310169388</c:v>
                </c:pt>
                <c:pt idx="61">
                  <c:v>2.1821141411437019</c:v>
                </c:pt>
                <c:pt idx="62">
                  <c:v>2.2082995108374264</c:v>
                </c:pt>
                <c:pt idx="63">
                  <c:v>2.2175743687829437</c:v>
                </c:pt>
                <c:pt idx="64">
                  <c:v>2.1018169867324739</c:v>
                </c:pt>
                <c:pt idx="65">
                  <c:v>2.1276693356692831</c:v>
                </c:pt>
                <c:pt idx="66">
                  <c:v>2.0959670625678108</c:v>
                </c:pt>
                <c:pt idx="67">
                  <c:v>2.3393088385319341</c:v>
                </c:pt>
                <c:pt idx="68">
                  <c:v>2.3783752961354172</c:v>
                </c:pt>
                <c:pt idx="69">
                  <c:v>2.3762347583688954</c:v>
                </c:pt>
                <c:pt idx="70">
                  <c:v>2.3786109931272641</c:v>
                </c:pt>
                <c:pt idx="71">
                  <c:v>2.4406927400478855</c:v>
                </c:pt>
                <c:pt idx="72">
                  <c:v>2.6088564698371846</c:v>
                </c:pt>
                <c:pt idx="73">
                  <c:v>2.654250572412352</c:v>
                </c:pt>
                <c:pt idx="74">
                  <c:v>2.6699106507895847</c:v>
                </c:pt>
                <c:pt idx="75">
                  <c:v>2.7003476322085862</c:v>
                </c:pt>
                <c:pt idx="76">
                  <c:v>2.8615583858514388</c:v>
                </c:pt>
                <c:pt idx="77">
                  <c:v>2.9159279951826158</c:v>
                </c:pt>
                <c:pt idx="78">
                  <c:v>2.8940585352187465</c:v>
                </c:pt>
                <c:pt idx="79">
                  <c:v>2.9010042757032712</c:v>
                </c:pt>
                <c:pt idx="80">
                  <c:v>2.7930869166471095</c:v>
                </c:pt>
                <c:pt idx="81">
                  <c:v>2.9366515841627714</c:v>
                </c:pt>
                <c:pt idx="82">
                  <c:v>3.0990484167669723</c:v>
                </c:pt>
                <c:pt idx="83">
                  <c:v>3.2096844452455535</c:v>
                </c:pt>
                <c:pt idx="84">
                  <c:v>3.2530151852563689</c:v>
                </c:pt>
                <c:pt idx="85">
                  <c:v>3.4950395150394429</c:v>
                </c:pt>
                <c:pt idx="86">
                  <c:v>3.6565103406342652</c:v>
                </c:pt>
                <c:pt idx="87">
                  <c:v>3.5727762538337404</c:v>
                </c:pt>
                <c:pt idx="88">
                  <c:v>3.7514150665254276</c:v>
                </c:pt>
                <c:pt idx="89">
                  <c:v>3.79455633979047</c:v>
                </c:pt>
                <c:pt idx="90">
                  <c:v>3.6313904171794795</c:v>
                </c:pt>
                <c:pt idx="91">
                  <c:v>3.9825458705207351</c:v>
                </c:pt>
                <c:pt idx="92">
                  <c:v>3.7105379875641686</c:v>
                </c:pt>
                <c:pt idx="93">
                  <c:v>3.899775424929941</c:v>
                </c:pt>
                <c:pt idx="94">
                  <c:v>3.9695814050361871</c:v>
                </c:pt>
                <c:pt idx="95">
                  <c:v>3.8508909210256048</c:v>
                </c:pt>
                <c:pt idx="96">
                  <c:v>4.2952837333119591</c:v>
                </c:pt>
                <c:pt idx="97">
                  <c:v>4.3764645958715551</c:v>
                </c:pt>
                <c:pt idx="98">
                  <c:v>4.4828126855512336</c:v>
                </c:pt>
                <c:pt idx="99">
                  <c:v>4.4290189333246186</c:v>
                </c:pt>
                <c:pt idx="100">
                  <c:v>4.4436346958045903</c:v>
                </c:pt>
                <c:pt idx="101">
                  <c:v>4.6551517073248894</c:v>
                </c:pt>
                <c:pt idx="102">
                  <c:v>4.84042674527642</c:v>
                </c:pt>
                <c:pt idx="103">
                  <c:v>5.0185544495025924</c:v>
                </c:pt>
                <c:pt idx="104">
                  <c:v>4.9272167585216451</c:v>
                </c:pt>
                <c:pt idx="105">
                  <c:v>3.9338898600036813</c:v>
                </c:pt>
                <c:pt idx="106">
                  <c:v>3.6648117935794295</c:v>
                </c:pt>
                <c:pt idx="107">
                  <c:v>3.8700412540198776</c:v>
                </c:pt>
                <c:pt idx="108">
                  <c:v>4.1707434594572224</c:v>
                </c:pt>
                <c:pt idx="109">
                  <c:v>4.3555073947111778</c:v>
                </c:pt>
                <c:pt idx="110">
                  <c:v>4.2710105512537808</c:v>
                </c:pt>
                <c:pt idx="111">
                  <c:v>4.3329402042469605</c:v>
                </c:pt>
                <c:pt idx="112">
                  <c:v>4.3962011312289659</c:v>
                </c:pt>
                <c:pt idx="113">
                  <c:v>4.6037018246229726</c:v>
                </c:pt>
                <c:pt idx="114">
                  <c:v>4.6050829351703593</c:v>
                </c:pt>
                <c:pt idx="115">
                  <c:v>4.5143628013475032</c:v>
                </c:pt>
                <c:pt idx="116">
                  <c:v>4.6615310286714315</c:v>
                </c:pt>
                <c:pt idx="117">
                  <c:v>4.7673477830222728</c:v>
                </c:pt>
                <c:pt idx="118">
                  <c:v>4.7096628748477034</c:v>
                </c:pt>
                <c:pt idx="119">
                  <c:v>4.7666497956333602</c:v>
                </c:pt>
                <c:pt idx="120">
                  <c:v>5.0936419716138088</c:v>
                </c:pt>
                <c:pt idx="121">
                  <c:v>5.0131624284623104</c:v>
                </c:pt>
                <c:pt idx="122">
                  <c:v>5.1234520018884817</c:v>
                </c:pt>
                <c:pt idx="123">
                  <c:v>5.3335135339659088</c:v>
                </c:pt>
                <c:pt idx="124">
                  <c:v>5.5463207239711485</c:v>
                </c:pt>
                <c:pt idx="125">
                  <c:v>5.5252447052200582</c:v>
                </c:pt>
                <c:pt idx="126">
                  <c:v>5.8981987228224115</c:v>
                </c:pt>
                <c:pt idx="127">
                  <c:v>6.0438842312761247</c:v>
                </c:pt>
                <c:pt idx="128">
                  <c:v>5.9864673310790018</c:v>
                </c:pt>
                <c:pt idx="129">
                  <c:v>5.7727504473594813</c:v>
                </c:pt>
                <c:pt idx="130">
                  <c:v>5.839137077504116</c:v>
                </c:pt>
                <c:pt idx="131">
                  <c:v>5.9681820069169573</c:v>
                </c:pt>
                <c:pt idx="132">
                  <c:v>5.596364267886031</c:v>
                </c:pt>
                <c:pt idx="133">
                  <c:v>5.7373926474367583</c:v>
                </c:pt>
                <c:pt idx="134">
                  <c:v>5.7959140524406134</c:v>
                </c:pt>
                <c:pt idx="135">
                  <c:v>5.5698734043954294</c:v>
                </c:pt>
                <c:pt idx="136">
                  <c:v>6.0321728969602502</c:v>
                </c:pt>
                <c:pt idx="137">
                  <c:v>5.8952425721992521</c:v>
                </c:pt>
                <c:pt idx="138">
                  <c:v>5.8439539618211187</c:v>
                </c:pt>
                <c:pt idx="139">
                  <c:v>5.3302704085770429</c:v>
                </c:pt>
                <c:pt idx="140">
                  <c:v>5.0722853208019139</c:v>
                </c:pt>
                <c:pt idx="141">
                  <c:v>5.0027950119069278</c:v>
                </c:pt>
                <c:pt idx="142">
                  <c:v>5.3494887062320773</c:v>
                </c:pt>
                <c:pt idx="143">
                  <c:v>5.4853657193703729</c:v>
                </c:pt>
                <c:pt idx="144">
                  <c:v>5.7322071767420395</c:v>
                </c:pt>
                <c:pt idx="145">
                  <c:v>6.113398953995385</c:v>
                </c:pt>
                <c:pt idx="146">
                  <c:v>6.2038772585145159</c:v>
                </c:pt>
                <c:pt idx="147">
                  <c:v>6.2497859502275235</c:v>
                </c:pt>
                <c:pt idx="148">
                  <c:v>6.4829029661710109</c:v>
                </c:pt>
                <c:pt idx="149">
                  <c:v>6.2099727512952114</c:v>
                </c:pt>
                <c:pt idx="150">
                  <c:v>6.4701706095744811</c:v>
                </c:pt>
                <c:pt idx="151">
                  <c:v>6.5879277146687363</c:v>
                </c:pt>
                <c:pt idx="152">
                  <c:v>6.5391770495801875</c:v>
                </c:pt>
                <c:pt idx="153">
                  <c:v>6.6477273886032187</c:v>
                </c:pt>
                <c:pt idx="154">
                  <c:v>6.3066989735678733</c:v>
                </c:pt>
                <c:pt idx="155">
                  <c:v>6.8352003475528615</c:v>
                </c:pt>
                <c:pt idx="156">
                  <c:v>6.8461366681089464</c:v>
                </c:pt>
                <c:pt idx="157">
                  <c:v>7.0138670164776151</c:v>
                </c:pt>
                <c:pt idx="158">
                  <c:v>6.9121659447386898</c:v>
                </c:pt>
                <c:pt idx="159">
                  <c:v>7.2100802969569271</c:v>
                </c:pt>
                <c:pt idx="160">
                  <c:v>7.2461306984417106</c:v>
                </c:pt>
                <c:pt idx="161">
                  <c:v>7.201204688111372</c:v>
                </c:pt>
                <c:pt idx="162">
                  <c:v>7.4791711890724706</c:v>
                </c:pt>
                <c:pt idx="163">
                  <c:v>7.250308550686853</c:v>
                </c:pt>
                <c:pt idx="164">
                  <c:v>7.3503628086863317</c:v>
                </c:pt>
                <c:pt idx="165">
                  <c:v>7.356978135214149</c:v>
                </c:pt>
                <c:pt idx="166">
                  <c:v>7.5982870180491728</c:v>
                </c:pt>
                <c:pt idx="167">
                  <c:v>7.7791262490787432</c:v>
                </c:pt>
                <c:pt idx="168">
                  <c:v>8.0047209103020265</c:v>
                </c:pt>
                <c:pt idx="169">
                  <c:v>8.2864870863446569</c:v>
                </c:pt>
                <c:pt idx="170">
                  <c:v>8.5309384553918246</c:v>
                </c:pt>
                <c:pt idx="171">
                  <c:v>8.4217424431628096</c:v>
                </c:pt>
                <c:pt idx="172">
                  <c:v>8.5910194662703816</c:v>
                </c:pt>
                <c:pt idx="173">
                  <c:v>8.7800218945283302</c:v>
                </c:pt>
                <c:pt idx="174">
                  <c:v>8.8783581397470481</c:v>
                </c:pt>
                <c:pt idx="175">
                  <c:v>9.1988668685919173</c:v>
                </c:pt>
                <c:pt idx="176">
                  <c:v>9.2135850555816656</c:v>
                </c:pt>
                <c:pt idx="177">
                  <c:v>9.2071355460427586</c:v>
                </c:pt>
                <c:pt idx="178">
                  <c:v>9.0174685537942789</c:v>
                </c:pt>
                <c:pt idx="179">
                  <c:v>9.1888004563163701</c:v>
                </c:pt>
                <c:pt idx="180">
                  <c:v>9.5361371135651289</c:v>
                </c:pt>
                <c:pt idx="181">
                  <c:v>9.2100012242812017</c:v>
                </c:pt>
                <c:pt idx="182">
                  <c:v>8.8673891787379411</c:v>
                </c:pt>
                <c:pt idx="183">
                  <c:v>9.0376430509697112</c:v>
                </c:pt>
                <c:pt idx="184">
                  <c:v>9.1415759460558643</c:v>
                </c:pt>
                <c:pt idx="185">
                  <c:v>8.923092280945129</c:v>
                </c:pt>
                <c:pt idx="186">
                  <c:v>9.2006004508825221</c:v>
                </c:pt>
                <c:pt idx="187">
                  <c:v>9.4646576838228498</c:v>
                </c:pt>
                <c:pt idx="188">
                  <c:v>9.1504310487199305</c:v>
                </c:pt>
                <c:pt idx="189">
                  <c:v>9.2776220402971372</c:v>
                </c:pt>
                <c:pt idx="190">
                  <c:v>8.9028061098691325</c:v>
                </c:pt>
                <c:pt idx="191">
                  <c:v>9.005188380132628</c:v>
                </c:pt>
                <c:pt idx="192">
                  <c:v>9.2825481822407117</c:v>
                </c:pt>
                <c:pt idx="193">
                  <c:v>9.6492088354392198</c:v>
                </c:pt>
                <c:pt idx="194">
                  <c:v>9.8605265089353384</c:v>
                </c:pt>
                <c:pt idx="195">
                  <c:v>10.172119146617696</c:v>
                </c:pt>
                <c:pt idx="196">
                  <c:v>10.600365362690301</c:v>
                </c:pt>
                <c:pt idx="197">
                  <c:v>10.74453033162289</c:v>
                </c:pt>
                <c:pt idx="198">
                  <c:v>11.118439987163367</c:v>
                </c:pt>
                <c:pt idx="199">
                  <c:v>11.27520999098237</c:v>
                </c:pt>
                <c:pt idx="200">
                  <c:v>11.683372592655932</c:v>
                </c:pt>
                <c:pt idx="201">
                  <c:v>11.567707203988638</c:v>
                </c:pt>
                <c:pt idx="202">
                  <c:v>12.154189959230861</c:v>
                </c:pt>
                <c:pt idx="203">
                  <c:v>12.459260127207553</c:v>
                </c:pt>
                <c:pt idx="204">
                  <c:v>12.847989043176428</c:v>
                </c:pt>
                <c:pt idx="205">
                  <c:v>12.945633759904569</c:v>
                </c:pt>
                <c:pt idx="206">
                  <c:v>13.165709533822945</c:v>
                </c:pt>
                <c:pt idx="207">
                  <c:v>13.215739230051472</c:v>
                </c:pt>
                <c:pt idx="208">
                  <c:v>13.380935970427116</c:v>
                </c:pt>
                <c:pt idx="209">
                  <c:v>13.391640719203457</c:v>
                </c:pt>
                <c:pt idx="210">
                  <c:v>12.885436700017566</c:v>
                </c:pt>
                <c:pt idx="211">
                  <c:v>13.253960189638068</c:v>
                </c:pt>
                <c:pt idx="212">
                  <c:v>13.781467805185663</c:v>
                </c:pt>
                <c:pt idx="213">
                  <c:v>14.314810609246347</c:v>
                </c:pt>
                <c:pt idx="214">
                  <c:v>15.352634378416708</c:v>
                </c:pt>
                <c:pt idx="215">
                  <c:v>15.156120658372974</c:v>
                </c:pt>
                <c:pt idx="216">
                  <c:v>15.891192510304062</c:v>
                </c:pt>
                <c:pt idx="217">
                  <c:v>16.124793040205532</c:v>
                </c:pt>
                <c:pt idx="218">
                  <c:v>15.544300490758133</c:v>
                </c:pt>
                <c:pt idx="219">
                  <c:v>16.197161111369976</c:v>
                </c:pt>
                <c:pt idx="220">
                  <c:v>17.102582417495558</c:v>
                </c:pt>
                <c:pt idx="221">
                  <c:v>17.836283203206115</c:v>
                </c:pt>
                <c:pt idx="222">
                  <c:v>19.177571700087213</c:v>
                </c:pt>
                <c:pt idx="223">
                  <c:v>18.494850147564108</c:v>
                </c:pt>
                <c:pt idx="224">
                  <c:v>19.611939096476981</c:v>
                </c:pt>
                <c:pt idx="225">
                  <c:v>19.064765995685271</c:v>
                </c:pt>
                <c:pt idx="226">
                  <c:v>19.907428652694559</c:v>
                </c:pt>
                <c:pt idx="227">
                  <c:v>20.488725569353239</c:v>
                </c:pt>
                <c:pt idx="228">
                  <c:v>20.199834538825357</c:v>
                </c:pt>
                <c:pt idx="229">
                  <c:v>21.559283403288301</c:v>
                </c:pt>
                <c:pt idx="230">
                  <c:v>22.878711547569544</c:v>
                </c:pt>
                <c:pt idx="231">
                  <c:v>23.03199891493826</c:v>
                </c:pt>
                <c:pt idx="232">
                  <c:v>22.691125330997174</c:v>
                </c:pt>
                <c:pt idx="233">
                  <c:v>22.981571735233935</c:v>
                </c:pt>
                <c:pt idx="234">
                  <c:v>22.57709607269382</c:v>
                </c:pt>
                <c:pt idx="235">
                  <c:v>19.217624177076978</c:v>
                </c:pt>
                <c:pt idx="236">
                  <c:v>20.320715804841193</c:v>
                </c:pt>
                <c:pt idx="237">
                  <c:v>21.895571279716382</c:v>
                </c:pt>
                <c:pt idx="238">
                  <c:v>22.915904901351166</c:v>
                </c:pt>
                <c:pt idx="239">
                  <c:v>23.695045667997107</c:v>
                </c:pt>
                <c:pt idx="240">
                  <c:v>23.884606033341083</c:v>
                </c:pt>
                <c:pt idx="241">
                  <c:v>23.547833088270973</c:v>
                </c:pt>
                <c:pt idx="242">
                  <c:v>24.035273233198183</c:v>
                </c:pt>
                <c:pt idx="243">
                  <c:v>26.28016775317889</c:v>
                </c:pt>
                <c:pt idx="244">
                  <c:v>25.991085907893922</c:v>
                </c:pt>
                <c:pt idx="245">
                  <c:v>26.744827399222842</c:v>
                </c:pt>
                <c:pt idx="246">
                  <c:v>25.961203956425614</c:v>
                </c:pt>
                <c:pt idx="247">
                  <c:v>24.998043289642222</c:v>
                </c:pt>
                <c:pt idx="248">
                  <c:v>24.125611578833709</c:v>
                </c:pt>
                <c:pt idx="249">
                  <c:v>25.515246805774535</c:v>
                </c:pt>
                <c:pt idx="250">
                  <c:v>25.316227880689492</c:v>
                </c:pt>
                <c:pt idx="251">
                  <c:v>25.437745774516799</c:v>
                </c:pt>
                <c:pt idx="252">
                  <c:v>24.608475262267554</c:v>
                </c:pt>
                <c:pt idx="253">
                  <c:v>22.780065550281073</c:v>
                </c:pt>
                <c:pt idx="254">
                  <c:v>25.55923354741536</c:v>
                </c:pt>
                <c:pt idx="255">
                  <c:v>25.262746438265342</c:v>
                </c:pt>
                <c:pt idx="256">
                  <c:v>25.528005275867127</c:v>
                </c:pt>
                <c:pt idx="257">
                  <c:v>24.361375434759999</c:v>
                </c:pt>
                <c:pt idx="258">
                  <c:v>24.665892627694497</c:v>
                </c:pt>
                <c:pt idx="259">
                  <c:v>26.037316257794313</c:v>
                </c:pt>
                <c:pt idx="260">
                  <c:v>26.276859567366024</c:v>
                </c:pt>
                <c:pt idx="261">
                  <c:v>26.923270312723229</c:v>
                </c:pt>
                <c:pt idx="262">
                  <c:v>25.924416984121198</c:v>
                </c:pt>
                <c:pt idx="263">
                  <c:v>27.223230275025671</c:v>
                </c:pt>
                <c:pt idx="264">
                  <c:v>27.326678550070771</c:v>
                </c:pt>
                <c:pt idx="265">
                  <c:v>26.566996886378803</c:v>
                </c:pt>
                <c:pt idx="266">
                  <c:v>25.62918189628963</c:v>
                </c:pt>
                <c:pt idx="267">
                  <c:v>26.885011809207821</c:v>
                </c:pt>
                <c:pt idx="268">
                  <c:v>27.489924574914998</c:v>
                </c:pt>
                <c:pt idx="269">
                  <c:v>26.879648249351884</c:v>
                </c:pt>
                <c:pt idx="270">
                  <c:v>26.823200988028244</c:v>
                </c:pt>
                <c:pt idx="271">
                  <c:v>25.747590628408311</c:v>
                </c:pt>
                <c:pt idx="272">
                  <c:v>23.934960248168366</c:v>
                </c:pt>
                <c:pt idx="273">
                  <c:v>23.729119590034117</c:v>
                </c:pt>
                <c:pt idx="274">
                  <c:v>25.107781438215099</c:v>
                </c:pt>
                <c:pt idx="275">
                  <c:v>25.700325080156976</c:v>
                </c:pt>
                <c:pt idx="276">
                  <c:v>25.502432577039766</c:v>
                </c:pt>
                <c:pt idx="277">
                  <c:v>25.54323646916303</c:v>
                </c:pt>
                <c:pt idx="278">
                  <c:v>26.75143155415444</c:v>
                </c:pt>
                <c:pt idx="279">
                  <c:v>25.833857451846942</c:v>
                </c:pt>
                <c:pt idx="280">
                  <c:v>25.963026739106173</c:v>
                </c:pt>
                <c:pt idx="281">
                  <c:v>24.472749004281479</c:v>
                </c:pt>
                <c:pt idx="282">
                  <c:v>22.196783346883301</c:v>
                </c:pt>
                <c:pt idx="283">
                  <c:v>22.363259221984926</c:v>
                </c:pt>
                <c:pt idx="284">
                  <c:v>19.876464796500201</c:v>
                </c:pt>
                <c:pt idx="285">
                  <c:v>21.349310837920868</c:v>
                </c:pt>
                <c:pt idx="286">
                  <c:v>22.694317420709883</c:v>
                </c:pt>
                <c:pt idx="287">
                  <c:v>21.709384044651074</c:v>
                </c:pt>
                <c:pt idx="288">
                  <c:v>21.184016950770516</c:v>
                </c:pt>
                <c:pt idx="289">
                  <c:v>20.618403698184945</c:v>
                </c:pt>
                <c:pt idx="290">
                  <c:v>20.65345498447186</c:v>
                </c:pt>
                <c:pt idx="291">
                  <c:v>22.470959023105387</c:v>
                </c:pt>
                <c:pt idx="292">
                  <c:v>23.922582975997994</c:v>
                </c:pt>
                <c:pt idx="293">
                  <c:v>24.221615263197968</c:v>
                </c:pt>
                <c:pt idx="294">
                  <c:v>24.582517330619616</c:v>
                </c:pt>
                <c:pt idx="295">
                  <c:v>24.966004600977282</c:v>
                </c:pt>
                <c:pt idx="296">
                  <c:v>24.721337755887703</c:v>
                </c:pt>
                <c:pt idx="297">
                  <c:v>26.234283626548027</c:v>
                </c:pt>
                <c:pt idx="298">
                  <c:v>26.591069883869082</c:v>
                </c:pt>
                <c:pt idx="299">
                  <c:v>28.229079788715421</c:v>
                </c:pt>
                <c:pt idx="300">
                  <c:v>28.725911592996813</c:v>
                </c:pt>
                <c:pt idx="301">
                  <c:v>29.340646101086946</c:v>
                </c:pt>
                <c:pt idx="302">
                  <c:v>29.08244841539738</c:v>
                </c:pt>
                <c:pt idx="303">
                  <c:v>28.372836674061684</c:v>
                </c:pt>
                <c:pt idx="304">
                  <c:v>28.662239608137114</c:v>
                </c:pt>
                <c:pt idx="305">
                  <c:v>29.338668462889153</c:v>
                </c:pt>
                <c:pt idx="306">
                  <c:v>28.924993237562415</c:v>
                </c:pt>
                <c:pt idx="307">
                  <c:v>29.3357281415358</c:v>
                </c:pt>
                <c:pt idx="308">
                  <c:v>29.790431927729607</c:v>
                </c:pt>
                <c:pt idx="309">
                  <c:v>30.284953097729918</c:v>
                </c:pt>
                <c:pt idx="310">
                  <c:v>31.817371724475052</c:v>
                </c:pt>
                <c:pt idx="311">
                  <c:v>32.883253677244966</c:v>
                </c:pt>
                <c:pt idx="312">
                  <c:v>32.297931761790004</c:v>
                </c:pt>
                <c:pt idx="313">
                  <c:v>33.366993303105247</c:v>
                </c:pt>
                <c:pt idx="314">
                  <c:v>32.909865494852703</c:v>
                </c:pt>
                <c:pt idx="315">
                  <c:v>32.320778902494837</c:v>
                </c:pt>
                <c:pt idx="316">
                  <c:v>33.099109066706845</c:v>
                </c:pt>
                <c:pt idx="317">
                  <c:v>33.461046344821106</c:v>
                </c:pt>
                <c:pt idx="318">
                  <c:v>34.429146055677009</c:v>
                </c:pt>
                <c:pt idx="319">
                  <c:v>34.279530644961277</c:v>
                </c:pt>
                <c:pt idx="320">
                  <c:v>34.760830218231661</c:v>
                </c:pt>
                <c:pt idx="321">
                  <c:v>33.877989290134614</c:v>
                </c:pt>
                <c:pt idx="322">
                  <c:v>34.985799539922013</c:v>
                </c:pt>
                <c:pt idx="323">
                  <c:v>35.200682320696217</c:v>
                </c:pt>
                <c:pt idx="324">
                  <c:v>36.567565602239462</c:v>
                </c:pt>
                <c:pt idx="325">
                  <c:v>36.790887378472142</c:v>
                </c:pt>
                <c:pt idx="326">
                  <c:v>37.289235970444999</c:v>
                </c:pt>
                <c:pt idx="327">
                  <c:v>38.236978382693408</c:v>
                </c:pt>
                <c:pt idx="328">
                  <c:v>37.271084200743765</c:v>
                </c:pt>
                <c:pt idx="329">
                  <c:v>37.50925742375636</c:v>
                </c:pt>
                <c:pt idx="330">
                  <c:v>38.421246349753488</c:v>
                </c:pt>
                <c:pt idx="331">
                  <c:v>39.064259049583718</c:v>
                </c:pt>
                <c:pt idx="332">
                  <c:v>39.842584941069646</c:v>
                </c:pt>
                <c:pt idx="333">
                  <c:v>41.146994728027821</c:v>
                </c:pt>
                <c:pt idx="334">
                  <c:v>42.086251971589675</c:v>
                </c:pt>
                <c:pt idx="335">
                  <c:v>43.031052656044686</c:v>
                </c:pt>
                <c:pt idx="336">
                  <c:v>43.581364791405356</c:v>
                </c:pt>
                <c:pt idx="337">
                  <c:v>42.901939119729775</c:v>
                </c:pt>
                <c:pt idx="338">
                  <c:v>43.565219615767354</c:v>
                </c:pt>
                <c:pt idx="339">
                  <c:v>45.175079673941568</c:v>
                </c:pt>
                <c:pt idx="340">
                  <c:v>46.80450953863096</c:v>
                </c:pt>
                <c:pt idx="341">
                  <c:v>45.710872045631135</c:v>
                </c:pt>
                <c:pt idx="342">
                  <c:v>43.5970264690134</c:v>
                </c:pt>
                <c:pt idx="343">
                  <c:v>44.085551632481724</c:v>
                </c:pt>
                <c:pt idx="344">
                  <c:v>45.599793669076966</c:v>
                </c:pt>
                <c:pt idx="345">
                  <c:v>45.604826107906078</c:v>
                </c:pt>
                <c:pt idx="346">
                  <c:v>43.375934067241026</c:v>
                </c:pt>
                <c:pt idx="347">
                  <c:v>42.956487934642496</c:v>
                </c:pt>
                <c:pt idx="348">
                  <c:v>41.235955443428111</c:v>
                </c:pt>
                <c:pt idx="349">
                  <c:v>39.508258503708866</c:v>
                </c:pt>
                <c:pt idx="350">
                  <c:v>39.211946564931054</c:v>
                </c:pt>
                <c:pt idx="351">
                  <c:v>41.123358999710256</c:v>
                </c:pt>
                <c:pt idx="352">
                  <c:v>41.058089488859174</c:v>
                </c:pt>
                <c:pt idx="353">
                  <c:v>37.127950404753705</c:v>
                </c:pt>
                <c:pt idx="354">
                  <c:v>36.993926174427095</c:v>
                </c:pt>
                <c:pt idx="355">
                  <c:v>37.622822919392355</c:v>
                </c:pt>
                <c:pt idx="356">
                  <c:v>34.858613828930871</c:v>
                </c:pt>
                <c:pt idx="357">
                  <c:v>28.824163082193074</c:v>
                </c:pt>
                <c:pt idx="358">
                  <c:v>26.757211474385802</c:v>
                </c:pt>
                <c:pt idx="359">
                  <c:v>27.128601591056043</c:v>
                </c:pt>
                <c:pt idx="360">
                  <c:v>24.009097451014373</c:v>
                </c:pt>
                <c:pt idx="361">
                  <c:v>20.801229410236385</c:v>
                </c:pt>
                <c:pt idx="362">
                  <c:v>22.579802068483612</c:v>
                </c:pt>
                <c:pt idx="363">
                  <c:v>25.000168033404197</c:v>
                </c:pt>
                <c:pt idx="364">
                  <c:v>26.546072891380589</c:v>
                </c:pt>
                <c:pt idx="365">
                  <c:v>26.35004420718716</c:v>
                </c:pt>
                <c:pt idx="366">
                  <c:v>28.506831153700535</c:v>
                </c:pt>
                <c:pt idx="367">
                  <c:v>29.997894520745103</c:v>
                </c:pt>
                <c:pt idx="368">
                  <c:v>31.156876377627466</c:v>
                </c:pt>
                <c:pt idx="369">
                  <c:v>30.203336570838527</c:v>
                </c:pt>
                <c:pt idx="370">
                  <c:v>31.905682083332149</c:v>
                </c:pt>
                <c:pt idx="371">
                  <c:v>32.470308720257172</c:v>
                </c:pt>
                <c:pt idx="372">
                  <c:v>31.557114955963051</c:v>
                </c:pt>
                <c:pt idx="373">
                  <c:v>32.553223633249218</c:v>
                </c:pt>
                <c:pt idx="374">
                  <c:v>34.672440757478107</c:v>
                </c:pt>
                <c:pt idx="375">
                  <c:v>35.569618125401327</c:v>
                </c:pt>
                <c:pt idx="376">
                  <c:v>32.645939149168292</c:v>
                </c:pt>
                <c:pt idx="377">
                  <c:v>30.808157433560321</c:v>
                </c:pt>
                <c:pt idx="378">
                  <c:v>32.893815296929588</c:v>
                </c:pt>
                <c:pt idx="379">
                  <c:v>31.486300512418193</c:v>
                </c:pt>
                <c:pt idx="380">
                  <c:v>33.929111009574946</c:v>
                </c:pt>
                <c:pt idx="381">
                  <c:v>34.947190062240985</c:v>
                </c:pt>
                <c:pt idx="382">
                  <c:v>34.762251901851094</c:v>
                </c:pt>
                <c:pt idx="383">
                  <c:v>37.505143005923166</c:v>
                </c:pt>
                <c:pt idx="384">
                  <c:v>38.353551106444399</c:v>
                </c:pt>
                <c:pt idx="385">
                  <c:v>39.76821571010813</c:v>
                </c:pt>
                <c:pt idx="386">
                  <c:v>39.92616630197076</c:v>
                </c:pt>
                <c:pt idx="387">
                  <c:v>40.989331345756021</c:v>
                </c:pt>
                <c:pt idx="388">
                  <c:v>40.556272805116144</c:v>
                </c:pt>
                <c:pt idx="389">
                  <c:v>39.724710617306457</c:v>
                </c:pt>
                <c:pt idx="390">
                  <c:v>38.407087280107802</c:v>
                </c:pt>
                <c:pt idx="391">
                  <c:v>36.010250589286898</c:v>
                </c:pt>
                <c:pt idx="392">
                  <c:v>33.288829844356925</c:v>
                </c:pt>
                <c:pt idx="393">
                  <c:v>37.10014246698077</c:v>
                </c:pt>
                <c:pt idx="394">
                  <c:v>36.90784931216244</c:v>
                </c:pt>
                <c:pt idx="395">
                  <c:v>37.651598767654285</c:v>
                </c:pt>
                <c:pt idx="396">
                  <c:v>39.075963316173578</c:v>
                </c:pt>
                <c:pt idx="397">
                  <c:v>40.633652345534941</c:v>
                </c:pt>
                <c:pt idx="398">
                  <c:v>41.838211406687634</c:v>
                </c:pt>
                <c:pt idx="399">
                  <c:v>41.41157604437705</c:v>
                </c:pt>
                <c:pt idx="400">
                  <c:v>38.983160343626906</c:v>
                </c:pt>
                <c:pt idx="401">
                  <c:v>40.918654412259372</c:v>
                </c:pt>
                <c:pt idx="402">
                  <c:v>41.342127970541263</c:v>
                </c:pt>
                <c:pt idx="403">
                  <c:v>42.239745946146911</c:v>
                </c:pt>
                <c:pt idx="404">
                  <c:v>43.580537157770088</c:v>
                </c:pt>
                <c:pt idx="405">
                  <c:v>43.366597071544795</c:v>
                </c:pt>
                <c:pt idx="406">
                  <c:v>43.34858555773318</c:v>
                </c:pt>
                <c:pt idx="407">
                  <c:v>44.243925688665762</c:v>
                </c:pt>
                <c:pt idx="408">
                  <c:v>47.119615403844534</c:v>
                </c:pt>
                <c:pt idx="409">
                  <c:v>47.795960298601472</c:v>
                </c:pt>
                <c:pt idx="410">
                  <c:v>49.689466374009562</c:v>
                </c:pt>
                <c:pt idx="411">
                  <c:v>50.440843110590308</c:v>
                </c:pt>
                <c:pt idx="412">
                  <c:v>51.735443787488677</c:v>
                </c:pt>
                <c:pt idx="413">
                  <c:v>51.279446753005111</c:v>
                </c:pt>
                <c:pt idx="414">
                  <c:v>54.048207130312989</c:v>
                </c:pt>
                <c:pt idx="415">
                  <c:v>51.997807147559605</c:v>
                </c:pt>
                <c:pt idx="416">
                  <c:v>53.300385500402321</c:v>
                </c:pt>
                <c:pt idx="417">
                  <c:v>55.634583444533867</c:v>
                </c:pt>
                <c:pt idx="418">
                  <c:v>57.186682655872033</c:v>
                </c:pt>
                <c:pt idx="419">
                  <c:v>58.635037438048528</c:v>
                </c:pt>
                <c:pt idx="420">
                  <c:v>56.55264424529949</c:v>
                </c:pt>
                <c:pt idx="421">
                  <c:v>58.998135785543113</c:v>
                </c:pt>
                <c:pt idx="422">
                  <c:v>60.40663244697182</c:v>
                </c:pt>
                <c:pt idx="423">
                  <c:v>60.980665300546505</c:v>
                </c:pt>
                <c:pt idx="424">
                  <c:v>61.873744090399889</c:v>
                </c:pt>
                <c:pt idx="425">
                  <c:v>63.489928186940631</c:v>
                </c:pt>
                <c:pt idx="426">
                  <c:v>62.407968327997636</c:v>
                </c:pt>
                <c:pt idx="427">
                  <c:v>64.701789436205758</c:v>
                </c:pt>
                <c:pt idx="428">
                  <c:v>63.367115009972153</c:v>
                </c:pt>
                <c:pt idx="429">
                  <c:v>64.790701212775573</c:v>
                </c:pt>
                <c:pt idx="430">
                  <c:v>66.117322606425162</c:v>
                </c:pt>
                <c:pt idx="431">
                  <c:v>66.522887512910373</c:v>
                </c:pt>
                <c:pt idx="432">
                  <c:v>63.863742472479096</c:v>
                </c:pt>
                <c:pt idx="433">
                  <c:v>66.954067012243556</c:v>
                </c:pt>
                <c:pt idx="434">
                  <c:v>66.04264006523087</c:v>
                </c:pt>
                <c:pt idx="435">
                  <c:v>66.660098245889628</c:v>
                </c:pt>
                <c:pt idx="436">
                  <c:v>67.461193122522133</c:v>
                </c:pt>
                <c:pt idx="437">
                  <c:v>66.114202610092846</c:v>
                </c:pt>
                <c:pt idx="438">
                  <c:v>66.404078301730777</c:v>
                </c:pt>
                <c:pt idx="439">
                  <c:v>62.449276992654909</c:v>
                </c:pt>
                <c:pt idx="440">
                  <c:v>60.56393561838005</c:v>
                </c:pt>
                <c:pt idx="441">
                  <c:v>65.133665332021863</c:v>
                </c:pt>
                <c:pt idx="442">
                  <c:v>65.382952412405558</c:v>
                </c:pt>
                <c:pt idx="443">
                  <c:v>63.976848560728307</c:v>
                </c:pt>
                <c:pt idx="444">
                  <c:v>60.67100468073658</c:v>
                </c:pt>
                <c:pt idx="445">
                  <c:v>60.655680264898109</c:v>
                </c:pt>
                <c:pt idx="446">
                  <c:v>65.025018130971134</c:v>
                </c:pt>
                <c:pt idx="447">
                  <c:v>66.390960224550213</c:v>
                </c:pt>
                <c:pt idx="448">
                  <c:v>67.422150208876772</c:v>
                </c:pt>
                <c:pt idx="449">
                  <c:v>68.005171217954228</c:v>
                </c:pt>
                <c:pt idx="450">
                  <c:v>69.979739005129801</c:v>
                </c:pt>
                <c:pt idx="451">
                  <c:v>70.519311575526004</c:v>
                </c:pt>
                <c:pt idx="452">
                  <c:v>70.372335995000796</c:v>
                </c:pt>
                <c:pt idx="453">
                  <c:v>69.283202112070938</c:v>
                </c:pt>
                <c:pt idx="454">
                  <c:v>73.240277960943388</c:v>
                </c:pt>
                <c:pt idx="455">
                  <c:v>75.070723384079869</c:v>
                </c:pt>
                <c:pt idx="456">
                  <c:v>75.605534544370656</c:v>
                </c:pt>
                <c:pt idx="457">
                  <c:v>78.322334697100047</c:v>
                </c:pt>
                <c:pt idx="458">
                  <c:v>77.524478638969057</c:v>
                </c:pt>
                <c:pt idx="459">
                  <c:v>77.37899979949097</c:v>
                </c:pt>
                <c:pt idx="460">
                  <c:v>77.303149452784112</c:v>
                </c:pt>
                <c:pt idx="461">
                  <c:v>78.566858158498945</c:v>
                </c:pt>
                <c:pt idx="462">
                  <c:v>79.611045212190405</c:v>
                </c:pt>
                <c:pt idx="463">
                  <c:v>78.683710218335506</c:v>
                </c:pt>
                <c:pt idx="464">
                  <c:v>81.014139082242821</c:v>
                </c:pt>
                <c:pt idx="465">
                  <c:v>81.602352203788556</c:v>
                </c:pt>
                <c:pt idx="466">
                  <c:v>84.101141194110724</c:v>
                </c:pt>
                <c:pt idx="467">
                  <c:v>85.32879222059303</c:v>
                </c:pt>
                <c:pt idx="468">
                  <c:v>88.627745366148687</c:v>
                </c:pt>
                <c:pt idx="469">
                  <c:v>84.395678733159215</c:v>
                </c:pt>
                <c:pt idx="470">
                  <c:v>82.911066044029425</c:v>
                </c:pt>
                <c:pt idx="471">
                  <c:v>83.184776806058053</c:v>
                </c:pt>
                <c:pt idx="472">
                  <c:v>83.678575250208297</c:v>
                </c:pt>
                <c:pt idx="473">
                  <c:v>83.885812722680072</c:v>
                </c:pt>
                <c:pt idx="474">
                  <c:v>87.205961189428436</c:v>
                </c:pt>
                <c:pt idx="475">
                  <c:v>88.494896689954217</c:v>
                </c:pt>
                <c:pt idx="476">
                  <c:v>88.670396733694773</c:v>
                </c:pt>
                <c:pt idx="477">
                  <c:v>84.078934277958965</c:v>
                </c:pt>
                <c:pt idx="478">
                  <c:v>86.589124582509498</c:v>
                </c:pt>
                <c:pt idx="479">
                  <c:v>78.274391070624674</c:v>
                </c:pt>
                <c:pt idx="480">
                  <c:v>84.366838520561203</c:v>
                </c:pt>
                <c:pt idx="481">
                  <c:v>87.062488455333479</c:v>
                </c:pt>
                <c:pt idx="482">
                  <c:v>87.616010269910348</c:v>
                </c:pt>
                <c:pt idx="483">
                  <c:v>90.723860059707349</c:v>
                </c:pt>
                <c:pt idx="484">
                  <c:v>84.890575654713828</c:v>
                </c:pt>
                <c:pt idx="485">
                  <c:v>90.984403777033663</c:v>
                </c:pt>
                <c:pt idx="486">
                  <c:v>91.738565520609285</c:v>
                </c:pt>
                <c:pt idx="487">
                  <c:v>89.040988139331802</c:v>
                </c:pt>
                <c:pt idx="488">
                  <c:v>92.217746382030938</c:v>
                </c:pt>
                <c:pt idx="489">
                  <c:v>93.506758894083632</c:v>
                </c:pt>
                <c:pt idx="490">
                  <c:v>96.397638809007077</c:v>
                </c:pt>
                <c:pt idx="491">
                  <c:v>99.049465159183427</c:v>
                </c:pt>
                <c:pt idx="492">
                  <c:v>96.918582685868088</c:v>
                </c:pt>
                <c:pt idx="493">
                  <c:v>87.532382463531249</c:v>
                </c:pt>
                <c:pt idx="494">
                  <c:v>72.573580735239702</c:v>
                </c:pt>
                <c:pt idx="495">
                  <c:v>80.732433023646351</c:v>
                </c:pt>
                <c:pt idx="496">
                  <c:v>83.499005768511168</c:v>
                </c:pt>
                <c:pt idx="497">
                  <c:v>82.944769411162071</c:v>
                </c:pt>
                <c:pt idx="498">
                  <c:v>86.223865001144787</c:v>
                </c:pt>
                <c:pt idx="499">
                  <c:v>89.789220672164717</c:v>
                </c:pt>
                <c:pt idx="500">
                  <c:v>87.583700757850181</c:v>
                </c:pt>
                <c:pt idx="501">
                  <c:v>86.432620672342736</c:v>
                </c:pt>
                <c:pt idx="502">
                  <c:v>98.05901616100914</c:v>
                </c:pt>
                <c:pt idx="503">
                  <c:v>101.81854678109056</c:v>
                </c:pt>
                <c:pt idx="504">
                  <c:v>100.8860790794393</c:v>
                </c:pt>
                <c:pt idx="505">
                  <c:v>106.98291444178841</c:v>
                </c:pt>
                <c:pt idx="506">
                  <c:v>113.27822630252481</c:v>
                </c:pt>
                <c:pt idx="507">
                  <c:v>117.80837402535136</c:v>
                </c:pt>
                <c:pt idx="508">
                  <c:v>120.55853650975261</c:v>
                </c:pt>
                <c:pt idx="509">
                  <c:v>119.1779537379124</c:v>
                </c:pt>
                <c:pt idx="510">
                  <c:v>120.13046876701421</c:v>
                </c:pt>
                <c:pt idx="511">
                  <c:v>122.51281549592662</c:v>
                </c:pt>
                <c:pt idx="512">
                  <c:v>118.24839590732363</c:v>
                </c:pt>
                <c:pt idx="513">
                  <c:v>124.25275228145377</c:v>
                </c:pt>
                <c:pt idx="514">
                  <c:v>119.87407971210676</c:v>
                </c:pt>
                <c:pt idx="515">
                  <c:v>127.43649147146419</c:v>
                </c:pt>
                <c:pt idx="516">
                  <c:v>124.4679949380934</c:v>
                </c:pt>
                <c:pt idx="517">
                  <c:v>123.02362817145659</c:v>
                </c:pt>
                <c:pt idx="518">
                  <c:v>126.49647131176421</c:v>
                </c:pt>
                <c:pt idx="519">
                  <c:v>119.36159703058364</c:v>
                </c:pt>
                <c:pt idx="520">
                  <c:v>121.68193869641091</c:v>
                </c:pt>
                <c:pt idx="521">
                  <c:v>111.05035317056866</c:v>
                </c:pt>
                <c:pt idx="522">
                  <c:v>118.41439404068755</c:v>
                </c:pt>
                <c:pt idx="523">
                  <c:v>114.88617638813682</c:v>
                </c:pt>
                <c:pt idx="524">
                  <c:v>104.81214358826118</c:v>
                </c:pt>
                <c:pt idx="525">
                  <c:v>115.5585453631162</c:v>
                </c:pt>
                <c:pt idx="526">
                  <c:v>122.77998701528089</c:v>
                </c:pt>
                <c:pt idx="527">
                  <c:v>117.83051821596086</c:v>
                </c:pt>
                <c:pt idx="528">
                  <c:v>123.93653101906742</c:v>
                </c:pt>
                <c:pt idx="529">
                  <c:v>119.56666526551922</c:v>
                </c:pt>
                <c:pt idx="530">
                  <c:v>119.01603685863846</c:v>
                </c:pt>
                <c:pt idx="531">
                  <c:v>120.80923958438389</c:v>
                </c:pt>
                <c:pt idx="532">
                  <c:v>116.14988091301733</c:v>
                </c:pt>
                <c:pt idx="533">
                  <c:v>123.86538066741443</c:v>
                </c:pt>
                <c:pt idx="534">
                  <c:v>128.22109439204598</c:v>
                </c:pt>
                <c:pt idx="535">
                  <c:v>124.75957361729111</c:v>
                </c:pt>
                <c:pt idx="536">
                  <c:v>119.94516405118665</c:v>
                </c:pt>
                <c:pt idx="537">
                  <c:v>115.71324677861628</c:v>
                </c:pt>
                <c:pt idx="538">
                  <c:v>124.44379967673819</c:v>
                </c:pt>
                <c:pt idx="539">
                  <c:v>131.33707773909185</c:v>
                </c:pt>
                <c:pt idx="540">
                  <c:v>131.33707773909185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8-4A94-A944-115A8C9F8C41}"/>
            </c:ext>
          </c:extLst>
        </c:ser>
        <c:ser>
          <c:idx val="3"/>
          <c:order val="3"/>
          <c:tx>
            <c:strRef>
              <c:f>Sheet1!$AK$1</c:f>
              <c:strCache>
                <c:ptCount val="1"/>
                <c:pt idx="0">
                  <c:v> R2000G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Sheet1!$AK$2:$AK$542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0.96870000000000001</c:v>
                </c:pt>
                <c:pt idx="2">
                  <c:v>1.08029424</c:v>
                </c:pt>
                <c:pt idx="3">
                  <c:v>1.104492830976</c:v>
                </c:pt>
                <c:pt idx="4">
                  <c:v>1.0826238729226751</c:v>
                </c:pt>
                <c:pt idx="5">
                  <c:v>1.1470399933615743</c:v>
                </c:pt>
                <c:pt idx="6">
                  <c:v>1.1721601692161927</c:v>
                </c:pt>
                <c:pt idx="7">
                  <c:v>1.278006232496415</c:v>
                </c:pt>
                <c:pt idx="8">
                  <c:v>1.2832460580496503</c:v>
                </c:pt>
                <c:pt idx="9">
                  <c:v>1.1481202481370223</c:v>
                </c:pt>
                <c:pt idx="10">
                  <c:v>1.2711987387373109</c:v>
                </c:pt>
                <c:pt idx="11">
                  <c:v>1.3922168586651029</c:v>
                </c:pt>
                <c:pt idx="12">
                  <c:v>1.5275403373273508</c:v>
                </c:pt>
                <c:pt idx="13">
                  <c:v>1.5249435187538942</c:v>
                </c:pt>
                <c:pt idx="14">
                  <c:v>1.2126350861130968</c:v>
                </c:pt>
                <c:pt idx="15">
                  <c:v>1.2895161505726671</c:v>
                </c:pt>
                <c:pt idx="16">
                  <c:v>1.3961591362250267</c:v>
                </c:pt>
                <c:pt idx="17">
                  <c:v>1.4686197953951057</c:v>
                </c:pt>
                <c:pt idx="18">
                  <c:v>1.6605684026532461</c:v>
                </c:pt>
                <c:pt idx="19">
                  <c:v>1.7985616369137307</c:v>
                </c:pt>
                <c:pt idx="20">
                  <c:v>1.8895688557415655</c:v>
                </c:pt>
                <c:pt idx="21">
                  <c:v>2.0053994265985233</c:v>
                </c:pt>
                <c:pt idx="22">
                  <c:v>2.2318090218614968</c:v>
                </c:pt>
                <c:pt idx="23">
                  <c:v>2.1197722089640494</c:v>
                </c:pt>
                <c:pt idx="24">
                  <c:v>2.0555431110324389</c:v>
                </c:pt>
                <c:pt idx="25">
                  <c:v>2.0378654402775598</c:v>
                </c:pt>
                <c:pt idx="26">
                  <c:v>2.2006908889557368</c:v>
                </c:pt>
                <c:pt idx="27">
                  <c:v>2.2407434631347312</c:v>
                </c:pt>
                <c:pt idx="28">
                  <c:v>2.3478510006725712</c:v>
                </c:pt>
                <c:pt idx="29">
                  <c:v>2.2163713446349069</c:v>
                </c:pt>
                <c:pt idx="30">
                  <c:v>2.1538696727162026</c:v>
                </c:pt>
                <c:pt idx="31">
                  <c:v>1.9427904447900148</c:v>
                </c:pt>
                <c:pt idx="32">
                  <c:v>1.7444315403769544</c:v>
                </c:pt>
                <c:pt idx="33">
                  <c:v>1.924980204805969</c:v>
                </c:pt>
                <c:pt idx="34">
                  <c:v>1.9621323227587244</c:v>
                </c:pt>
                <c:pt idx="35">
                  <c:v>1.9240669556972052</c:v>
                </c:pt>
                <c:pt idx="36">
                  <c:v>1.8297876748680422</c:v>
                </c:pt>
                <c:pt idx="37">
                  <c:v>1.7000557287198981</c:v>
                </c:pt>
                <c:pt idx="38">
                  <c:v>1.6533041961801009</c:v>
                </c:pt>
                <c:pt idx="39">
                  <c:v>1.7553130650844133</c:v>
                </c:pt>
                <c:pt idx="40">
                  <c:v>1.6944037017259843</c:v>
                </c:pt>
                <c:pt idx="41">
                  <c:v>1.6235776269938382</c:v>
                </c:pt>
                <c:pt idx="42">
                  <c:v>1.5911060744539613</c:v>
                </c:pt>
                <c:pt idx="43">
                  <c:v>1.7109163618603445</c:v>
                </c:pt>
                <c:pt idx="44">
                  <c:v>1.7764444585195958</c:v>
                </c:pt>
                <c:pt idx="45">
                  <c:v>2.0699130830670329</c:v>
                </c:pt>
                <c:pt idx="46">
                  <c:v>2.2936706873465793</c:v>
                </c:pt>
                <c:pt idx="47">
                  <c:v>2.3280757476567779</c:v>
                </c:pt>
                <c:pt idx="48">
                  <c:v>2.5320151831515116</c:v>
                </c:pt>
                <c:pt idx="49">
                  <c:v>2.7186247021497785</c:v>
                </c:pt>
                <c:pt idx="50">
                  <c:v>2.735752037773322</c:v>
                </c:pt>
                <c:pt idx="51">
                  <c:v>2.9368298125496608</c:v>
                </c:pt>
                <c:pt idx="52">
                  <c:v>3.1747130273661832</c:v>
                </c:pt>
                <c:pt idx="53">
                  <c:v>3.3575764977424756</c:v>
                </c:pt>
                <c:pt idx="54">
                  <c:v>3.1719025174173168</c:v>
                </c:pt>
                <c:pt idx="55">
                  <c:v>3.0075979670151001</c:v>
                </c:pt>
                <c:pt idx="56">
                  <c:v>3.0256435548171905</c:v>
                </c:pt>
                <c:pt idx="57">
                  <c:v>2.7424433180863015</c:v>
                </c:pt>
                <c:pt idx="58">
                  <c:v>2.8899867685993446</c:v>
                </c:pt>
                <c:pt idx="59">
                  <c:v>2.7969291946504455</c:v>
                </c:pt>
                <c:pt idx="60">
                  <c:v>2.6738643100858259</c:v>
                </c:pt>
                <c:pt idx="61">
                  <c:v>2.4939132420170496</c:v>
                </c:pt>
                <c:pt idx="62">
                  <c:v>2.4816930671311659</c:v>
                </c:pt>
                <c:pt idx="63">
                  <c:v>2.4658102315015267</c:v>
                </c:pt>
                <c:pt idx="64">
                  <c:v>2.3223000760281378</c:v>
                </c:pt>
                <c:pt idx="65">
                  <c:v>2.4059028787651506</c:v>
                </c:pt>
                <c:pt idx="66">
                  <c:v>2.2589022128726</c:v>
                </c:pt>
                <c:pt idx="67">
                  <c:v>2.5602397680698048</c:v>
                </c:pt>
                <c:pt idx="68">
                  <c:v>2.490601246378306</c:v>
                </c:pt>
                <c:pt idx="69">
                  <c:v>2.4206153513550754</c:v>
                </c:pt>
                <c:pt idx="70">
                  <c:v>2.3155606451062654</c:v>
                </c:pt>
                <c:pt idx="71">
                  <c:v>2.35423050787954</c:v>
                </c:pt>
                <c:pt idx="72">
                  <c:v>2.6930042779634058</c:v>
                </c:pt>
                <c:pt idx="73">
                  <c:v>2.7818734191361978</c:v>
                </c:pt>
                <c:pt idx="74">
                  <c:v>2.7114920216320519</c:v>
                </c:pt>
                <c:pt idx="75">
                  <c:v>2.6583467780080641</c:v>
                </c:pt>
                <c:pt idx="76">
                  <c:v>2.7707948467178052</c:v>
                </c:pt>
                <c:pt idx="77">
                  <c:v>2.7971173977616246</c:v>
                </c:pt>
                <c:pt idx="78">
                  <c:v>2.882149766653578</c:v>
                </c:pt>
                <c:pt idx="79">
                  <c:v>2.8380528752237781</c:v>
                </c:pt>
                <c:pt idx="80">
                  <c:v>2.6325778470575765</c:v>
                </c:pt>
                <c:pt idx="81">
                  <c:v>2.7434093744187007</c:v>
                </c:pt>
                <c:pt idx="82">
                  <c:v>2.9431295768763821</c:v>
                </c:pt>
                <c:pt idx="83">
                  <c:v>3.0829282317780105</c:v>
                </c:pt>
                <c:pt idx="84">
                  <c:v>3.1532189954625487</c:v>
                </c:pt>
                <c:pt idx="85">
                  <c:v>3.3859265573276849</c:v>
                </c:pt>
                <c:pt idx="86">
                  <c:v>3.539647623030362</c:v>
                </c:pt>
                <c:pt idx="87">
                  <c:v>3.6263689897946056</c:v>
                </c:pt>
                <c:pt idx="88">
                  <c:v>3.759094094821088</c:v>
                </c:pt>
                <c:pt idx="89">
                  <c:v>3.7711231959245159</c:v>
                </c:pt>
                <c:pt idx="90">
                  <c:v>3.3657274523626302</c:v>
                </c:pt>
                <c:pt idx="91">
                  <c:v>3.4380905925884271</c:v>
                </c:pt>
                <c:pt idx="92">
                  <c:v>3.1582300183517291</c:v>
                </c:pt>
                <c:pt idx="93">
                  <c:v>3.3186681032839966</c:v>
                </c:pt>
                <c:pt idx="94">
                  <c:v>3.3040659636295473</c:v>
                </c:pt>
                <c:pt idx="95">
                  <c:v>3.1930493472515948</c:v>
                </c:pt>
                <c:pt idx="96">
                  <c:v>3.6039947982428751</c:v>
                </c:pt>
                <c:pt idx="97">
                  <c:v>3.9528614947127854</c:v>
                </c:pt>
                <c:pt idx="98">
                  <c:v>4.0611698996679158</c:v>
                </c:pt>
                <c:pt idx="99">
                  <c:v>3.9352736327782103</c:v>
                </c:pt>
                <c:pt idx="100">
                  <c:v>3.9077267173487629</c:v>
                </c:pt>
                <c:pt idx="101">
                  <c:v>4.004638339939012</c:v>
                </c:pt>
                <c:pt idx="102">
                  <c:v>4.1003491962635543</c:v>
                </c:pt>
                <c:pt idx="103">
                  <c:v>4.218849288035571</c:v>
                </c:pt>
                <c:pt idx="104">
                  <c:v>4.13447230227486</c:v>
                </c:pt>
                <c:pt idx="105">
                  <c:v>2.7721636786752937</c:v>
                </c:pt>
                <c:pt idx="106">
                  <c:v>2.5889236595148568</c:v>
                </c:pt>
                <c:pt idx="107">
                  <c:v>2.8581717201044023</c:v>
                </c:pt>
                <c:pt idx="108">
                  <c:v>2.9139060686464382</c:v>
                </c:pt>
                <c:pt idx="109">
                  <c:v>3.1851907236374215</c:v>
                </c:pt>
                <c:pt idx="110">
                  <c:v>3.3559169464243874</c:v>
                </c:pt>
                <c:pt idx="111">
                  <c:v>3.4367945448332153</c:v>
                </c:pt>
                <c:pt idx="112">
                  <c:v>3.3233803248537193</c:v>
                </c:pt>
                <c:pt idx="113">
                  <c:v>3.5686457928279238</c:v>
                </c:pt>
                <c:pt idx="114">
                  <c:v>3.5022689810813246</c:v>
                </c:pt>
                <c:pt idx="115">
                  <c:v>3.3747863901699642</c:v>
                </c:pt>
                <c:pt idx="116">
                  <c:v>3.470292845011774</c:v>
                </c:pt>
                <c:pt idx="117">
                  <c:v>3.4126859837845789</c:v>
                </c:pt>
                <c:pt idx="118">
                  <c:v>3.2795912304169801</c:v>
                </c:pt>
                <c:pt idx="119">
                  <c:v>3.4399632415843704</c:v>
                </c:pt>
                <c:pt idx="120">
                  <c:v>3.5868496720000227</c:v>
                </c:pt>
                <c:pt idx="121">
                  <c:v>3.5954581112128228</c:v>
                </c:pt>
                <c:pt idx="122">
                  <c:v>3.6954118467045394</c:v>
                </c:pt>
                <c:pt idx="123">
                  <c:v>3.8798128978550963</c:v>
                </c:pt>
                <c:pt idx="124">
                  <c:v>4.0656559356623561</c:v>
                </c:pt>
                <c:pt idx="125">
                  <c:v>3.934741814534028</c:v>
                </c:pt>
                <c:pt idx="126">
                  <c:v>4.1192812056356738</c:v>
                </c:pt>
                <c:pt idx="127">
                  <c:v>4.2379165043579805</c:v>
                </c:pt>
                <c:pt idx="128">
                  <c:v>4.2866525441580974</c:v>
                </c:pt>
                <c:pt idx="129">
                  <c:v>4.0521726499926496</c:v>
                </c:pt>
                <c:pt idx="130">
                  <c:v>4.0882369865775834</c:v>
                </c:pt>
                <c:pt idx="131">
                  <c:v>4.1344340645259106</c:v>
                </c:pt>
                <c:pt idx="132">
                  <c:v>3.7077604690668369</c:v>
                </c:pt>
                <c:pt idx="133">
                  <c:v>3.8482845908444703</c:v>
                </c:pt>
                <c:pt idx="134">
                  <c:v>4.0245360251051476</c:v>
                </c:pt>
                <c:pt idx="135">
                  <c:v>3.9050073051595251</c:v>
                </c:pt>
                <c:pt idx="136">
                  <c:v>4.2529434560492385</c:v>
                </c:pt>
                <c:pt idx="137">
                  <c:v>4.2780358224399295</c:v>
                </c:pt>
                <c:pt idx="138">
                  <c:v>4.0838129961011571</c:v>
                </c:pt>
                <c:pt idx="139">
                  <c:v>3.4924768742657095</c:v>
                </c:pt>
                <c:pt idx="140">
                  <c:v>3.1617393142727468</c:v>
                </c:pt>
                <c:pt idx="141">
                  <c:v>2.9843657387420457</c:v>
                </c:pt>
                <c:pt idx="142">
                  <c:v>3.2586289501324401</c:v>
                </c:pt>
                <c:pt idx="143">
                  <c:v>3.4140655510537576</c:v>
                </c:pt>
                <c:pt idx="144">
                  <c:v>3.734646306297706</c:v>
                </c:pt>
                <c:pt idx="145">
                  <c:v>4.1637571668913127</c:v>
                </c:pt>
                <c:pt idx="146">
                  <c:v>4.4573020471571505</c:v>
                </c:pt>
                <c:pt idx="147">
                  <c:v>4.4042601527959802</c:v>
                </c:pt>
                <c:pt idx="148">
                  <c:v>4.6169859181760264</c:v>
                </c:pt>
                <c:pt idx="149">
                  <c:v>4.3025691771482384</c:v>
                </c:pt>
                <c:pt idx="150">
                  <c:v>4.4974755608730534</c:v>
                </c:pt>
                <c:pt idx="151">
                  <c:v>4.695814233107555</c:v>
                </c:pt>
                <c:pt idx="152">
                  <c:v>4.7667210280274785</c:v>
                </c:pt>
                <c:pt idx="153">
                  <c:v>4.9697833438214492</c:v>
                </c:pt>
                <c:pt idx="154">
                  <c:v>4.7103606532739697</c:v>
                </c:pt>
                <c:pt idx="155">
                  <c:v>5.1616132038576161</c:v>
                </c:pt>
                <c:pt idx="156">
                  <c:v>5.5673160016808252</c:v>
                </c:pt>
                <c:pt idx="157">
                  <c:v>5.62688628289881</c:v>
                </c:pt>
                <c:pt idx="158">
                  <c:v>5.3033403216321284</c:v>
                </c:pt>
                <c:pt idx="159">
                  <c:v>4.9952162489453018</c:v>
                </c:pt>
                <c:pt idx="160">
                  <c:v>4.984226773197622</c:v>
                </c:pt>
                <c:pt idx="161">
                  <c:v>4.6662331050676142</c:v>
                </c:pt>
                <c:pt idx="162">
                  <c:v>4.8127528245667381</c:v>
                </c:pt>
                <c:pt idx="163">
                  <c:v>4.6274618408209189</c:v>
                </c:pt>
                <c:pt idx="164">
                  <c:v>4.7565680261798224</c:v>
                </c:pt>
                <c:pt idx="165">
                  <c:v>4.9520629720558125</c:v>
                </c:pt>
                <c:pt idx="166">
                  <c:v>5.4140904473486193</c:v>
                </c:pt>
                <c:pt idx="167">
                  <c:v>5.562436525605972</c:v>
                </c:pt>
                <c:pt idx="168">
                  <c:v>5.6314107385234857</c:v>
                </c:pt>
                <c:pt idx="169">
                  <c:v>5.3256251354216602</c:v>
                </c:pt>
                <c:pt idx="170">
                  <c:v>5.4630262639155394</c:v>
                </c:pt>
                <c:pt idx="171">
                  <c:v>5.2898483313494173</c:v>
                </c:pt>
                <c:pt idx="172">
                  <c:v>5.606710246397248</c:v>
                </c:pt>
                <c:pt idx="173">
                  <c:v>5.6201663509886011</c:v>
                </c:pt>
                <c:pt idx="174">
                  <c:v>5.6763680144984869</c:v>
                </c:pt>
                <c:pt idx="175">
                  <c:v>5.948266042392965</c:v>
                </c:pt>
                <c:pt idx="176">
                  <c:v>6.1445588217919322</c:v>
                </c:pt>
                <c:pt idx="177">
                  <c:v>6.3221365717417184</c:v>
                </c:pt>
                <c:pt idx="178">
                  <c:v>6.066722254243353</c:v>
                </c:pt>
                <c:pt idx="179">
                  <c:v>6.3063577832859661</c:v>
                </c:pt>
                <c:pt idx="180">
                  <c:v>6.4741069003213729</c:v>
                </c:pt>
                <c:pt idx="181">
                  <c:v>6.4456208299599593</c:v>
                </c:pt>
                <c:pt idx="182">
                  <c:v>6.0498597110004182</c:v>
                </c:pt>
                <c:pt idx="183">
                  <c:v>6.0589345005669193</c:v>
                </c:pt>
                <c:pt idx="184">
                  <c:v>5.9232143677542206</c:v>
                </c:pt>
                <c:pt idx="185">
                  <c:v>5.6702931142511153</c:v>
                </c:pt>
                <c:pt idx="186">
                  <c:v>5.7513783057849057</c:v>
                </c:pt>
                <c:pt idx="187">
                  <c:v>6.1735294734295172</c:v>
                </c:pt>
                <c:pt idx="188">
                  <c:v>6.1994582972179213</c:v>
                </c:pt>
                <c:pt idx="189">
                  <c:v>6.2657925009981525</c:v>
                </c:pt>
                <c:pt idx="190">
                  <c:v>6.0120279047077272</c:v>
                </c:pt>
                <c:pt idx="191">
                  <c:v>6.1539117632588303</c:v>
                </c:pt>
                <c:pt idx="192">
                  <c:v>6.0283719632883503</c:v>
                </c:pt>
                <c:pt idx="193">
                  <c:v>6.3068827479922724</c:v>
                </c:pt>
                <c:pt idx="194">
                  <c:v>6.4910437242336458</c:v>
                </c:pt>
                <c:pt idx="195">
                  <c:v>6.5884093800971497</c:v>
                </c:pt>
                <c:pt idx="196">
                  <c:v>6.6747175429764232</c:v>
                </c:pt>
                <c:pt idx="197">
                  <c:v>7.1346055816874987</c:v>
                </c:pt>
                <c:pt idx="198">
                  <c:v>7.6903913565009558</c:v>
                </c:pt>
                <c:pt idx="199">
                  <c:v>7.7849831701859173</c:v>
                </c:pt>
                <c:pt idx="200">
                  <c:v>7.9453538234917467</c:v>
                </c:pt>
                <c:pt idx="201">
                  <c:v>7.5544424153759522</c:v>
                </c:pt>
                <c:pt idx="202">
                  <c:v>7.8875933258940316</c:v>
                </c:pt>
                <c:pt idx="203">
                  <c:v>8.0626978977288797</c:v>
                </c:pt>
                <c:pt idx="204">
                  <c:v>7.9957775051777302</c:v>
                </c:pt>
                <c:pt idx="205">
                  <c:v>8.3603849594138353</c:v>
                </c:pt>
                <c:pt idx="206">
                  <c:v>8.5259205816102295</c:v>
                </c:pt>
                <c:pt idx="207">
                  <c:v>9.1807112822778958</c:v>
                </c:pt>
                <c:pt idx="208">
                  <c:v>9.651681771058751</c:v>
                </c:pt>
                <c:pt idx="209">
                  <c:v>9.0243224559399327</c:v>
                </c:pt>
                <c:pt idx="210">
                  <c:v>7.9224526840696674</c:v>
                </c:pt>
                <c:pt idx="211">
                  <c:v>8.5087141826908237</c:v>
                </c:pt>
                <c:pt idx="212">
                  <c:v>8.9469129630994022</c:v>
                </c:pt>
                <c:pt idx="213">
                  <c:v>8.5613010143898176</c:v>
                </c:pt>
                <c:pt idx="214">
                  <c:v>8.7993051825898547</c:v>
                </c:pt>
                <c:pt idx="215">
                  <c:v>8.970891633650357</c:v>
                </c:pt>
                <c:pt idx="216">
                  <c:v>9.1951639244916148</c:v>
                </c:pt>
                <c:pt idx="217">
                  <c:v>8.6397760234523204</c:v>
                </c:pt>
                <c:pt idx="218">
                  <c:v>8.0298078361965874</c:v>
                </c:pt>
                <c:pt idx="219">
                  <c:v>7.9366620652967068</c:v>
                </c:pt>
                <c:pt idx="220">
                  <c:v>9.1295423737108035</c:v>
                </c:pt>
                <c:pt idx="221">
                  <c:v>9.4390338601796007</c:v>
                </c:pt>
                <c:pt idx="222">
                  <c:v>9.9223123938207962</c:v>
                </c:pt>
                <c:pt idx="223">
                  <c:v>10.219981765635421</c:v>
                </c:pt>
                <c:pt idx="224">
                  <c:v>11.035536310533129</c:v>
                </c:pt>
                <c:pt idx="225">
                  <c:v>10.372300578270087</c:v>
                </c:pt>
                <c:pt idx="226">
                  <c:v>10.125439824507259</c:v>
                </c:pt>
                <c:pt idx="227">
                  <c:v>10.131515088401963</c:v>
                </c:pt>
                <c:pt idx="228">
                  <c:v>9.9967659377262166</c:v>
                </c:pt>
                <c:pt idx="229">
                  <c:v>10.879480370027443</c:v>
                </c:pt>
                <c:pt idx="230">
                  <c:v>11.336418545568595</c:v>
                </c:pt>
                <c:pt idx="231">
                  <c:v>11.405570698696563</c:v>
                </c:pt>
                <c:pt idx="232">
                  <c:v>10.576385708901324</c:v>
                </c:pt>
                <c:pt idx="233">
                  <c:v>10.684264843132118</c:v>
                </c:pt>
                <c:pt idx="234">
                  <c:v>9.7921287287305852</c:v>
                </c:pt>
                <c:pt idx="235">
                  <c:v>7.5321054181395661</c:v>
                </c:pt>
                <c:pt idx="236">
                  <c:v>8.295860907538918</c:v>
                </c:pt>
                <c:pt idx="237">
                  <c:v>8.7289048469124495</c:v>
                </c:pt>
                <c:pt idx="238">
                  <c:v>9.4062678630328538</c:v>
                </c:pt>
                <c:pt idx="239">
                  <c:v>10.257535104637327</c:v>
                </c:pt>
                <c:pt idx="240">
                  <c:v>10.719124184346006</c:v>
                </c:pt>
                <c:pt idx="241">
                  <c:v>9.7383243214783466</c:v>
                </c:pt>
                <c:pt idx="242">
                  <c:v>10.085008667322976</c:v>
                </c:pt>
                <c:pt idx="243">
                  <c:v>10.975514932647595</c:v>
                </c:pt>
                <c:pt idx="244">
                  <c:v>10.993075756539831</c:v>
                </c:pt>
                <c:pt idx="245">
                  <c:v>11.572410848909479</c:v>
                </c:pt>
                <c:pt idx="246">
                  <c:v>11.214823353678176</c:v>
                </c:pt>
                <c:pt idx="247">
                  <c:v>10.795388960250612</c:v>
                </c:pt>
                <c:pt idx="248">
                  <c:v>11.003739967183451</c:v>
                </c:pt>
                <c:pt idx="249">
                  <c:v>11.285435710343348</c:v>
                </c:pt>
                <c:pt idx="250">
                  <c:v>12.478306264926639</c:v>
                </c:pt>
                <c:pt idx="251">
                  <c:v>14.678231659433203</c:v>
                </c:pt>
                <c:pt idx="252">
                  <c:v>14.541724105000474</c:v>
                </c:pt>
                <c:pt idx="253">
                  <c:v>17.925583304234085</c:v>
                </c:pt>
                <c:pt idx="254">
                  <c:v>16.041604498959082</c:v>
                </c:pt>
                <c:pt idx="255">
                  <c:v>14.421402444564215</c:v>
                </c:pt>
                <c:pt idx="256">
                  <c:v>13.15808759042039</c:v>
                </c:pt>
                <c:pt idx="257">
                  <c:v>14.858112507102705</c:v>
                </c:pt>
                <c:pt idx="258">
                  <c:v>13.584772265244004</c:v>
                </c:pt>
                <c:pt idx="259">
                  <c:v>15.013890307547673</c:v>
                </c:pt>
                <c:pt idx="260">
                  <c:v>14.267699959262554</c:v>
                </c:pt>
                <c:pt idx="261">
                  <c:v>13.109162722570435</c:v>
                </c:pt>
                <c:pt idx="262">
                  <c:v>10.728538772151644</c:v>
                </c:pt>
                <c:pt idx="263">
                  <c:v>11.385125345007324</c:v>
                </c:pt>
                <c:pt idx="264">
                  <c:v>12.306181985418416</c:v>
                </c:pt>
                <c:pt idx="265">
                  <c:v>10.619004435217551</c:v>
                </c:pt>
                <c:pt idx="266">
                  <c:v>9.653736932056276</c:v>
                </c:pt>
                <c:pt idx="267">
                  <c:v>10.835354332539964</c:v>
                </c:pt>
                <c:pt idx="268">
                  <c:v>11.086734553054892</c:v>
                </c:pt>
                <c:pt idx="269">
                  <c:v>11.389402406353293</c:v>
                </c:pt>
                <c:pt idx="270">
                  <c:v>10.417886381091357</c:v>
                </c:pt>
                <c:pt idx="271">
                  <c:v>9.7667684822731466</c:v>
                </c:pt>
                <c:pt idx="272">
                  <c:v>8.1904120492342614</c:v>
                </c:pt>
                <c:pt idx="273">
                  <c:v>8.9783296883705983</c:v>
                </c:pt>
                <c:pt idx="274">
                  <c:v>9.7280202173495418</c:v>
                </c:pt>
                <c:pt idx="275">
                  <c:v>10.334075876890418</c:v>
                </c:pt>
                <c:pt idx="276">
                  <c:v>9.9661827756731203</c:v>
                </c:pt>
                <c:pt idx="277">
                  <c:v>9.3213707500870697</c:v>
                </c:pt>
                <c:pt idx="278">
                  <c:v>10.131397868269636</c:v>
                </c:pt>
                <c:pt idx="279">
                  <c:v>9.9125596743150126</c:v>
                </c:pt>
                <c:pt idx="280">
                  <c:v>9.3326749333675849</c:v>
                </c:pt>
                <c:pt idx="281">
                  <c:v>8.5412640990180133</c:v>
                </c:pt>
                <c:pt idx="282">
                  <c:v>7.2284718069989449</c:v>
                </c:pt>
                <c:pt idx="283">
                  <c:v>7.2248575710954457</c:v>
                </c:pt>
                <c:pt idx="284">
                  <c:v>6.7032228544623544</c:v>
                </c:pt>
                <c:pt idx="285">
                  <c:v>7.0424059308981493</c:v>
                </c:pt>
                <c:pt idx="286">
                  <c:v>7.7403083586501555</c:v>
                </c:pt>
                <c:pt idx="287">
                  <c:v>7.206227081903295</c:v>
                </c:pt>
                <c:pt idx="288">
                  <c:v>7.010217705275525</c:v>
                </c:pt>
                <c:pt idx="289">
                  <c:v>6.8230448925446687</c:v>
                </c:pt>
                <c:pt idx="290">
                  <c:v>6.9260728704220922</c:v>
                </c:pt>
                <c:pt idx="291">
                  <c:v>7.5812793639640219</c:v>
                </c:pt>
                <c:pt idx="292">
                  <c:v>8.4356895482827667</c:v>
                </c:pt>
                <c:pt idx="293">
                  <c:v>8.5984983565646242</c:v>
                </c:pt>
                <c:pt idx="294">
                  <c:v>9.2485448323209116</c:v>
                </c:pt>
                <c:pt idx="295">
                  <c:v>9.7451916898165454</c:v>
                </c:pt>
                <c:pt idx="296">
                  <c:v>9.4986383400641863</c:v>
                </c:pt>
                <c:pt idx="297">
                  <c:v>10.319320692645732</c:v>
                </c:pt>
                <c:pt idx="298">
                  <c:v>10.655730547225982</c:v>
                </c:pt>
                <c:pt idx="299">
                  <c:v>10.703681334688499</c:v>
                </c:pt>
                <c:pt idx="300">
                  <c:v>11.265624604759644</c:v>
                </c:pt>
                <c:pt idx="301">
                  <c:v>11.248726167852505</c:v>
                </c:pt>
                <c:pt idx="302">
                  <c:v>11.30159518084141</c:v>
                </c:pt>
                <c:pt idx="303">
                  <c:v>10.734255102763171</c:v>
                </c:pt>
                <c:pt idx="304">
                  <c:v>10.947866779308159</c:v>
                </c:pt>
                <c:pt idx="305">
                  <c:v>11.312430743059121</c:v>
                </c:pt>
                <c:pt idx="306">
                  <c:v>10.296574462332412</c:v>
                </c:pt>
                <c:pt idx="307">
                  <c:v>10.075198111392266</c:v>
                </c:pt>
                <c:pt idx="308">
                  <c:v>10.632356566952257</c:v>
                </c:pt>
                <c:pt idx="309">
                  <c:v>10.890722831529198</c:v>
                </c:pt>
                <c:pt idx="310">
                  <c:v>11.810988910793416</c:v>
                </c:pt>
                <c:pt idx="311">
                  <c:v>12.235003412690901</c:v>
                </c:pt>
                <c:pt idx="312">
                  <c:v>11.684428259119811</c:v>
                </c:pt>
                <c:pt idx="313">
                  <c:v>11.844504926269753</c:v>
                </c:pt>
                <c:pt idx="314">
                  <c:v>11.400335991534638</c:v>
                </c:pt>
                <c:pt idx="315">
                  <c:v>10.675274622473035</c:v>
                </c:pt>
                <c:pt idx="316">
                  <c:v>11.427911979414398</c:v>
                </c:pt>
                <c:pt idx="317">
                  <c:v>11.797391557975512</c:v>
                </c:pt>
                <c:pt idx="318">
                  <c:v>12.622063697496655</c:v>
                </c:pt>
                <c:pt idx="319">
                  <c:v>12.444191037574523</c:v>
                </c:pt>
                <c:pt idx="320">
                  <c:v>12.542797406140354</c:v>
                </c:pt>
                <c:pt idx="321">
                  <c:v>12.079252172501006</c:v>
                </c:pt>
                <c:pt idx="322">
                  <c:v>12.76316217892006</c:v>
                </c:pt>
                <c:pt idx="323">
                  <c:v>12.744158449449015</c:v>
                </c:pt>
                <c:pt idx="324">
                  <c:v>13.973458657011301</c:v>
                </c:pt>
                <c:pt idx="325">
                  <c:v>13.898957313492865</c:v>
                </c:pt>
                <c:pt idx="326">
                  <c:v>14.574514649306545</c:v>
                </c:pt>
                <c:pt idx="327">
                  <c:v>14.532414943855146</c:v>
                </c:pt>
                <c:pt idx="328">
                  <c:v>13.509689192506851</c:v>
                </c:pt>
                <c:pt idx="329">
                  <c:v>13.517817630698845</c:v>
                </c:pt>
                <c:pt idx="330">
                  <c:v>12.815632651361799</c:v>
                </c:pt>
                <c:pt idx="331">
                  <c:v>13.190998339726747</c:v>
                </c:pt>
                <c:pt idx="332">
                  <c:v>13.280299047850793</c:v>
                </c:pt>
                <c:pt idx="333">
                  <c:v>14.140816978312122</c:v>
                </c:pt>
                <c:pt idx="334">
                  <c:v>14.479383316297394</c:v>
                </c:pt>
                <c:pt idx="335">
                  <c:v>14.444901247000841</c:v>
                </c:pt>
                <c:pt idx="336">
                  <c:v>14.713654837341887</c:v>
                </c:pt>
                <c:pt idx="337">
                  <c:v>14.667112574933098</c:v>
                </c:pt>
                <c:pt idx="338">
                  <c:v>14.802573339066001</c:v>
                </c:pt>
                <c:pt idx="339">
                  <c:v>15.190664123493606</c:v>
                </c:pt>
                <c:pt idx="340">
                  <c:v>15.882393265641698</c:v>
                </c:pt>
                <c:pt idx="341">
                  <c:v>15.792526320063027</c:v>
                </c:pt>
                <c:pt idx="342">
                  <c:v>14.972558927138728</c:v>
                </c:pt>
                <c:pt idx="343">
                  <c:v>15.349136957848293</c:v>
                </c:pt>
                <c:pt idx="344">
                  <c:v>15.795044566770235</c:v>
                </c:pt>
                <c:pt idx="345">
                  <c:v>16.506147397192734</c:v>
                </c:pt>
                <c:pt idx="346">
                  <c:v>15.366224056864811</c:v>
                </c:pt>
                <c:pt idx="347">
                  <c:v>15.462732833302537</c:v>
                </c:pt>
                <c:pt idx="348">
                  <c:v>14.044233348601473</c:v>
                </c:pt>
                <c:pt idx="349">
                  <c:v>13.558159820178973</c:v>
                </c:pt>
                <c:pt idx="350">
                  <c:v>13.479522493221936</c:v>
                </c:pt>
                <c:pt idx="351">
                  <c:v>14.172129756414282</c:v>
                </c:pt>
                <c:pt idx="352">
                  <c:v>14.974937007526018</c:v>
                </c:pt>
                <c:pt idx="353">
                  <c:v>14.082217102471231</c:v>
                </c:pt>
                <c:pt idx="354">
                  <c:v>14.409670509494024</c:v>
                </c:pt>
                <c:pt idx="355">
                  <c:v>14.767030338129475</c:v>
                </c:pt>
                <c:pt idx="356">
                  <c:v>13.09799334831528</c:v>
                </c:pt>
                <c:pt idx="357">
                  <c:v>10.255262593543819</c:v>
                </c:pt>
                <c:pt idx="358">
                  <c:v>9.0142798550797707</c:v>
                </c:pt>
                <c:pt idx="359">
                  <c:v>9.50321817050113</c:v>
                </c:pt>
                <c:pt idx="360">
                  <c:v>8.7802218365193436</c:v>
                </c:pt>
                <c:pt idx="361">
                  <c:v>7.8710944658299278</c:v>
                </c:pt>
                <c:pt idx="362">
                  <c:v>8.5775597443073206</c:v>
                </c:pt>
                <c:pt idx="363">
                  <c:v>9.8685339340289193</c:v>
                </c:pt>
                <c:pt idx="364">
                  <c:v>10.250641304112834</c:v>
                </c:pt>
                <c:pt idx="365">
                  <c:v>10.582762941369833</c:v>
                </c:pt>
                <c:pt idx="366">
                  <c:v>11.403377073804892</c:v>
                </c:pt>
                <c:pt idx="367">
                  <c:v>11.514707043400842</c:v>
                </c:pt>
                <c:pt idx="368">
                  <c:v>12.270789144486441</c:v>
                </c:pt>
                <c:pt idx="369">
                  <c:v>11.418248339143938</c:v>
                </c:pt>
                <c:pt idx="370">
                  <c:v>11.771534711256113</c:v>
                </c:pt>
                <c:pt idx="371">
                  <c:v>12.778850488968695</c:v>
                </c:pt>
                <c:pt idx="372">
                  <c:v>12.207280830919235</c:v>
                </c:pt>
                <c:pt idx="373">
                  <c:v>12.739662742212307</c:v>
                </c:pt>
                <c:pt idx="374">
                  <c:v>13.751825657700154</c:v>
                </c:pt>
                <c:pt idx="375">
                  <c:v>14.329051468493365</c:v>
                </c:pt>
                <c:pt idx="376">
                  <c:v>13.381623116913827</c:v>
                </c:pt>
                <c:pt idx="377">
                  <c:v>12.483732606286202</c:v>
                </c:pt>
                <c:pt idx="378">
                  <c:v>13.309409755609312</c:v>
                </c:pt>
                <c:pt idx="379">
                  <c:v>12.339077170139078</c:v>
                </c:pt>
                <c:pt idx="380">
                  <c:v>14.085584551679897</c:v>
                </c:pt>
                <c:pt idx="381">
                  <c:v>14.691630636523019</c:v>
                </c:pt>
                <c:pt idx="382">
                  <c:v>15.331942152385286</c:v>
                </c:pt>
                <c:pt idx="383">
                  <c:v>16.495909850553808</c:v>
                </c:pt>
                <c:pt idx="384">
                  <c:v>16.403963735779417</c:v>
                </c:pt>
                <c:pt idx="385">
                  <c:v>17.368427260766797</c:v>
                </c:pt>
                <c:pt idx="386">
                  <c:v>18.019970590600487</c:v>
                </c:pt>
                <c:pt idx="387">
                  <c:v>18.669241928654568</c:v>
                </c:pt>
                <c:pt idx="388">
                  <c:v>18.304849199532608</c:v>
                </c:pt>
                <c:pt idx="389">
                  <c:v>17.913713559636907</c:v>
                </c:pt>
                <c:pt idx="390">
                  <c:v>17.21151691310795</c:v>
                </c:pt>
                <c:pt idx="391">
                  <c:v>15.737336856257706</c:v>
                </c:pt>
                <c:pt idx="392">
                  <c:v>13.928241276410491</c:v>
                </c:pt>
                <c:pt idx="393">
                  <c:v>16.137246825491037</c:v>
                </c:pt>
                <c:pt idx="394">
                  <c:v>16.052289791532431</c:v>
                </c:pt>
                <c:pt idx="395">
                  <c:v>16.016246903041186</c:v>
                </c:pt>
                <c:pt idx="396">
                  <c:v>17.214267408701403</c:v>
                </c:pt>
                <c:pt idx="397">
                  <c:v>17.78129134235181</c:v>
                </c:pt>
                <c:pt idx="398">
                  <c:v>18.142508608283585</c:v>
                </c:pt>
                <c:pt idx="399">
                  <c:v>17.844655315752728</c:v>
                </c:pt>
                <c:pt idx="400">
                  <c:v>16.573013294906534</c:v>
                </c:pt>
                <c:pt idx="401">
                  <c:v>17.428071287996776</c:v>
                </c:pt>
                <c:pt idx="402">
                  <c:v>17.124040283614622</c:v>
                </c:pt>
                <c:pt idx="403">
                  <c:v>17.738783002287693</c:v>
                </c:pt>
                <c:pt idx="404">
                  <c:v>18.270935247741779</c:v>
                </c:pt>
                <c:pt idx="405">
                  <c:v>17.702760575948798</c:v>
                </c:pt>
                <c:pt idx="406">
                  <c:v>17.838890632237177</c:v>
                </c:pt>
                <c:pt idx="407">
                  <c:v>18.352630715375323</c:v>
                </c:pt>
                <c:pt idx="408">
                  <c:v>19.560265283867643</c:v>
                </c:pt>
                <c:pt idx="409">
                  <c:v>19.768169718111828</c:v>
                </c:pt>
                <c:pt idx="410">
                  <c:v>20.777079867719287</c:v>
                </c:pt>
                <c:pt idx="411">
                  <c:v>20.640952109658294</c:v>
                </c:pt>
                <c:pt idx="412">
                  <c:v>21.688169010922593</c:v>
                </c:pt>
                <c:pt idx="413">
                  <c:v>21.553161104433769</c:v>
                </c:pt>
                <c:pt idx="414">
                  <c:v>23.183586952781852</c:v>
                </c:pt>
                <c:pt idx="415">
                  <c:v>22.730497904486747</c:v>
                </c:pt>
                <c:pt idx="416">
                  <c:v>24.312557731530191</c:v>
                </c:pt>
                <c:pt idx="417">
                  <c:v>24.755708986648919</c:v>
                </c:pt>
                <c:pt idx="418">
                  <c:v>25.772155669424304</c:v>
                </c:pt>
                <c:pt idx="419">
                  <c:v>26.299487906040881</c:v>
                </c:pt>
                <c:pt idx="420">
                  <c:v>25.845248229358859</c:v>
                </c:pt>
                <c:pt idx="421">
                  <c:v>27.094621810850239</c:v>
                </c:pt>
                <c:pt idx="422">
                  <c:v>26.426978057026851</c:v>
                </c:pt>
                <c:pt idx="423">
                  <c:v>25.070062503537276</c:v>
                </c:pt>
                <c:pt idx="424">
                  <c:v>25.312086171858656</c:v>
                </c:pt>
                <c:pt idx="425">
                  <c:v>26.882685473422026</c:v>
                </c:pt>
                <c:pt idx="426">
                  <c:v>25.254276725956963</c:v>
                </c:pt>
                <c:pt idx="427">
                  <c:v>26.662697326625288</c:v>
                </c:pt>
                <c:pt idx="428">
                  <c:v>25.2349778559988</c:v>
                </c:pt>
                <c:pt idx="429">
                  <c:v>26.800369456262555</c:v>
                </c:pt>
                <c:pt idx="430">
                  <c:v>26.973290537424635</c:v>
                </c:pt>
                <c:pt idx="431">
                  <c:v>27.773302134606354</c:v>
                </c:pt>
                <c:pt idx="432">
                  <c:v>27.139232067216891</c:v>
                </c:pt>
                <c:pt idx="433">
                  <c:v>29.092331979584582</c:v>
                </c:pt>
                <c:pt idx="434">
                  <c:v>29.614626089042854</c:v>
                </c:pt>
                <c:pt idx="435">
                  <c:v>28.7434259091429</c:v>
                </c:pt>
                <c:pt idx="436">
                  <c:v>29.799481828534788</c:v>
                </c:pt>
                <c:pt idx="437">
                  <c:v>30.200069414834854</c:v>
                </c:pt>
                <c:pt idx="438">
                  <c:v>30.32337014348148</c:v>
                </c:pt>
                <c:pt idx="439">
                  <c:v>28.025444831285782</c:v>
                </c:pt>
                <c:pt idx="440">
                  <c:v>26.255460140717187</c:v>
                </c:pt>
                <c:pt idx="441">
                  <c:v>27.744747739848904</c:v>
                </c:pt>
                <c:pt idx="442">
                  <c:v>28.761457666435522</c:v>
                </c:pt>
                <c:pt idx="443">
                  <c:v>27.38957106941303</c:v>
                </c:pt>
                <c:pt idx="444">
                  <c:v>24.421928058443676</c:v>
                </c:pt>
                <c:pt idx="445">
                  <c:v>24.249288665054646</c:v>
                </c:pt>
                <c:pt idx="446">
                  <c:v>26.106922921527858</c:v>
                </c:pt>
                <c:pt idx="447">
                  <c:v>26.367253139465305</c:v>
                </c:pt>
                <c:pt idx="448">
                  <c:v>27.077615167823708</c:v>
                </c:pt>
                <c:pt idx="449">
                  <c:v>26.953047214941762</c:v>
                </c:pt>
                <c:pt idx="450">
                  <c:v>28.715462073940749</c:v>
                </c:pt>
                <c:pt idx="451">
                  <c:v>29.020710132168624</c:v>
                </c:pt>
                <c:pt idx="452">
                  <c:v>29.438553929729999</c:v>
                </c:pt>
                <c:pt idx="453">
                  <c:v>27.60910050372037</c:v>
                </c:pt>
                <c:pt idx="454">
                  <c:v>30.079260646231894</c:v>
                </c:pt>
                <c:pt idx="455">
                  <c:v>30.489546607215392</c:v>
                </c:pt>
                <c:pt idx="456">
                  <c:v>30.98459738416658</c:v>
                </c:pt>
                <c:pt idx="457">
                  <c:v>31.744364505901171</c:v>
                </c:pt>
                <c:pt idx="458">
                  <c:v>32.120373992494336</c:v>
                </c:pt>
                <c:pt idx="459">
                  <c:v>32.711924285258277</c:v>
                </c:pt>
                <c:pt idx="460">
                  <c:v>32.414422637823463</c:v>
                </c:pt>
                <c:pt idx="461">
                  <c:v>33.530073759499317</c:v>
                </c:pt>
                <c:pt idx="462">
                  <c:v>33.815474709377696</c:v>
                </c:pt>
                <c:pt idx="463">
                  <c:v>33.775968448718764</c:v>
                </c:pt>
                <c:pt idx="464">
                  <c:v>35.615082410971844</c:v>
                </c:pt>
                <c:pt idx="465">
                  <c:v>36.166860846008561</c:v>
                </c:pt>
                <c:pt idx="466">
                  <c:v>37.205220900231694</c:v>
                </c:pt>
                <c:pt idx="467">
                  <c:v>37.248082118341536</c:v>
                </c:pt>
                <c:pt idx="468">
                  <c:v>38.700081186320624</c:v>
                </c:pt>
                <c:pt idx="469">
                  <c:v>37.598226491953113</c:v>
                </c:pt>
                <c:pt idx="470">
                  <c:v>38.104538903280663</c:v>
                </c:pt>
                <c:pt idx="471">
                  <c:v>38.141826370366694</c:v>
                </c:pt>
                <c:pt idx="472">
                  <c:v>40.543273915728086</c:v>
                </c:pt>
                <c:pt idx="473">
                  <c:v>40.860491330495051</c:v>
                </c:pt>
                <c:pt idx="474">
                  <c:v>41.562958114607355</c:v>
                </c:pt>
                <c:pt idx="475">
                  <c:v>44.150578850653936</c:v>
                </c:pt>
                <c:pt idx="476">
                  <c:v>43.117314716860399</c:v>
                </c:pt>
                <c:pt idx="477">
                  <c:v>37.661407099411058</c:v>
                </c:pt>
                <c:pt idx="478">
                  <c:v>38.250547443321459</c:v>
                </c:pt>
                <c:pt idx="479">
                  <c:v>33.781035950774289</c:v>
                </c:pt>
                <c:pt idx="480">
                  <c:v>37.682168612860373</c:v>
                </c:pt>
                <c:pt idx="481">
                  <c:v>40.115641660480243</c:v>
                </c:pt>
                <c:pt idx="482">
                  <c:v>39.572747258724739</c:v>
                </c:pt>
                <c:pt idx="483">
                  <c:v>40.777805390818152</c:v>
                </c:pt>
                <c:pt idx="484">
                  <c:v>37.752466783117519</c:v>
                </c:pt>
                <c:pt idx="485">
                  <c:v>40.660222537348517</c:v>
                </c:pt>
                <c:pt idx="486">
                  <c:v>41.057630063298525</c:v>
                </c:pt>
                <c:pt idx="487">
                  <c:v>39.285888768706471</c:v>
                </c:pt>
                <c:pt idx="488">
                  <c:v>38.963431195483089</c:v>
                </c:pt>
                <c:pt idx="489">
                  <c:v>40.072146602252786</c:v>
                </c:pt>
                <c:pt idx="490">
                  <c:v>42.43074139407684</c:v>
                </c:pt>
                <c:pt idx="491">
                  <c:v>43.403040908131949</c:v>
                </c:pt>
                <c:pt idx="492">
                  <c:v>42.925160011853471</c:v>
                </c:pt>
                <c:pt idx="493">
                  <c:v>39.826036543375089</c:v>
                </c:pt>
                <c:pt idx="494">
                  <c:v>32.220274268745847</c:v>
                </c:pt>
                <c:pt idx="495">
                  <c:v>37.019287297086116</c:v>
                </c:pt>
                <c:pt idx="496">
                  <c:v>40.517533809092569</c:v>
                </c:pt>
                <c:pt idx="497">
                  <c:v>42.074586755099808</c:v>
                </c:pt>
                <c:pt idx="498">
                  <c:v>43.520467533765554</c:v>
                </c:pt>
                <c:pt idx="499">
                  <c:v>46.073494345888413</c:v>
                </c:pt>
                <c:pt idx="500">
                  <c:v>45.086272947545531</c:v>
                </c:pt>
                <c:pt idx="501">
                  <c:v>45.428855113287462</c:v>
                </c:pt>
                <c:pt idx="502">
                  <c:v>53.439540763474234</c:v>
                </c:pt>
                <c:pt idx="503">
                  <c:v>58.434516394376963</c:v>
                </c:pt>
                <c:pt idx="504">
                  <c:v>61.251908635572306</c:v>
                </c:pt>
                <c:pt idx="505">
                  <c:v>63.274315126370297</c:v>
                </c:pt>
                <c:pt idx="506">
                  <c:v>61.283344863234632</c:v>
                </c:pt>
                <c:pt idx="507">
                  <c:v>62.619535286298323</c:v>
                </c:pt>
                <c:pt idx="508">
                  <c:v>60.831144321105235</c:v>
                </c:pt>
                <c:pt idx="509">
                  <c:v>63.68409786515781</c:v>
                </c:pt>
                <c:pt idx="510">
                  <c:v>61.364614191153926</c:v>
                </c:pt>
                <c:pt idx="511">
                  <c:v>62.47987616094246</c:v>
                </c:pt>
                <c:pt idx="512">
                  <c:v>60.084322508152979</c:v>
                </c:pt>
                <c:pt idx="513">
                  <c:v>62.897798097753181</c:v>
                </c:pt>
                <c:pt idx="514">
                  <c:v>59.825900024585181</c:v>
                </c:pt>
                <c:pt idx="515">
                  <c:v>60.091025248905652</c:v>
                </c:pt>
                <c:pt idx="516">
                  <c:v>52.037101167969077</c:v>
                </c:pt>
                <c:pt idx="517">
                  <c:v>52.264134117655161</c:v>
                </c:pt>
                <c:pt idx="518">
                  <c:v>52.503086533255917</c:v>
                </c:pt>
                <c:pt idx="519">
                  <c:v>46.061341623688591</c:v>
                </c:pt>
                <c:pt idx="520">
                  <c:v>45.191525770752833</c:v>
                </c:pt>
                <c:pt idx="521">
                  <c:v>42.393971112259329</c:v>
                </c:pt>
                <c:pt idx="522">
                  <c:v>47.140492151059775</c:v>
                </c:pt>
                <c:pt idx="523">
                  <c:v>46.697416402588338</c:v>
                </c:pt>
                <c:pt idx="524">
                  <c:v>42.49650505526256</c:v>
                </c:pt>
                <c:pt idx="525">
                  <c:v>46.530336745391523</c:v>
                </c:pt>
                <c:pt idx="526">
                  <c:v>47.287966804551282</c:v>
                </c:pt>
                <c:pt idx="527">
                  <c:v>44.252539163888294</c:v>
                </c:pt>
                <c:pt idx="528">
                  <c:v>48.654436590106421</c:v>
                </c:pt>
                <c:pt idx="529">
                  <c:v>48.127377674856774</c:v>
                </c:pt>
                <c:pt idx="530">
                  <c:v>46.939858694418518</c:v>
                </c:pt>
                <c:pt idx="531">
                  <c:v>46.394511416106766</c:v>
                </c:pt>
                <c:pt idx="532">
                  <c:v>46.402862428161669</c:v>
                </c:pt>
                <c:pt idx="533">
                  <c:v>50.250309363530263</c:v>
                </c:pt>
                <c:pt idx="534">
                  <c:v>52.599672127265265</c:v>
                </c:pt>
                <c:pt idx="535">
                  <c:v>49.861585674746046</c:v>
                </c:pt>
                <c:pt idx="536">
                  <c:v>46.572680580529827</c:v>
                </c:pt>
                <c:pt idx="537">
                  <c:v>42.980939566942673</c:v>
                </c:pt>
                <c:pt idx="538">
                  <c:v>46.89384693942592</c:v>
                </c:pt>
                <c:pt idx="539">
                  <c:v>52.509385110422173</c:v>
                </c:pt>
                <c:pt idx="540">
                  <c:v>52.509385110422173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8-4A94-A944-115A8C9F8C41}"/>
            </c:ext>
          </c:extLst>
        </c:ser>
        <c:ser>
          <c:idx val="4"/>
          <c:order val="4"/>
          <c:tx>
            <c:strRef>
              <c:f>Sheet1!$AL$1</c:f>
              <c:strCache>
                <c:ptCount val="1"/>
                <c:pt idx="0">
                  <c:v> R2000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Sheet1!$AL$2:$AL$542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0.97199084670000002</c:v>
                </c:pt>
                <c:pt idx="2">
                  <c:v>1.0698398169887857</c:v>
                </c:pt>
                <c:pt idx="3">
                  <c:v>1.0964759726013991</c:v>
                </c:pt>
                <c:pt idx="4">
                  <c:v>1.0810983981751838</c:v>
                </c:pt>
                <c:pt idx="5">
                  <c:v>1.1416933638157312</c:v>
                </c:pt>
                <c:pt idx="6">
                  <c:v>1.1775743706456403</c:v>
                </c:pt>
                <c:pt idx="7">
                  <c:v>1.2738672768289405</c:v>
                </c:pt>
                <c:pt idx="8">
                  <c:v>1.268375285958897</c:v>
                </c:pt>
                <c:pt idx="9">
                  <c:v>1.128054919828825</c:v>
                </c:pt>
                <c:pt idx="10">
                  <c:v>1.223707093751994</c:v>
                </c:pt>
                <c:pt idx="11">
                  <c:v>1.3095652173105217</c:v>
                </c:pt>
                <c:pt idx="12">
                  <c:v>1.4199542332670165</c:v>
                </c:pt>
                <c:pt idx="13">
                  <c:v>1.3943249427100752</c:v>
                </c:pt>
                <c:pt idx="14">
                  <c:v>1.1418764301784119</c:v>
                </c:pt>
                <c:pt idx="15">
                  <c:v>1.2135469107691319</c:v>
                </c:pt>
                <c:pt idx="16">
                  <c:v>1.3147826086896577</c:v>
                </c:pt>
                <c:pt idx="17">
                  <c:v>1.3725400457426118</c:v>
                </c:pt>
                <c:pt idx="18">
                  <c:v>1.5264988558435377</c:v>
                </c:pt>
                <c:pt idx="19">
                  <c:v>1.6318535468735018</c:v>
                </c:pt>
                <c:pt idx="20">
                  <c:v>1.6833867276410575</c:v>
                </c:pt>
                <c:pt idx="21">
                  <c:v>1.7518535469296335</c:v>
                </c:pt>
                <c:pt idx="22">
                  <c:v>1.8795423341508999</c:v>
                </c:pt>
                <c:pt idx="23">
                  <c:v>1.8150114416382088</c:v>
                </c:pt>
                <c:pt idx="24">
                  <c:v>1.8081464530770543</c:v>
                </c:pt>
                <c:pt idx="25">
                  <c:v>1.8192219679457944</c:v>
                </c:pt>
                <c:pt idx="26">
                  <c:v>1.9653089244798509</c:v>
                </c:pt>
                <c:pt idx="27">
                  <c:v>2.0184897024755895</c:v>
                </c:pt>
                <c:pt idx="28">
                  <c:v>2.0857665903946065</c:v>
                </c:pt>
                <c:pt idx="29">
                  <c:v>2.0384439358292625</c:v>
                </c:pt>
                <c:pt idx="30">
                  <c:v>1.9887414185845007</c:v>
                </c:pt>
                <c:pt idx="31">
                  <c:v>1.8347826084906032</c:v>
                </c:pt>
                <c:pt idx="32">
                  <c:v>1.6810068647921363</c:v>
                </c:pt>
                <c:pt idx="33">
                  <c:v>1.8233409608816378</c:v>
                </c:pt>
                <c:pt idx="34">
                  <c:v>1.8819221966524311</c:v>
                </c:pt>
                <c:pt idx="35">
                  <c:v>1.8518077802263586</c:v>
                </c:pt>
                <c:pt idx="36">
                  <c:v>1.7870022882888246</c:v>
                </c:pt>
                <c:pt idx="37">
                  <c:v>1.6983066361213341</c:v>
                </c:pt>
                <c:pt idx="38">
                  <c:v>1.6791762012988736</c:v>
                </c:pt>
                <c:pt idx="39">
                  <c:v>1.7686041189803723</c:v>
                </c:pt>
                <c:pt idx="40">
                  <c:v>1.7186270022974743</c:v>
                </c:pt>
                <c:pt idx="41">
                  <c:v>1.6550114417084678</c:v>
                </c:pt>
                <c:pt idx="42">
                  <c:v>1.6307551488207106</c:v>
                </c:pt>
                <c:pt idx="43">
                  <c:v>1.7610068649992727</c:v>
                </c:pt>
                <c:pt idx="44">
                  <c:v>1.8295652174242756</c:v>
                </c:pt>
                <c:pt idx="45">
                  <c:v>2.0924485125740566</c:v>
                </c:pt>
                <c:pt idx="46">
                  <c:v>2.2829290618690963</c:v>
                </c:pt>
                <c:pt idx="47">
                  <c:v>2.3137757438933098</c:v>
                </c:pt>
                <c:pt idx="48">
                  <c:v>2.4897940505625789</c:v>
                </c:pt>
                <c:pt idx="49">
                  <c:v>2.6449427919479169</c:v>
                </c:pt>
                <c:pt idx="50">
                  <c:v>2.7173455379279257</c:v>
                </c:pt>
                <c:pt idx="51">
                  <c:v>2.9155148742083679</c:v>
                </c:pt>
                <c:pt idx="52">
                  <c:v>3.12530892441815</c:v>
                </c:pt>
                <c:pt idx="53">
                  <c:v>3.26892448493542</c:v>
                </c:pt>
                <c:pt idx="54">
                  <c:v>3.174279176047579</c:v>
                </c:pt>
                <c:pt idx="55">
                  <c:v>3.0541876429921708</c:v>
                </c:pt>
                <c:pt idx="56">
                  <c:v>3.1085583524964702</c:v>
                </c:pt>
                <c:pt idx="57">
                  <c:v>2.8936384441175416</c:v>
                </c:pt>
                <c:pt idx="58">
                  <c:v>3.045491991094615</c:v>
                </c:pt>
                <c:pt idx="59">
                  <c:v>2.9878260872174076</c:v>
                </c:pt>
                <c:pt idx="60">
                  <c:v>2.937848970636348</c:v>
                </c:pt>
                <c:pt idx="61">
                  <c:v>2.770983982159545</c:v>
                </c:pt>
                <c:pt idx="62">
                  <c:v>2.7874599547595893</c:v>
                </c:pt>
                <c:pt idx="63">
                  <c:v>2.7721739134970971</c:v>
                </c:pt>
                <c:pt idx="64">
                  <c:v>2.6286498859588292</c:v>
                </c:pt>
                <c:pt idx="65">
                  <c:v>2.7037070941020125</c:v>
                </c:pt>
                <c:pt idx="66">
                  <c:v>2.5718993138508459</c:v>
                </c:pt>
                <c:pt idx="67">
                  <c:v>2.8745995426646171</c:v>
                </c:pt>
                <c:pt idx="68">
                  <c:v>2.8523569797268653</c:v>
                </c:pt>
                <c:pt idx="69">
                  <c:v>2.8000000003786054</c:v>
                </c:pt>
                <c:pt idx="70">
                  <c:v>2.7254004580085183</c:v>
                </c:pt>
                <c:pt idx="71">
                  <c:v>2.7697025175351402</c:v>
                </c:pt>
                <c:pt idx="72">
                  <c:v>3.1365675060451705</c:v>
                </c:pt>
                <c:pt idx="73">
                  <c:v>3.2209610988848083</c:v>
                </c:pt>
                <c:pt idx="74">
                  <c:v>3.1549656754361646</c:v>
                </c:pt>
                <c:pt idx="75">
                  <c:v>3.11569794096591</c:v>
                </c:pt>
                <c:pt idx="76">
                  <c:v>3.230297483465749</c:v>
                </c:pt>
                <c:pt idx="77">
                  <c:v>3.266727689550994</c:v>
                </c:pt>
                <c:pt idx="78">
                  <c:v>3.3580778040892962</c:v>
                </c:pt>
                <c:pt idx="79">
                  <c:v>3.3257665913530583</c:v>
                </c:pt>
                <c:pt idx="80">
                  <c:v>3.1245766598010456</c:v>
                </c:pt>
                <c:pt idx="81">
                  <c:v>3.2432036620460361</c:v>
                </c:pt>
                <c:pt idx="82">
                  <c:v>3.4766132730006873</c:v>
                </c:pt>
                <c:pt idx="83">
                  <c:v>3.6295652180354505</c:v>
                </c:pt>
                <c:pt idx="84">
                  <c:v>3.6869565224668537</c:v>
                </c:pt>
                <c:pt idx="85">
                  <c:v>3.9516704814269286</c:v>
                </c:pt>
                <c:pt idx="86">
                  <c:v>4.1433409620997619</c:v>
                </c:pt>
                <c:pt idx="87">
                  <c:v>4.2044851267947587</c:v>
                </c:pt>
                <c:pt idx="88">
                  <c:v>4.3495652183962861</c:v>
                </c:pt>
                <c:pt idx="89">
                  <c:v>4.3442562939352332</c:v>
                </c:pt>
                <c:pt idx="90">
                  <c:v>3.937940504186245</c:v>
                </c:pt>
                <c:pt idx="91">
                  <c:v>4.0629748293027355</c:v>
                </c:pt>
                <c:pt idx="92">
                  <c:v>3.8122654468929205</c:v>
                </c:pt>
                <c:pt idx="93">
                  <c:v>3.9634782616303905</c:v>
                </c:pt>
                <c:pt idx="94">
                  <c:v>3.9499313509545728</c:v>
                </c:pt>
                <c:pt idx="95">
                  <c:v>3.8356979411692134</c:v>
                </c:pt>
                <c:pt idx="96">
                  <c:v>4.2793592686340025</c:v>
                </c:pt>
                <c:pt idx="97">
                  <c:v>4.6393592685963139</c:v>
                </c:pt>
                <c:pt idx="98">
                  <c:v>4.764210527271679</c:v>
                </c:pt>
                <c:pt idx="99">
                  <c:v>4.6265446235592158</c:v>
                </c:pt>
                <c:pt idx="100">
                  <c:v>4.6117162482406169</c:v>
                </c:pt>
                <c:pt idx="101">
                  <c:v>4.7304347838541592</c:v>
                </c:pt>
                <c:pt idx="102">
                  <c:v>4.877803205068612</c:v>
                </c:pt>
                <c:pt idx="103">
                  <c:v>5.0220594980238236</c:v>
                </c:pt>
                <c:pt idx="104">
                  <c:v>4.9308009168583942</c:v>
                </c:pt>
                <c:pt idx="105">
                  <c:v>3.4205949664891193</c:v>
                </c:pt>
                <c:pt idx="106">
                  <c:v>3.2374370718207244</c:v>
                </c:pt>
                <c:pt idx="107">
                  <c:v>3.49812357059445</c:v>
                </c:pt>
                <c:pt idx="108">
                  <c:v>3.6507093829477975</c:v>
                </c:pt>
                <c:pt idx="109">
                  <c:v>3.9797711677447412</c:v>
                </c:pt>
                <c:pt idx="110">
                  <c:v>4.1658581242572161</c:v>
                </c:pt>
                <c:pt idx="111">
                  <c:v>4.2605949665713565</c:v>
                </c:pt>
                <c:pt idx="112">
                  <c:v>4.1460869572056103</c:v>
                </c:pt>
                <c:pt idx="113">
                  <c:v>4.4417391310338541</c:v>
                </c:pt>
                <c:pt idx="114">
                  <c:v>4.3995423347895546</c:v>
                </c:pt>
                <c:pt idx="115">
                  <c:v>4.2874141883518355</c:v>
                </c:pt>
                <c:pt idx="116">
                  <c:v>4.401098399056214</c:v>
                </c:pt>
                <c:pt idx="117">
                  <c:v>4.3523112136907027</c:v>
                </c:pt>
                <c:pt idx="118">
                  <c:v>4.2080549209120921</c:v>
                </c:pt>
                <c:pt idx="119">
                  <c:v>4.3732723121513866</c:v>
                </c:pt>
                <c:pt idx="120">
                  <c:v>4.5686041198192111</c:v>
                </c:pt>
                <c:pt idx="121">
                  <c:v>4.6019221976728142</c:v>
                </c:pt>
                <c:pt idx="122">
                  <c:v>4.7104805501414901</c:v>
                </c:pt>
                <c:pt idx="123">
                  <c:v>4.9160640741285606</c:v>
                </c:pt>
                <c:pt idx="124">
                  <c:v>5.1277803214268305</c:v>
                </c:pt>
                <c:pt idx="125">
                  <c:v>5.0105263167776695</c:v>
                </c:pt>
                <c:pt idx="126">
                  <c:v>5.2041189941211146</c:v>
                </c:pt>
                <c:pt idx="127">
                  <c:v>5.3309839827891805</c:v>
                </c:pt>
                <c:pt idx="128">
                  <c:v>5.3479176209796089</c:v>
                </c:pt>
                <c:pt idx="129">
                  <c:v>5.0313958820401634</c:v>
                </c:pt>
                <c:pt idx="130">
                  <c:v>5.0651716259926918</c:v>
                </c:pt>
                <c:pt idx="131">
                  <c:v>5.0844851269221536</c:v>
                </c:pt>
                <c:pt idx="132">
                  <c:v>4.6402746003096143</c:v>
                </c:pt>
                <c:pt idx="133">
                  <c:v>4.7843478270332538</c:v>
                </c:pt>
                <c:pt idx="134">
                  <c:v>4.9704347836305818</c:v>
                </c:pt>
                <c:pt idx="135">
                  <c:v>4.8081464540601733</c:v>
                </c:pt>
                <c:pt idx="136">
                  <c:v>5.148466820152044</c:v>
                </c:pt>
                <c:pt idx="137">
                  <c:v>5.1589016029617643</c:v>
                </c:pt>
                <c:pt idx="138">
                  <c:v>4.9319908477395282</c:v>
                </c:pt>
                <c:pt idx="139">
                  <c:v>4.2751487421323695</c:v>
                </c:pt>
                <c:pt idx="140">
                  <c:v>3.8968421060729757</c:v>
                </c:pt>
                <c:pt idx="141">
                  <c:v>3.6589473692506957</c:v>
                </c:pt>
                <c:pt idx="142">
                  <c:v>3.9379405042689029</c:v>
                </c:pt>
                <c:pt idx="143">
                  <c:v>4.0941876440217051</c:v>
                </c:pt>
                <c:pt idx="144">
                  <c:v>4.4644393602802479</c:v>
                </c:pt>
                <c:pt idx="145">
                  <c:v>4.9622883306177439</c:v>
                </c:pt>
                <c:pt idx="146">
                  <c:v>5.31157894862588</c:v>
                </c:pt>
                <c:pt idx="147">
                  <c:v>5.2982151041633481</c:v>
                </c:pt>
                <c:pt idx="148">
                  <c:v>5.5507551501733907</c:v>
                </c:pt>
                <c:pt idx="149">
                  <c:v>5.2272768890530337</c:v>
                </c:pt>
                <c:pt idx="150">
                  <c:v>5.4107093835957558</c:v>
                </c:pt>
                <c:pt idx="151">
                  <c:v>5.6109839832713826</c:v>
                </c:pt>
                <c:pt idx="152">
                  <c:v>5.6549199101835095</c:v>
                </c:pt>
                <c:pt idx="153">
                  <c:v>5.8044851276423692</c:v>
                </c:pt>
                <c:pt idx="154">
                  <c:v>5.5360183081191492</c:v>
                </c:pt>
                <c:pt idx="155">
                  <c:v>5.9793135026681243</c:v>
                </c:pt>
                <c:pt idx="156">
                  <c:v>6.4637986287022322</c:v>
                </c:pt>
                <c:pt idx="157">
                  <c:v>6.652356981354294</c:v>
                </c:pt>
                <c:pt idx="158">
                  <c:v>6.4271853566070423</c:v>
                </c:pt>
                <c:pt idx="159">
                  <c:v>6.2020137316001467</c:v>
                </c:pt>
                <c:pt idx="160">
                  <c:v>6.2844851276545617</c:v>
                </c:pt>
                <c:pt idx="161">
                  <c:v>5.9872768896319748</c:v>
                </c:pt>
                <c:pt idx="162">
                  <c:v>6.19560640908899</c:v>
                </c:pt>
                <c:pt idx="163">
                  <c:v>6.0207780340515775</c:v>
                </c:pt>
                <c:pt idx="164">
                  <c:v>6.1596338693280615</c:v>
                </c:pt>
                <c:pt idx="165">
                  <c:v>6.3554233428890772</c:v>
                </c:pt>
                <c:pt idx="166">
                  <c:v>6.8417391327342258</c:v>
                </c:pt>
                <c:pt idx="167">
                  <c:v>7.0800915352776377</c:v>
                </c:pt>
                <c:pt idx="168">
                  <c:v>7.3197254022987224</c:v>
                </c:pt>
                <c:pt idx="169">
                  <c:v>7.1506636173260771</c:v>
                </c:pt>
                <c:pt idx="170">
                  <c:v>7.382700230493608</c:v>
                </c:pt>
                <c:pt idx="171">
                  <c:v>7.1800457684416887</c:v>
                </c:pt>
                <c:pt idx="172">
                  <c:v>7.4977574388170991</c:v>
                </c:pt>
                <c:pt idx="173">
                  <c:v>7.544530893989366</c:v>
                </c:pt>
                <c:pt idx="174">
                  <c:v>7.6486956540764712</c:v>
                </c:pt>
                <c:pt idx="175">
                  <c:v>7.97913043671449</c:v>
                </c:pt>
                <c:pt idx="176">
                  <c:v>8.2043020617630944</c:v>
                </c:pt>
                <c:pt idx="177">
                  <c:v>8.4154691098045884</c:v>
                </c:pt>
                <c:pt idx="178">
                  <c:v>8.1384897045459184</c:v>
                </c:pt>
                <c:pt idx="179">
                  <c:v>8.4167505744601705</c:v>
                </c:pt>
                <c:pt idx="180">
                  <c:v>8.6806407347023562</c:v>
                </c:pt>
                <c:pt idx="181">
                  <c:v>8.6492448537123057</c:v>
                </c:pt>
                <c:pt idx="182">
                  <c:v>8.1925858148900215</c:v>
                </c:pt>
                <c:pt idx="183">
                  <c:v>8.2412814668294345</c:v>
                </c:pt>
                <c:pt idx="184">
                  <c:v>8.1487414210091345</c:v>
                </c:pt>
                <c:pt idx="185">
                  <c:v>7.8720366156109396</c:v>
                </c:pt>
                <c:pt idx="186">
                  <c:v>8.0013730003359527</c:v>
                </c:pt>
                <c:pt idx="187">
                  <c:v>8.4472311244246558</c:v>
                </c:pt>
                <c:pt idx="188">
                  <c:v>8.4189473719541965</c:v>
                </c:pt>
                <c:pt idx="189">
                  <c:v>8.3857208276008848</c:v>
                </c:pt>
                <c:pt idx="190">
                  <c:v>8.0470480588976123</c:v>
                </c:pt>
                <c:pt idx="191">
                  <c:v>8.2632494316871714</c:v>
                </c:pt>
                <c:pt idx="192">
                  <c:v>8.1589931390621473</c:v>
                </c:pt>
                <c:pt idx="193">
                  <c:v>8.4983981735036682</c:v>
                </c:pt>
                <c:pt idx="194">
                  <c:v>8.6447597292939289</c:v>
                </c:pt>
                <c:pt idx="195">
                  <c:v>8.8369794094049592</c:v>
                </c:pt>
                <c:pt idx="196">
                  <c:v>8.9889244897353766</c:v>
                </c:pt>
                <c:pt idx="197">
                  <c:v>9.4552323248507282</c:v>
                </c:pt>
                <c:pt idx="198">
                  <c:v>9.9998726266820128</c:v>
                </c:pt>
                <c:pt idx="199">
                  <c:v>10.206739735713445</c:v>
                </c:pt>
                <c:pt idx="200">
                  <c:v>10.389013879176794</c:v>
                </c:pt>
                <c:pt idx="201">
                  <c:v>9.9243949678272347</c:v>
                </c:pt>
                <c:pt idx="202">
                  <c:v>10.341362539219158</c:v>
                </c:pt>
                <c:pt idx="203">
                  <c:v>10.614212292539344</c:v>
                </c:pt>
                <c:pt idx="204">
                  <c:v>10.602796490688787</c:v>
                </c:pt>
                <c:pt idx="205">
                  <c:v>10.933280159753577</c:v>
                </c:pt>
                <c:pt idx="206">
                  <c:v>11.15582748631004</c:v>
                </c:pt>
                <c:pt idx="207">
                  <c:v>11.752346210879489</c:v>
                </c:pt>
                <c:pt idx="208">
                  <c:v>12.215472468146082</c:v>
                </c:pt>
                <c:pt idx="209">
                  <c:v>11.713863877863966</c:v>
                </c:pt>
                <c:pt idx="210">
                  <c:v>10.690732823976118</c:v>
                </c:pt>
                <c:pt idx="211">
                  <c:v>11.311438954783814</c:v>
                </c:pt>
                <c:pt idx="212">
                  <c:v>11.753483098208154</c:v>
                </c:pt>
                <c:pt idx="213">
                  <c:v>11.572337506978979</c:v>
                </c:pt>
                <c:pt idx="214">
                  <c:v>12.049166932210296</c:v>
                </c:pt>
                <c:pt idx="215">
                  <c:v>12.364946274650883</c:v>
                </c:pt>
                <c:pt idx="216">
                  <c:v>12.612059032276294</c:v>
                </c:pt>
                <c:pt idx="217">
                  <c:v>12.306255826769595</c:v>
                </c:pt>
                <c:pt idx="218">
                  <c:v>11.725574460061537</c:v>
                </c:pt>
                <c:pt idx="219">
                  <c:v>11.758257859633648</c:v>
                </c:pt>
                <c:pt idx="220">
                  <c:v>13.066361907690785</c:v>
                </c:pt>
                <c:pt idx="221">
                  <c:v>13.626324288924598</c:v>
                </c:pt>
                <c:pt idx="222">
                  <c:v>14.260388331030336</c:v>
                </c:pt>
                <c:pt idx="223">
                  <c:v>14.586682040442676</c:v>
                </c:pt>
                <c:pt idx="224">
                  <c:v>15.654344370337149</c:v>
                </c:pt>
                <c:pt idx="225">
                  <c:v>14.966667628901956</c:v>
                </c:pt>
                <c:pt idx="226">
                  <c:v>14.869866061855067</c:v>
                </c:pt>
                <c:pt idx="227">
                  <c:v>15.130132362481408</c:v>
                </c:pt>
                <c:pt idx="228">
                  <c:v>14.891353906057027</c:v>
                </c:pt>
                <c:pt idx="229">
                  <c:v>15.992461127288321</c:v>
                </c:pt>
                <c:pt idx="230">
                  <c:v>16.652031905329128</c:v>
                </c:pt>
                <c:pt idx="231">
                  <c:v>16.744174030541238</c:v>
                </c:pt>
                <c:pt idx="232">
                  <c:v>15.842383555452434</c:v>
                </c:pt>
                <c:pt idx="233">
                  <c:v>15.875711174569561</c:v>
                </c:pt>
                <c:pt idx="234">
                  <c:v>14.590510793742935</c:v>
                </c:pt>
                <c:pt idx="235">
                  <c:v>11.757330224141544</c:v>
                </c:pt>
                <c:pt idx="236">
                  <c:v>12.67743185855641</c:v>
                </c:pt>
                <c:pt idx="237">
                  <c:v>13.194461619320858</c:v>
                </c:pt>
                <c:pt idx="238">
                  <c:v>13.88575263707248</c:v>
                </c:pt>
                <c:pt idx="239">
                  <c:v>14.745028003220698</c:v>
                </c:pt>
                <c:pt idx="240">
                  <c:v>14.940974003558713</c:v>
                </c:pt>
                <c:pt idx="241">
                  <c:v>13.730837821008445</c:v>
                </c:pt>
                <c:pt idx="242">
                  <c:v>13.945197734840425</c:v>
                </c:pt>
                <c:pt idx="243">
                  <c:v>15.194792480138867</c:v>
                </c:pt>
                <c:pt idx="244">
                  <c:v>15.416742911142926</c:v>
                </c:pt>
                <c:pt idx="245">
                  <c:v>16.113881146634121</c:v>
                </c:pt>
                <c:pt idx="246">
                  <c:v>15.671728518690974</c:v>
                </c:pt>
                <c:pt idx="247">
                  <c:v>15.091735318624346</c:v>
                </c:pt>
                <c:pt idx="248">
                  <c:v>15.095029619577547</c:v>
                </c:pt>
                <c:pt idx="249">
                  <c:v>15.15616766704057</c:v>
                </c:pt>
                <c:pt idx="250">
                  <c:v>16.061131501748974</c:v>
                </c:pt>
                <c:pt idx="251">
                  <c:v>17.879251587746957</c:v>
                </c:pt>
                <c:pt idx="252">
                  <c:v>17.592135110514423</c:v>
                </c:pt>
                <c:pt idx="253">
                  <c:v>20.497230113564111</c:v>
                </c:pt>
                <c:pt idx="254">
                  <c:v>19.145831547563933</c:v>
                </c:pt>
                <c:pt idx="255">
                  <c:v>17.993727255243801</c:v>
                </c:pt>
                <c:pt idx="256">
                  <c:v>16.945023931082847</c:v>
                </c:pt>
                <c:pt idx="257">
                  <c:v>18.422137964879358</c:v>
                </c:pt>
                <c:pt idx="258">
                  <c:v>17.829443198069971</c:v>
                </c:pt>
                <c:pt idx="259">
                  <c:v>19.189843455234584</c:v>
                </c:pt>
                <c:pt idx="260">
                  <c:v>18.625848857343833</c:v>
                </c:pt>
                <c:pt idx="261">
                  <c:v>17.794391126396889</c:v>
                </c:pt>
                <c:pt idx="262">
                  <c:v>15.967773936743209</c:v>
                </c:pt>
                <c:pt idx="263">
                  <c:v>17.33912629144622</c:v>
                </c:pt>
                <c:pt idx="264">
                  <c:v>18.241858137466178</c:v>
                </c:pt>
                <c:pt idx="265">
                  <c:v>17.044931217251936</c:v>
                </c:pt>
                <c:pt idx="266">
                  <c:v>16.211162249869755</c:v>
                </c:pt>
                <c:pt idx="267">
                  <c:v>17.479355920353996</c:v>
                </c:pt>
                <c:pt idx="268">
                  <c:v>17.908992946172535</c:v>
                </c:pt>
                <c:pt idx="269">
                  <c:v>18.527380386259047</c:v>
                </c:pt>
                <c:pt idx="270">
                  <c:v>17.524507387140059</c:v>
                </c:pt>
                <c:pt idx="271">
                  <c:v>16.958490940946184</c:v>
                </c:pt>
                <c:pt idx="272">
                  <c:v>14.67566481914219</c:v>
                </c:pt>
                <c:pt idx="273">
                  <c:v>15.534491444345312</c:v>
                </c:pt>
                <c:pt idx="274">
                  <c:v>16.737121868966209</c:v>
                </c:pt>
                <c:pt idx="275">
                  <c:v>17.770194261633325</c:v>
                </c:pt>
                <c:pt idx="276">
                  <c:v>17.585363252935895</c:v>
                </c:pt>
                <c:pt idx="277">
                  <c:v>17.103408027142159</c:v>
                </c:pt>
                <c:pt idx="278">
                  <c:v>18.47804576247276</c:v>
                </c:pt>
                <c:pt idx="279">
                  <c:v>18.646444155696095</c:v>
                </c:pt>
                <c:pt idx="280">
                  <c:v>17.818881646599884</c:v>
                </c:pt>
                <c:pt idx="281">
                  <c:v>16.934748906618605</c:v>
                </c:pt>
                <c:pt idx="282">
                  <c:v>14.377085332199243</c:v>
                </c:pt>
                <c:pt idx="283">
                  <c:v>14.340472054356349</c:v>
                </c:pt>
                <c:pt idx="284">
                  <c:v>13.310627743214123</c:v>
                </c:pt>
                <c:pt idx="285">
                  <c:v>13.737394208009786</c:v>
                </c:pt>
                <c:pt idx="286">
                  <c:v>14.963370337269287</c:v>
                </c:pt>
                <c:pt idx="287">
                  <c:v>14.13022066398381</c:v>
                </c:pt>
                <c:pt idx="288">
                  <c:v>13.739136372025769</c:v>
                </c:pt>
                <c:pt idx="289">
                  <c:v>13.324003776299548</c:v>
                </c:pt>
                <c:pt idx="290">
                  <c:v>13.495569185046751</c:v>
                </c:pt>
                <c:pt idx="291">
                  <c:v>14.775183846582438</c:v>
                </c:pt>
                <c:pt idx="292">
                  <c:v>16.360749495330253</c:v>
                </c:pt>
                <c:pt idx="293">
                  <c:v>16.656827115816082</c:v>
                </c:pt>
                <c:pt idx="294">
                  <c:v>17.699050666646983</c:v>
                </c:pt>
                <c:pt idx="295">
                  <c:v>18.510528759266819</c:v>
                </c:pt>
                <c:pt idx="296">
                  <c:v>18.168852736139229</c:v>
                </c:pt>
                <c:pt idx="297">
                  <c:v>19.694618522333467</c:v>
                </c:pt>
                <c:pt idx="298">
                  <c:v>20.393541567888334</c:v>
                </c:pt>
                <c:pt idx="299">
                  <c:v>20.807285410881637</c:v>
                </c:pt>
                <c:pt idx="300">
                  <c:v>21.711271221412765</c:v>
                </c:pt>
                <c:pt idx="301">
                  <c:v>21.905893646796169</c:v>
                </c:pt>
                <c:pt idx="302">
                  <c:v>22.110059375157515</c:v>
                </c:pt>
                <c:pt idx="303">
                  <c:v>20.982794668899878</c:v>
                </c:pt>
                <c:pt idx="304">
                  <c:v>21.316756931665783</c:v>
                </c:pt>
                <c:pt idx="305">
                  <c:v>22.214483197423625</c:v>
                </c:pt>
                <c:pt idx="306">
                  <c:v>20.7187076674299</c:v>
                </c:pt>
                <c:pt idx="307">
                  <c:v>20.612221739489996</c:v>
                </c:pt>
                <c:pt idx="308">
                  <c:v>21.579879619867842</c:v>
                </c:pt>
                <c:pt idx="309">
                  <c:v>22.004660205980848</c:v>
                </c:pt>
                <c:pt idx="310">
                  <c:v>23.913305455393004</c:v>
                </c:pt>
                <c:pt idx="311">
                  <c:v>24.621135683572184</c:v>
                </c:pt>
                <c:pt idx="312">
                  <c:v>23.593858481521629</c:v>
                </c:pt>
                <c:pt idx="313">
                  <c:v>23.993497421556864</c:v>
                </c:pt>
                <c:pt idx="314">
                  <c:v>23.306647421258333</c:v>
                </c:pt>
                <c:pt idx="315">
                  <c:v>21.971899188575492</c:v>
                </c:pt>
                <c:pt idx="316">
                  <c:v>23.409983443272949</c:v>
                </c:pt>
                <c:pt idx="317">
                  <c:v>24.312928257236603</c:v>
                </c:pt>
                <c:pt idx="318">
                  <c:v>25.853292299936719</c:v>
                </c:pt>
                <c:pt idx="319">
                  <c:v>25.373955321618777</c:v>
                </c:pt>
                <c:pt idx="320">
                  <c:v>25.453549230222674</c:v>
                </c:pt>
                <c:pt idx="321">
                  <c:v>24.663227677824178</c:v>
                </c:pt>
                <c:pt idx="322">
                  <c:v>25.860527655821425</c:v>
                </c:pt>
                <c:pt idx="323">
                  <c:v>25.742344064320324</c:v>
                </c:pt>
                <c:pt idx="324">
                  <c:v>28.050711631354261</c:v>
                </c:pt>
                <c:pt idx="325">
                  <c:v>27.973489727716412</c:v>
                </c:pt>
                <c:pt idx="326">
                  <c:v>29.330678555358585</c:v>
                </c:pt>
                <c:pt idx="327">
                  <c:v>29.325903532622043</c:v>
                </c:pt>
                <c:pt idx="328">
                  <c:v>27.678950262230618</c:v>
                </c:pt>
                <c:pt idx="329">
                  <c:v>27.85691177954476</c:v>
                </c:pt>
                <c:pt idx="330">
                  <c:v>26.950487067698937</c:v>
                </c:pt>
                <c:pt idx="331">
                  <c:v>27.748418139911912</c:v>
                </c:pt>
                <c:pt idx="332">
                  <c:v>27.979438644025954</c:v>
                </c:pt>
                <c:pt idx="333">
                  <c:v>29.590425290171975</c:v>
                </c:pt>
                <c:pt idx="334">
                  <c:v>30.368799373854436</c:v>
                </c:pt>
                <c:pt idx="335">
                  <c:v>30.470494102901849</c:v>
                </c:pt>
                <c:pt idx="336">
                  <c:v>30.980403180641492</c:v>
                </c:pt>
                <c:pt idx="337">
                  <c:v>30.734568464303209</c:v>
                </c:pt>
                <c:pt idx="338">
                  <c:v>31.063596566384831</c:v>
                </c:pt>
                <c:pt idx="339">
                  <c:v>31.621573968790749</c:v>
                </c:pt>
                <c:pt idx="340">
                  <c:v>32.916652818197065</c:v>
                </c:pt>
                <c:pt idx="341">
                  <c:v>32.43512217132502</c:v>
                </c:pt>
                <c:pt idx="342">
                  <c:v>30.216730138119935</c:v>
                </c:pt>
                <c:pt idx="343">
                  <c:v>30.901616101223695</c:v>
                </c:pt>
                <c:pt idx="344">
                  <c:v>31.432037499317957</c:v>
                </c:pt>
                <c:pt idx="345">
                  <c:v>32.333838883534348</c:v>
                </c:pt>
                <c:pt idx="346">
                  <c:v>30.012083105786129</c:v>
                </c:pt>
                <c:pt idx="347">
                  <c:v>29.993356316230194</c:v>
                </c:pt>
                <c:pt idx="348">
                  <c:v>27.94797687437028</c:v>
                </c:pt>
                <c:pt idx="349">
                  <c:v>26.912033228897478</c:v>
                </c:pt>
                <c:pt idx="350">
                  <c:v>27.024768793736232</c:v>
                </c:pt>
                <c:pt idx="351">
                  <c:v>28.156306273070907</c:v>
                </c:pt>
                <c:pt idx="352">
                  <c:v>29.449718679448051</c:v>
                </c:pt>
                <c:pt idx="353">
                  <c:v>27.182449115273332</c:v>
                </c:pt>
                <c:pt idx="354">
                  <c:v>28.188371930635348</c:v>
                </c:pt>
                <c:pt idx="355">
                  <c:v>29.207206878492777</c:v>
                </c:pt>
                <c:pt idx="356">
                  <c:v>26.879967010639806</c:v>
                </c:pt>
                <c:pt idx="357">
                  <c:v>21.288142827253566</c:v>
                </c:pt>
                <c:pt idx="358">
                  <c:v>18.770035054748863</c:v>
                </c:pt>
                <c:pt idx="359">
                  <c:v>19.859468607691181</c:v>
                </c:pt>
                <c:pt idx="360">
                  <c:v>17.650672231094905</c:v>
                </c:pt>
                <c:pt idx="361">
                  <c:v>15.505702181568424</c:v>
                </c:pt>
                <c:pt idx="362">
                  <c:v>16.889848947734507</c:v>
                </c:pt>
                <c:pt idx="363">
                  <c:v>19.500721195336961</c:v>
                </c:pt>
                <c:pt idx="364">
                  <c:v>20.088649115330199</c:v>
                </c:pt>
                <c:pt idx="365">
                  <c:v>20.383711334156711</c:v>
                </c:pt>
                <c:pt idx="366">
                  <c:v>22.34687649350165</c:v>
                </c:pt>
                <c:pt idx="367">
                  <c:v>22.987662213575202</c:v>
                </c:pt>
                <c:pt idx="368">
                  <c:v>24.313522577146923</c:v>
                </c:pt>
                <c:pt idx="369">
                  <c:v>22.662753192461309</c:v>
                </c:pt>
                <c:pt idx="370">
                  <c:v>23.374146846275003</c:v>
                </c:pt>
                <c:pt idx="371">
                  <c:v>25.255627091433148</c:v>
                </c:pt>
                <c:pt idx="372">
                  <c:v>24.325930648121005</c:v>
                </c:pt>
                <c:pt idx="373">
                  <c:v>25.421711635449388</c:v>
                </c:pt>
                <c:pt idx="374">
                  <c:v>27.490750942208649</c:v>
                </c:pt>
                <c:pt idx="375">
                  <c:v>29.046568936616804</c:v>
                </c:pt>
                <c:pt idx="376">
                  <c:v>26.84328988217878</c:v>
                </c:pt>
                <c:pt idx="377">
                  <c:v>24.763096236429128</c:v>
                </c:pt>
                <c:pt idx="378">
                  <c:v>26.464798568566778</c:v>
                </c:pt>
                <c:pt idx="379">
                  <c:v>24.505399630278891</c:v>
                </c:pt>
                <c:pt idx="380">
                  <c:v>27.558683258864548</c:v>
                </c:pt>
                <c:pt idx="381">
                  <c:v>28.686424364288307</c:v>
                </c:pt>
                <c:pt idx="382">
                  <c:v>29.681085721422644</c:v>
                </c:pt>
                <c:pt idx="383">
                  <c:v>32.037998135214814</c:v>
                </c:pt>
                <c:pt idx="384">
                  <c:v>31.955443557129538</c:v>
                </c:pt>
                <c:pt idx="385">
                  <c:v>33.707927350294632</c:v>
                </c:pt>
                <c:pt idx="386">
                  <c:v>34.581500640446187</c:v>
                </c:pt>
                <c:pt idx="387">
                  <c:v>35.494661240278631</c:v>
                </c:pt>
                <c:pt idx="388">
                  <c:v>34.829180575470247</c:v>
                </c:pt>
                <c:pt idx="389">
                  <c:v>34.026166065411694</c:v>
                </c:pt>
                <c:pt idx="390">
                  <c:v>32.796282262802201</c:v>
                </c:pt>
                <c:pt idx="391">
                  <c:v>29.942928965917545</c:v>
                </c:pt>
                <c:pt idx="392">
                  <c:v>26.586268416789988</c:v>
                </c:pt>
                <c:pt idx="393">
                  <c:v>30.610314434970473</c:v>
                </c:pt>
                <c:pt idx="394">
                  <c:v>30.498733928003286</c:v>
                </c:pt>
                <c:pt idx="395">
                  <c:v>30.700196343488994</c:v>
                </c:pt>
                <c:pt idx="396">
                  <c:v>32.869195918422854</c:v>
                </c:pt>
                <c:pt idx="397">
                  <c:v>33.655833847664859</c:v>
                </c:pt>
                <c:pt idx="398">
                  <c:v>34.518174725569317</c:v>
                </c:pt>
                <c:pt idx="399">
                  <c:v>33.98497682987346</c:v>
                </c:pt>
                <c:pt idx="400">
                  <c:v>31.735523454892789</c:v>
                </c:pt>
                <c:pt idx="401">
                  <c:v>33.319122343194387</c:v>
                </c:pt>
                <c:pt idx="402">
                  <c:v>32.858682772650766</c:v>
                </c:pt>
                <c:pt idx="403">
                  <c:v>33.954426688753003</c:v>
                </c:pt>
                <c:pt idx="404">
                  <c:v>35.069426274425673</c:v>
                </c:pt>
                <c:pt idx="405">
                  <c:v>34.308608411811761</c:v>
                </c:pt>
                <c:pt idx="406">
                  <c:v>34.490893053737814</c:v>
                </c:pt>
                <c:pt idx="407">
                  <c:v>35.719636261369374</c:v>
                </c:pt>
                <c:pt idx="408">
                  <c:v>37.955432324837126</c:v>
                </c:pt>
                <c:pt idx="409">
                  <c:v>38.374120099367858</c:v>
                </c:pt>
                <c:pt idx="410">
                  <c:v>40.145998052122337</c:v>
                </c:pt>
                <c:pt idx="411">
                  <c:v>39.998483874616305</c:v>
                </c:pt>
                <c:pt idx="412">
                  <c:v>41.597148497919115</c:v>
                </c:pt>
                <c:pt idx="413">
                  <c:v>41.384339620137482</c:v>
                </c:pt>
                <c:pt idx="414">
                  <c:v>44.280560870602784</c:v>
                </c:pt>
                <c:pt idx="415">
                  <c:v>42.874109687342589</c:v>
                </c:pt>
                <c:pt idx="416">
                  <c:v>45.60962910666732</c:v>
                </c:pt>
                <c:pt idx="417">
                  <c:v>46.756532425100424</c:v>
                </c:pt>
                <c:pt idx="418">
                  <c:v>48.629791975394895</c:v>
                </c:pt>
                <c:pt idx="419">
                  <c:v>49.586835453049432</c:v>
                </c:pt>
                <c:pt idx="420">
                  <c:v>48.214268599771302</c:v>
                </c:pt>
                <c:pt idx="421">
                  <c:v>50.485700848307346</c:v>
                </c:pt>
                <c:pt idx="422">
                  <c:v>50.141581653027586</c:v>
                </c:pt>
                <c:pt idx="423">
                  <c:v>48.197051835608107</c:v>
                </c:pt>
                <c:pt idx="424">
                  <c:v>48.583247775197265</c:v>
                </c:pt>
                <c:pt idx="425">
                  <c:v>51.16821722742948</c:v>
                </c:pt>
                <c:pt idx="426">
                  <c:v>48.071055024884586</c:v>
                </c:pt>
                <c:pt idx="427">
                  <c:v>50.454685813779598</c:v>
                </c:pt>
                <c:pt idx="428">
                  <c:v>47.402459212375575</c:v>
                </c:pt>
                <c:pt idx="429">
                  <c:v>50.527193340448584</c:v>
                </c:pt>
                <c:pt idx="430">
                  <c:v>50.572480520254715</c:v>
                </c:pt>
                <c:pt idx="431">
                  <c:v>52.013796265654456</c:v>
                </c:pt>
                <c:pt idx="432">
                  <c:v>50.340721327194153</c:v>
                </c:pt>
                <c:pt idx="433">
                  <c:v>53.329262659735974</c:v>
                </c:pt>
                <c:pt idx="434">
                  <c:v>54.258327716645404</c:v>
                </c:pt>
                <c:pt idx="435">
                  <c:v>52.874585658526961</c:v>
                </c:pt>
                <c:pt idx="436">
                  <c:v>54.081720702833948</c:v>
                </c:pt>
                <c:pt idx="437">
                  <c:v>54.486710343314961</c:v>
                </c:pt>
                <c:pt idx="438">
                  <c:v>53.853473641791247</c:v>
                </c:pt>
                <c:pt idx="439">
                  <c:v>50.469274031708451</c:v>
                </c:pt>
                <c:pt idx="440">
                  <c:v>47.993097168189045</c:v>
                </c:pt>
                <c:pt idx="441">
                  <c:v>50.697038345994528</c:v>
                </c:pt>
                <c:pt idx="442">
                  <c:v>52.346152440707719</c:v>
                </c:pt>
                <c:pt idx="443">
                  <c:v>49.717859470824969</c:v>
                </c:pt>
                <c:pt idx="444">
                  <c:v>45.345945048265961</c:v>
                </c:pt>
                <c:pt idx="445">
                  <c:v>45.343916764955303</c:v>
                </c:pt>
                <c:pt idx="446">
                  <c:v>48.962889670116887</c:v>
                </c:pt>
                <c:pt idx="447">
                  <c:v>49.731345159922327</c:v>
                </c:pt>
                <c:pt idx="448">
                  <c:v>50.851534862443273</c:v>
                </c:pt>
                <c:pt idx="449">
                  <c:v>50.81947964143388</c:v>
                </c:pt>
                <c:pt idx="450">
                  <c:v>53.853740007208401</c:v>
                </c:pt>
                <c:pt idx="451">
                  <c:v>54.806101194059835</c:v>
                </c:pt>
                <c:pt idx="452">
                  <c:v>55.416545930280229</c:v>
                </c:pt>
                <c:pt idx="453">
                  <c:v>52.782045359458635</c:v>
                </c:pt>
                <c:pt idx="454">
                  <c:v>58.667885199205998</c:v>
                </c:pt>
                <c:pt idx="455">
                  <c:v>60.311733751556226</c:v>
                </c:pt>
                <c:pt idx="456">
                  <c:v>60.549627776348004</c:v>
                </c:pt>
                <c:pt idx="457">
                  <c:v>61.71816406515623</c:v>
                </c:pt>
                <c:pt idx="458">
                  <c:v>61.798929812451505</c:v>
                </c:pt>
                <c:pt idx="459">
                  <c:v>62.476644630674237</c:v>
                </c:pt>
                <c:pt idx="460">
                  <c:v>61.205616810914847</c:v>
                </c:pt>
                <c:pt idx="461">
                  <c:v>63.321387782430335</c:v>
                </c:pt>
                <c:pt idx="462">
                  <c:v>63.791838072864437</c:v>
                </c:pt>
                <c:pt idx="463">
                  <c:v>62.980277651845526</c:v>
                </c:pt>
                <c:pt idx="464">
                  <c:v>66.910813018864118</c:v>
                </c:pt>
                <c:pt idx="465">
                  <c:v>67.481179644504024</c:v>
                </c:pt>
                <c:pt idx="466">
                  <c:v>69.425946260538225</c:v>
                </c:pt>
                <c:pt idx="467">
                  <c:v>69.145735219930216</c:v>
                </c:pt>
                <c:pt idx="468">
                  <c:v>70.952808167043983</c:v>
                </c:pt>
                <c:pt idx="469">
                  <c:v>68.205397844727059</c:v>
                </c:pt>
                <c:pt idx="470">
                  <c:v>69.087545698727652</c:v>
                </c:pt>
                <c:pt idx="471">
                  <c:v>69.684833259495164</c:v>
                </c:pt>
                <c:pt idx="472">
                  <c:v>73.914741062563579</c:v>
                </c:pt>
                <c:pt idx="473">
                  <c:v>74.444391863463792</c:v>
                </c:pt>
                <c:pt idx="474">
                  <c:v>75.741844785723643</c:v>
                </c:pt>
                <c:pt idx="475">
                  <c:v>79.007070200429879</c:v>
                </c:pt>
                <c:pt idx="476">
                  <c:v>77.106774102754301</c:v>
                </c:pt>
                <c:pt idx="477">
                  <c:v>68.73171079211825</c:v>
                </c:pt>
                <c:pt idx="478">
                  <c:v>69.824195025587912</c:v>
                </c:pt>
                <c:pt idx="479">
                  <c:v>61.530057643667284</c:v>
                </c:pt>
                <c:pt idx="480">
                  <c:v>68.452096913482464</c:v>
                </c:pt>
                <c:pt idx="481">
                  <c:v>72.010770816865573</c:v>
                </c:pt>
                <c:pt idx="482">
                  <c:v>70.50363697938586</c:v>
                </c:pt>
                <c:pt idx="483">
                  <c:v>72.898689930766167</c:v>
                </c:pt>
                <c:pt idx="484">
                  <c:v>67.229161667633434</c:v>
                </c:pt>
                <c:pt idx="485">
                  <c:v>71.980738290556857</c:v>
                </c:pt>
                <c:pt idx="486">
                  <c:v>72.395154118016592</c:v>
                </c:pt>
                <c:pt idx="487">
                  <c:v>68.820700336707262</c:v>
                </c:pt>
                <c:pt idx="488">
                  <c:v>70.252619277455537</c:v>
                </c:pt>
                <c:pt idx="489">
                  <c:v>72.102815280529938</c:v>
                </c:pt>
                <c:pt idx="490">
                  <c:v>75.070912753480485</c:v>
                </c:pt>
                <c:pt idx="491">
                  <c:v>77.235547291947739</c:v>
                </c:pt>
                <c:pt idx="492">
                  <c:v>74.758485119907618</c:v>
                </c:pt>
                <c:pt idx="493">
                  <c:v>68.465154678171572</c:v>
                </c:pt>
                <c:pt idx="494">
                  <c:v>53.590082945628936</c:v>
                </c:pt>
                <c:pt idx="495">
                  <c:v>60.950911516723117</c:v>
                </c:pt>
                <c:pt idx="496">
                  <c:v>64.917275565976851</c:v>
                </c:pt>
                <c:pt idx="497">
                  <c:v>67.211938405756655</c:v>
                </c:pt>
                <c:pt idx="498">
                  <c:v>69.072251675923724</c:v>
                </c:pt>
                <c:pt idx="499">
                  <c:v>72.964019142652916</c:v>
                </c:pt>
                <c:pt idx="500">
                  <c:v>70.526779793687055</c:v>
                </c:pt>
                <c:pt idx="501">
                  <c:v>72.003883670468937</c:v>
                </c:pt>
                <c:pt idx="502">
                  <c:v>85.275984594422653</c:v>
                </c:pt>
                <c:pt idx="503">
                  <c:v>92.65239395609639</c:v>
                </c:pt>
                <c:pt idx="504">
                  <c:v>97.314871925560382</c:v>
                </c:pt>
                <c:pt idx="505">
                  <c:v>103.3800353997829</c:v>
                </c:pt>
                <c:pt idx="506">
                  <c:v>104.41835399890388</c:v>
                </c:pt>
                <c:pt idx="507">
                  <c:v>106.61102517831792</c:v>
                </c:pt>
                <c:pt idx="508">
                  <c:v>106.83082005424325</c:v>
                </c:pt>
                <c:pt idx="509">
                  <c:v>108.90061313639926</c:v>
                </c:pt>
                <c:pt idx="510">
                  <c:v>104.96835008202135</c:v>
                </c:pt>
                <c:pt idx="511">
                  <c:v>107.31631686018621</c:v>
                </c:pt>
                <c:pt idx="512">
                  <c:v>104.15211203110394</c:v>
                </c:pt>
                <c:pt idx="513">
                  <c:v>108.58267858380835</c:v>
                </c:pt>
                <c:pt idx="514">
                  <c:v>104.05806435105603</c:v>
                </c:pt>
                <c:pt idx="515">
                  <c:v>106.38255193563695</c:v>
                </c:pt>
                <c:pt idx="516">
                  <c:v>96.14071191768393</c:v>
                </c:pt>
                <c:pt idx="517">
                  <c:v>97.167013305963948</c:v>
                </c:pt>
                <c:pt idx="518">
                  <c:v>98.376362630584268</c:v>
                </c:pt>
                <c:pt idx="519">
                  <c:v>88.626350774141443</c:v>
                </c:pt>
                <c:pt idx="520">
                  <c:v>88.760283243348823</c:v>
                </c:pt>
                <c:pt idx="521">
                  <c:v>81.460363377776901</c:v>
                </c:pt>
                <c:pt idx="522">
                  <c:v>89.965055081517761</c:v>
                </c:pt>
                <c:pt idx="523">
                  <c:v>88.12412023058846</c:v>
                </c:pt>
                <c:pt idx="524">
                  <c:v>79.678702533840649</c:v>
                </c:pt>
                <c:pt idx="525">
                  <c:v>88.450451854518263</c:v>
                </c:pt>
                <c:pt idx="526">
                  <c:v>90.516456006631259</c:v>
                </c:pt>
                <c:pt idx="527">
                  <c:v>84.641722627893827</c:v>
                </c:pt>
                <c:pt idx="528">
                  <c:v>92.8914212297164</c:v>
                </c:pt>
                <c:pt idx="529">
                  <c:v>91.322401522867381</c:v>
                </c:pt>
                <c:pt idx="530">
                  <c:v>86.959035442585076</c:v>
                </c:pt>
                <c:pt idx="531">
                  <c:v>85.395651119784105</c:v>
                </c:pt>
                <c:pt idx="532">
                  <c:v>84.60681733213022</c:v>
                </c:pt>
                <c:pt idx="533">
                  <c:v>91.485495412821876</c:v>
                </c:pt>
                <c:pt idx="534">
                  <c:v>97.080153656549882</c:v>
                </c:pt>
                <c:pt idx="535">
                  <c:v>92.223408313389271</c:v>
                </c:pt>
                <c:pt idx="536">
                  <c:v>86.79401337448175</c:v>
                </c:pt>
                <c:pt idx="537">
                  <c:v>80.874757135756795</c:v>
                </c:pt>
                <c:pt idx="538">
                  <c:v>88.194690966735578</c:v>
                </c:pt>
                <c:pt idx="539">
                  <c:v>98.970635809938813</c:v>
                </c:pt>
                <c:pt idx="540">
                  <c:v>98.970635809938813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08-4A94-A944-115A8C9F8C41}"/>
            </c:ext>
          </c:extLst>
        </c:ser>
        <c:ser>
          <c:idx val="5"/>
          <c:order val="5"/>
          <c:tx>
            <c:strRef>
              <c:f>Sheet1!$AM$1</c:f>
              <c:strCache>
                <c:ptCount val="1"/>
                <c:pt idx="0">
                  <c:v> R2000V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Sheet1!$AM$2:$AM$542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0.97534012780000001</c:v>
                </c:pt>
                <c:pt idx="2">
                  <c:v>1.0601611667305337</c:v>
                </c:pt>
                <c:pt idx="3">
                  <c:v>1.0893690059186232</c:v>
                </c:pt>
                <c:pt idx="4">
                  <c:v>1.0799336714686274</c:v>
                </c:pt>
                <c:pt idx="5">
                  <c:v>1.1372535709971958</c:v>
                </c:pt>
                <c:pt idx="6">
                  <c:v>1.1834508305859934</c:v>
                </c:pt>
                <c:pt idx="7">
                  <c:v>1.2706864617780476</c:v>
                </c:pt>
                <c:pt idx="8">
                  <c:v>1.2544340253772852</c:v>
                </c:pt>
                <c:pt idx="9">
                  <c:v>1.1086275612672287</c:v>
                </c:pt>
                <c:pt idx="10">
                  <c:v>1.1768567632845477</c:v>
                </c:pt>
                <c:pt idx="11">
                  <c:v>1.2282129107580064</c:v>
                </c:pt>
                <c:pt idx="12">
                  <c:v>1.3152449016223604</c:v>
                </c:pt>
                <c:pt idx="13">
                  <c:v>1.2691737051177261</c:v>
                </c:pt>
                <c:pt idx="14">
                  <c:v>1.0721953394544994</c:v>
                </c:pt>
                <c:pt idx="15">
                  <c:v>1.1388245104597277</c:v>
                </c:pt>
                <c:pt idx="16">
                  <c:v>1.23524335013685</c:v>
                </c:pt>
                <c:pt idx="17">
                  <c:v>1.2793072350289023</c:v>
                </c:pt>
                <c:pt idx="18">
                  <c:v>1.3987568243512258</c:v>
                </c:pt>
                <c:pt idx="19">
                  <c:v>1.4718346052388911</c:v>
                </c:pt>
                <c:pt idx="20">
                  <c:v>1.4918398416857002</c:v>
                </c:pt>
                <c:pt idx="21">
                  <c:v>1.5209604065097888</c:v>
                </c:pt>
                <c:pt idx="22">
                  <c:v>1.5652958117706235</c:v>
                </c:pt>
                <c:pt idx="23">
                  <c:v>1.540005624276461</c:v>
                </c:pt>
                <c:pt idx="24">
                  <c:v>1.5769033095670228</c:v>
                </c:pt>
                <c:pt idx="25">
                  <c:v>1.6090978734057246</c:v>
                </c:pt>
                <c:pt idx="26">
                  <c:v>1.7388264500013191</c:v>
                </c:pt>
                <c:pt idx="27">
                  <c:v>1.802711325358084</c:v>
                </c:pt>
                <c:pt idx="28">
                  <c:v>1.834401636982216</c:v>
                </c:pt>
                <c:pt idx="29">
                  <c:v>1.860564568550517</c:v>
                </c:pt>
                <c:pt idx="30">
                  <c:v>1.8220668523235517</c:v>
                </c:pt>
                <c:pt idx="31">
                  <c:v>1.7203630616607168</c:v>
                </c:pt>
                <c:pt idx="32">
                  <c:v>1.6075172366844359</c:v>
                </c:pt>
                <c:pt idx="33">
                  <c:v>1.7132453477019249</c:v>
                </c:pt>
                <c:pt idx="34">
                  <c:v>1.7922965778615669</c:v>
                </c:pt>
                <c:pt idx="35">
                  <c:v>1.7687324844233516</c:v>
                </c:pt>
                <c:pt idx="36">
                  <c:v>1.7321160166781067</c:v>
                </c:pt>
                <c:pt idx="37">
                  <c:v>1.6826120262553661</c:v>
                </c:pt>
                <c:pt idx="38">
                  <c:v>1.6886145669752024</c:v>
                </c:pt>
                <c:pt idx="39">
                  <c:v>1.7637093567296653</c:v>
                </c:pt>
                <c:pt idx="40">
                  <c:v>1.7250855774066178</c:v>
                </c:pt>
                <c:pt idx="41">
                  <c:v>1.6708881627388374</c:v>
                </c:pt>
                <c:pt idx="42">
                  <c:v>1.6555957449716248</c:v>
                </c:pt>
                <c:pt idx="43">
                  <c:v>1.7999670297930168</c:v>
                </c:pt>
                <c:pt idx="44">
                  <c:v>1.8655876962915801</c:v>
                </c:pt>
                <c:pt idx="45">
                  <c:v>2.0930442288234175</c:v>
                </c:pt>
                <c:pt idx="46">
                  <c:v>2.2470738826478747</c:v>
                </c:pt>
                <c:pt idx="47">
                  <c:v>2.2732077228949672</c:v>
                </c:pt>
                <c:pt idx="48">
                  <c:v>2.4201875430333613</c:v>
                </c:pt>
                <c:pt idx="49">
                  <c:v>2.5457948275720037</c:v>
                </c:pt>
                <c:pt idx="50">
                  <c:v>2.6696954123774153</c:v>
                </c:pt>
                <c:pt idx="51">
                  <c:v>2.8624555143327073</c:v>
                </c:pt>
                <c:pt idx="52">
                  <c:v>3.0428711344980401</c:v>
                </c:pt>
                <c:pt idx="53">
                  <c:v>3.1438961239610439</c:v>
                </c:pt>
                <c:pt idx="54">
                  <c:v>3.1391154252851301</c:v>
                </c:pt>
                <c:pt idx="55">
                  <c:v>3.0642145786313377</c:v>
                </c:pt>
                <c:pt idx="56">
                  <c:v>3.1523423483990953</c:v>
                </c:pt>
                <c:pt idx="57">
                  <c:v>3.0152536292181682</c:v>
                </c:pt>
                <c:pt idx="58">
                  <c:v>3.1692057057587699</c:v>
                </c:pt>
                <c:pt idx="59">
                  <c:v>3.1515277872773675</c:v>
                </c:pt>
                <c:pt idx="60">
                  <c:v>3.190762487591368</c:v>
                </c:pt>
                <c:pt idx="61">
                  <c:v>3.0411450404583062</c:v>
                </c:pt>
                <c:pt idx="62">
                  <c:v>3.0915411693066268</c:v>
                </c:pt>
                <c:pt idx="63">
                  <c:v>3.0763554201536754</c:v>
                </c:pt>
                <c:pt idx="64">
                  <c:v>2.9383842595514831</c:v>
                </c:pt>
                <c:pt idx="65">
                  <c:v>3.0013576021238073</c:v>
                </c:pt>
                <c:pt idx="66">
                  <c:v>2.8947761411011577</c:v>
                </c:pt>
                <c:pt idx="67">
                  <c:v>3.1889103303228938</c:v>
                </c:pt>
                <c:pt idx="68">
                  <c:v>3.2297644558235743</c:v>
                </c:pt>
                <c:pt idx="69">
                  <c:v>3.2031845462864297</c:v>
                </c:pt>
                <c:pt idx="70">
                  <c:v>3.1735209407234692</c:v>
                </c:pt>
                <c:pt idx="71">
                  <c:v>3.2230637196168788</c:v>
                </c:pt>
                <c:pt idx="72">
                  <c:v>3.6124724839414175</c:v>
                </c:pt>
                <c:pt idx="73">
                  <c:v>3.6876836394160515</c:v>
                </c:pt>
                <c:pt idx="74">
                  <c:v>3.6303346483174694</c:v>
                </c:pt>
                <c:pt idx="75">
                  <c:v>3.6110566986024542</c:v>
                </c:pt>
                <c:pt idx="76">
                  <c:v>3.7265013619080096</c:v>
                </c:pt>
                <c:pt idx="77">
                  <c:v>3.7720780032929535</c:v>
                </c:pt>
                <c:pt idx="78">
                  <c:v>3.8700774796517057</c:v>
                </c:pt>
                <c:pt idx="79">
                  <c:v>3.8523898640764402</c:v>
                </c:pt>
                <c:pt idx="80">
                  <c:v>3.6635086252117137</c:v>
                </c:pt>
                <c:pt idx="81">
                  <c:v>3.7889898466424112</c:v>
                </c:pt>
                <c:pt idx="82">
                  <c:v>4.0584932551314212</c:v>
                </c:pt>
                <c:pt idx="83">
                  <c:v>4.2225400728281448</c:v>
                </c:pt>
                <c:pt idx="84">
                  <c:v>4.2592341179184023</c:v>
                </c:pt>
                <c:pt idx="85">
                  <c:v>4.5575962678990951</c:v>
                </c:pt>
                <c:pt idx="86">
                  <c:v>4.7925390060050379</c:v>
                </c:pt>
                <c:pt idx="87">
                  <c:v>4.816743111768381</c:v>
                </c:pt>
                <c:pt idx="88">
                  <c:v>4.9729449287794374</c:v>
                </c:pt>
                <c:pt idx="89">
                  <c:v>4.9417685667993636</c:v>
                </c:pt>
                <c:pt idx="90">
                  <c:v>4.5468227253769946</c:v>
                </c:pt>
                <c:pt idx="91">
                  <c:v>4.7351027405298538</c:v>
                </c:pt>
                <c:pt idx="92">
                  <c:v>4.5287957090862356</c:v>
                </c:pt>
                <c:pt idx="93">
                  <c:v>4.6586794401302072</c:v>
                </c:pt>
                <c:pt idx="94">
                  <c:v>4.6478768061953923</c:v>
                </c:pt>
                <c:pt idx="95">
                  <c:v>4.5354867476653418</c:v>
                </c:pt>
                <c:pt idx="96">
                  <c:v>5.0079031824596694</c:v>
                </c:pt>
                <c:pt idx="97">
                  <c:v>5.3658155780517278</c:v>
                </c:pt>
                <c:pt idx="98">
                  <c:v>5.5082280371741819</c:v>
                </c:pt>
                <c:pt idx="99">
                  <c:v>5.3634688662684091</c:v>
                </c:pt>
                <c:pt idx="100">
                  <c:v>5.3667949914503996</c:v>
                </c:pt>
                <c:pt idx="101">
                  <c:v>5.5084316779113545</c:v>
                </c:pt>
                <c:pt idx="102">
                  <c:v>5.7201206318279736</c:v>
                </c:pt>
                <c:pt idx="103">
                  <c:v>5.8909166715677461</c:v>
                </c:pt>
                <c:pt idx="104">
                  <c:v>5.7914238329401622</c:v>
                </c:pt>
                <c:pt idx="105">
                  <c:v>4.1533217608358415</c:v>
                </c:pt>
                <c:pt idx="106">
                  <c:v>3.9788795900008056</c:v>
                </c:pt>
                <c:pt idx="107">
                  <c:v>4.2129980698811931</c:v>
                </c:pt>
                <c:pt idx="108">
                  <c:v>4.4973769183604961</c:v>
                </c:pt>
                <c:pt idx="109">
                  <c:v>4.8883760163057914</c:v>
                </c:pt>
                <c:pt idx="110">
                  <c:v>5.0863531894040612</c:v>
                </c:pt>
                <c:pt idx="111">
                  <c:v>5.1942340696613352</c:v>
                </c:pt>
                <c:pt idx="112">
                  <c:v>5.0828234240872439</c:v>
                </c:pt>
                <c:pt idx="113">
                  <c:v>5.4336859863357079</c:v>
                </c:pt>
                <c:pt idx="114">
                  <c:v>5.4305925932506351</c:v>
                </c:pt>
                <c:pt idx="115">
                  <c:v>5.3483703927473316</c:v>
                </c:pt>
                <c:pt idx="116">
                  <c:v>5.4799899148230056</c:v>
                </c:pt>
                <c:pt idx="117">
                  <c:v>5.4482608148641036</c:v>
                </c:pt>
                <c:pt idx="118">
                  <c:v>5.296093015126667</c:v>
                </c:pt>
                <c:pt idx="119">
                  <c:v>5.4546027556734016</c:v>
                </c:pt>
                <c:pt idx="120">
                  <c:v>5.7083579799419573</c:v>
                </c:pt>
                <c:pt idx="121">
                  <c:v>5.7784587331656185</c:v>
                </c:pt>
                <c:pt idx="122">
                  <c:v>5.890208779412867</c:v>
                </c:pt>
                <c:pt idx="123">
                  <c:v>6.1100336488042908</c:v>
                </c:pt>
                <c:pt idx="124">
                  <c:v>6.3422126972965724</c:v>
                </c:pt>
                <c:pt idx="125">
                  <c:v>6.2594474558181226</c:v>
                </c:pt>
                <c:pt idx="126">
                  <c:v>6.4540500179465257</c:v>
                </c:pt>
                <c:pt idx="127">
                  <c:v>6.5829446388944435</c:v>
                </c:pt>
                <c:pt idx="128">
                  <c:v>6.5487133267721926</c:v>
                </c:pt>
                <c:pt idx="129">
                  <c:v>6.130242202785543</c:v>
                </c:pt>
                <c:pt idx="130">
                  <c:v>6.1538450838424996</c:v>
                </c:pt>
                <c:pt idx="131">
                  <c:v>6.1324337607961761</c:v>
                </c:pt>
                <c:pt idx="132">
                  <c:v>5.6977683840334361</c:v>
                </c:pt>
                <c:pt idx="133">
                  <c:v>5.8347989131329827</c:v>
                </c:pt>
                <c:pt idx="134">
                  <c:v>6.0237868106180716</c:v>
                </c:pt>
                <c:pt idx="135">
                  <c:v>5.8077729355140546</c:v>
                </c:pt>
                <c:pt idx="136">
                  <c:v>6.1054174804292218</c:v>
                </c:pt>
                <c:pt idx="137">
                  <c:v>6.0992597853116166</c:v>
                </c:pt>
                <c:pt idx="138">
                  <c:v>5.8416257113627532</c:v>
                </c:pt>
                <c:pt idx="139">
                  <c:v>5.125791260453</c:v>
                </c:pt>
                <c:pt idx="140">
                  <c:v>4.6998921140493222</c:v>
                </c:pt>
                <c:pt idx="141">
                  <c:v>4.3896509619301636</c:v>
                </c:pt>
                <c:pt idx="142">
                  <c:v>4.6552270074690023</c:v>
                </c:pt>
                <c:pt idx="143">
                  <c:v>4.7971158123685509</c:v>
                </c:pt>
                <c:pt idx="144">
                  <c:v>5.2098074306648918</c:v>
                </c:pt>
                <c:pt idx="145">
                  <c:v>5.7787202520961172</c:v>
                </c:pt>
                <c:pt idx="146">
                  <c:v>6.1820153251274901</c:v>
                </c:pt>
                <c:pt idx="147">
                  <c:v>6.2294344242227577</c:v>
                </c:pt>
                <c:pt idx="148">
                  <c:v>6.5216582582963332</c:v>
                </c:pt>
                <c:pt idx="149">
                  <c:v>6.2163141710347931</c:v>
                </c:pt>
                <c:pt idx="150">
                  <c:v>6.3777524449578324</c:v>
                </c:pt>
                <c:pt idx="151">
                  <c:v>6.5713174006727426</c:v>
                </c:pt>
                <c:pt idx="152">
                  <c:v>6.5789393665847049</c:v>
                </c:pt>
                <c:pt idx="153">
                  <c:v>6.6537432374443126</c:v>
                </c:pt>
                <c:pt idx="154">
                  <c:v>6.3837355910994225</c:v>
                </c:pt>
                <c:pt idx="155">
                  <c:v>6.7976490514150152</c:v>
                </c:pt>
                <c:pt idx="156">
                  <c:v>7.3662806557487732</c:v>
                </c:pt>
                <c:pt idx="157">
                  <c:v>7.717647451999051</c:v>
                </c:pt>
                <c:pt idx="158">
                  <c:v>7.6336797672319054</c:v>
                </c:pt>
                <c:pt idx="159">
                  <c:v>7.5279516619779612</c:v>
                </c:pt>
                <c:pt idx="160">
                  <c:v>7.7326392572825142</c:v>
                </c:pt>
                <c:pt idx="161">
                  <c:v>7.4822586568356337</c:v>
                </c:pt>
                <c:pt idx="162">
                  <c:v>7.76411622933096</c:v>
                </c:pt>
                <c:pt idx="163">
                  <c:v>7.6127920900186341</c:v>
                </c:pt>
                <c:pt idx="164">
                  <c:v>7.7565136576845228</c:v>
                </c:pt>
                <c:pt idx="165">
                  <c:v>7.9375595839516961</c:v>
                </c:pt>
                <c:pt idx="166">
                  <c:v>8.4286527187331881</c:v>
                </c:pt>
                <c:pt idx="167">
                  <c:v>8.778186752157886</c:v>
                </c:pt>
                <c:pt idx="168">
                  <c:v>9.2439606093463116</c:v>
                </c:pt>
                <c:pt idx="169">
                  <c:v>9.2809364517836972</c:v>
                </c:pt>
                <c:pt idx="170">
                  <c:v>9.6329626767426628</c:v>
                </c:pt>
                <c:pt idx="171">
                  <c:v>9.4014818216531886</c:v>
                </c:pt>
                <c:pt idx="172">
                  <c:v>9.6971578617954197</c:v>
                </c:pt>
                <c:pt idx="173">
                  <c:v>9.7890869183252391</c:v>
                </c:pt>
                <c:pt idx="174">
                  <c:v>9.9571386637958419</c:v>
                </c:pt>
                <c:pt idx="175">
                  <c:v>10.346382580798323</c:v>
                </c:pt>
                <c:pt idx="176">
                  <c:v>10.594241936254427</c:v>
                </c:pt>
                <c:pt idx="177">
                  <c:v>10.83657391119298</c:v>
                </c:pt>
                <c:pt idx="178">
                  <c:v>10.554289645843776</c:v>
                </c:pt>
                <c:pt idx="179">
                  <c:v>10.865083555558156</c:v>
                </c:pt>
                <c:pt idx="180">
                  <c:v>11.252872897975115</c:v>
                </c:pt>
                <c:pt idx="181">
                  <c:v>11.220290447561082</c:v>
                </c:pt>
                <c:pt idx="182">
                  <c:v>10.716717039707227</c:v>
                </c:pt>
                <c:pt idx="183">
                  <c:v>10.82231908930758</c:v>
                </c:pt>
                <c:pt idx="184">
                  <c:v>10.806803636913774</c:v>
                </c:pt>
                <c:pt idx="185">
                  <c:v>10.524907257354053</c:v>
                </c:pt>
                <c:pt idx="186">
                  <c:v>10.719335272089294</c:v>
                </c:pt>
                <c:pt idx="187">
                  <c:v>11.14125861075186</c:v>
                </c:pt>
                <c:pt idx="188">
                  <c:v>11.023050256862966</c:v>
                </c:pt>
                <c:pt idx="189">
                  <c:v>10.821349373241727</c:v>
                </c:pt>
                <c:pt idx="190">
                  <c:v>10.384783325947451</c:v>
                </c:pt>
                <c:pt idx="191">
                  <c:v>10.697322723331398</c:v>
                </c:pt>
                <c:pt idx="192">
                  <c:v>10.644861099365052</c:v>
                </c:pt>
                <c:pt idx="193">
                  <c:v>11.038759651982684</c:v>
                </c:pt>
                <c:pt idx="194">
                  <c:v>11.093354650517524</c:v>
                </c:pt>
                <c:pt idx="195">
                  <c:v>11.423251960549962</c:v>
                </c:pt>
                <c:pt idx="196">
                  <c:v>11.667911252865599</c:v>
                </c:pt>
                <c:pt idx="197">
                  <c:v>12.066600200660844</c:v>
                </c:pt>
                <c:pt idx="198">
                  <c:v>12.506851167222793</c:v>
                </c:pt>
                <c:pt idx="199">
                  <c:v>12.878407468214125</c:v>
                </c:pt>
                <c:pt idx="200">
                  <c:v>13.070682713741643</c:v>
                </c:pt>
                <c:pt idx="201">
                  <c:v>12.548626523189357</c:v>
                </c:pt>
                <c:pt idx="202">
                  <c:v>13.047370745716254</c:v>
                </c:pt>
                <c:pt idx="203">
                  <c:v>13.451548285075303</c:v>
                </c:pt>
                <c:pt idx="204">
                  <c:v>13.540791228946878</c:v>
                </c:pt>
                <c:pt idx="205">
                  <c:v>13.753023226497513</c:v>
                </c:pt>
                <c:pt idx="206">
                  <c:v>14.041717313256914</c:v>
                </c:pt>
                <c:pt idx="207">
                  <c:v>14.424813232074156</c:v>
                </c:pt>
                <c:pt idx="208">
                  <c:v>14.790076076501208</c:v>
                </c:pt>
                <c:pt idx="209">
                  <c:v>14.615459354992888</c:v>
                </c:pt>
                <c:pt idx="210">
                  <c:v>13.838455187136759</c:v>
                </c:pt>
                <c:pt idx="211">
                  <c:v>14.43885471594851</c:v>
                </c:pt>
                <c:pt idx="212">
                  <c:v>14.833044182313236</c:v>
                </c:pt>
                <c:pt idx="213">
                  <c:v>15.005052367819367</c:v>
                </c:pt>
                <c:pt idx="214">
                  <c:v>15.812486217266043</c:v>
                </c:pt>
                <c:pt idx="215">
                  <c:v>16.325785874549275</c:v>
                </c:pt>
                <c:pt idx="216">
                  <c:v>16.576787108641174</c:v>
                </c:pt>
                <c:pt idx="217">
                  <c:v>16.734123495346942</c:v>
                </c:pt>
                <c:pt idx="218">
                  <c:v>16.285300241517763</c:v>
                </c:pt>
                <c:pt idx="219">
                  <c:v>16.524752160050475</c:v>
                </c:pt>
                <c:pt idx="220">
                  <c:v>17.840346172177313</c:v>
                </c:pt>
                <c:pt idx="221">
                  <c:v>18.743170962685404</c:v>
                </c:pt>
                <c:pt idx="222">
                  <c:v>19.529881985453343</c:v>
                </c:pt>
                <c:pt idx="223">
                  <c:v>19.839929212809867</c:v>
                </c:pt>
                <c:pt idx="224">
                  <c:v>21.159237236830375</c:v>
                </c:pt>
                <c:pt idx="225">
                  <c:v>20.583933951494654</c:v>
                </c:pt>
                <c:pt idx="226">
                  <c:v>20.809499539776382</c:v>
                </c:pt>
                <c:pt idx="227">
                  <c:v>21.514851408694245</c:v>
                </c:pt>
                <c:pt idx="228">
                  <c:v>21.125597795680452</c:v>
                </c:pt>
                <c:pt idx="229">
                  <c:v>22.402713486141128</c:v>
                </c:pt>
                <c:pt idx="230">
                  <c:v>23.311405058482741</c:v>
                </c:pt>
                <c:pt idx="231">
                  <c:v>23.426616990060737</c:v>
                </c:pt>
                <c:pt idx="232">
                  <c:v>22.597257866443872</c:v>
                </c:pt>
                <c:pt idx="233">
                  <c:v>22.469614177638743</c:v>
                </c:pt>
                <c:pt idx="234">
                  <c:v>20.709647906802541</c:v>
                </c:pt>
                <c:pt idx="235">
                  <c:v>17.4663461858601</c:v>
                </c:pt>
                <c:pt idx="236">
                  <c:v>18.452731385903135</c:v>
                </c:pt>
                <c:pt idx="237">
                  <c:v>19.000649896355288</c:v>
                </c:pt>
                <c:pt idx="238">
                  <c:v>19.514948360969253</c:v>
                </c:pt>
                <c:pt idx="239">
                  <c:v>20.126877810271747</c:v>
                </c:pt>
                <c:pt idx="240">
                  <c:v>19.670044704390516</c:v>
                </c:pt>
                <c:pt idx="241">
                  <c:v>18.327075616283558</c:v>
                </c:pt>
                <c:pt idx="242">
                  <c:v>18.175877530184305</c:v>
                </c:pt>
                <c:pt idx="243">
                  <c:v>19.835129119665563</c:v>
                </c:pt>
                <c:pt idx="244">
                  <c:v>20.444799130970409</c:v>
                </c:pt>
                <c:pt idx="245">
                  <c:v>21.185080162444397</c:v>
                </c:pt>
                <c:pt idx="246">
                  <c:v>20.682292225020412</c:v>
                </c:pt>
                <c:pt idx="247">
                  <c:v>19.926282403635639</c:v>
                </c:pt>
                <c:pt idx="248">
                  <c:v>19.527894067574969</c:v>
                </c:pt>
                <c:pt idx="249">
                  <c:v>19.13715678931904</c:v>
                </c:pt>
                <c:pt idx="250">
                  <c:v>19.236339320295329</c:v>
                </c:pt>
                <c:pt idx="251">
                  <c:v>19.827371394622485</c:v>
                </c:pt>
                <c:pt idx="252">
                  <c:v>19.308883758966513</c:v>
                </c:pt>
                <c:pt idx="253">
                  <c:v>20.48906665995241</c:v>
                </c:pt>
                <c:pt idx="254">
                  <c:v>20.585126704708717</c:v>
                </c:pt>
                <c:pt idx="255">
                  <c:v>20.706971494164655</c:v>
                </c:pt>
                <c:pt idx="256">
                  <c:v>20.390979907865912</c:v>
                </c:pt>
                <c:pt idx="257">
                  <c:v>20.986802379161489</c:v>
                </c:pt>
                <c:pt idx="258">
                  <c:v>21.686054734580065</c:v>
                </c:pt>
                <c:pt idx="259">
                  <c:v>22.655586275470181</c:v>
                </c:pt>
                <c:pt idx="260">
                  <c:v>22.527147420595327</c:v>
                </c:pt>
                <c:pt idx="261">
                  <c:v>22.447174959190992</c:v>
                </c:pt>
                <c:pt idx="262">
                  <c:v>21.990215789322125</c:v>
                </c:pt>
                <c:pt idx="263">
                  <c:v>24.353034971612264</c:v>
                </c:pt>
                <c:pt idx="264">
                  <c:v>25.025241954872243</c:v>
                </c:pt>
                <c:pt idx="265">
                  <c:v>24.990690982195982</c:v>
                </c:pt>
                <c:pt idx="266">
                  <c:v>24.589868658277688</c:v>
                </c:pt>
                <c:pt idx="267">
                  <c:v>25.728043470536189</c:v>
                </c:pt>
                <c:pt idx="268">
                  <c:v>26.38963206579464</c:v>
                </c:pt>
                <c:pt idx="269">
                  <c:v>27.451412668174939</c:v>
                </c:pt>
                <c:pt idx="270">
                  <c:v>26.83581769286312</c:v>
                </c:pt>
                <c:pt idx="271">
                  <c:v>26.742851040525178</c:v>
                </c:pt>
                <c:pt idx="272">
                  <c:v>23.790706483990455</c:v>
                </c:pt>
                <c:pt idx="273">
                  <c:v>24.412090662729891</c:v>
                </c:pt>
                <c:pt idx="274">
                  <c:v>26.166238640500637</c:v>
                </c:pt>
                <c:pt idx="275">
                  <c:v>27.768286696936563</c:v>
                </c:pt>
                <c:pt idx="276">
                  <c:v>28.136875667591067</c:v>
                </c:pt>
                <c:pt idx="277">
                  <c:v>28.308185659199971</c:v>
                </c:pt>
                <c:pt idx="278">
                  <c:v>30.428188007319502</c:v>
                </c:pt>
                <c:pt idx="279">
                  <c:v>31.499297277581686</c:v>
                </c:pt>
                <c:pt idx="280">
                  <c:v>30.457512214666639</c:v>
                </c:pt>
                <c:pt idx="281">
                  <c:v>29.783181554103383</c:v>
                </c:pt>
                <c:pt idx="282">
                  <c:v>25.358058113807065</c:v>
                </c:pt>
                <c:pt idx="283">
                  <c:v>25.245367441140136</c:v>
                </c:pt>
                <c:pt idx="284">
                  <c:v>23.442064571965599</c:v>
                </c:pt>
                <c:pt idx="285">
                  <c:v>23.794721112116452</c:v>
                </c:pt>
                <c:pt idx="286">
                  <c:v>25.693531290763747</c:v>
                </c:pt>
                <c:pt idx="287">
                  <c:v>24.595725747427782</c:v>
                </c:pt>
                <c:pt idx="288">
                  <c:v>23.903222613689358</c:v>
                </c:pt>
                <c:pt idx="289">
                  <c:v>23.099657930170174</c:v>
                </c:pt>
                <c:pt idx="290">
                  <c:v>23.346373020515298</c:v>
                </c:pt>
                <c:pt idx="291">
                  <c:v>25.563919079740433</c:v>
                </c:pt>
                <c:pt idx="292">
                  <c:v>28.174112758125467</c:v>
                </c:pt>
                <c:pt idx="293">
                  <c:v>28.651494141458809</c:v>
                </c:pt>
                <c:pt idx="294">
                  <c:v>30.080302472099685</c:v>
                </c:pt>
                <c:pt idx="295">
                  <c:v>31.222918583741489</c:v>
                </c:pt>
                <c:pt idx="296">
                  <c:v>30.864773451545478</c:v>
                </c:pt>
                <c:pt idx="297">
                  <c:v>33.381535014864149</c:v>
                </c:pt>
                <c:pt idx="298">
                  <c:v>34.662927153603228</c:v>
                </c:pt>
                <c:pt idx="299">
                  <c:v>35.916507841219349</c:v>
                </c:pt>
                <c:pt idx="300">
                  <c:v>37.158364666553524</c:v>
                </c:pt>
                <c:pt idx="301">
                  <c:v>37.877903476010239</c:v>
                </c:pt>
                <c:pt idx="302">
                  <c:v>38.401705154971779</c:v>
                </c:pt>
                <c:pt idx="303">
                  <c:v>36.415775711456853</c:v>
                </c:pt>
                <c:pt idx="304">
                  <c:v>36.855357575597715</c:v>
                </c:pt>
                <c:pt idx="305">
                  <c:v>38.727199956773802</c:v>
                </c:pt>
                <c:pt idx="306">
                  <c:v>36.946889046310453</c:v>
                </c:pt>
                <c:pt idx="307">
                  <c:v>37.309310624347155</c:v>
                </c:pt>
                <c:pt idx="308">
                  <c:v>38.785101683593055</c:v>
                </c:pt>
                <c:pt idx="309">
                  <c:v>39.387624891093402</c:v>
                </c:pt>
                <c:pt idx="310">
                  <c:v>42.88275210668737</c:v>
                </c:pt>
                <c:pt idx="311">
                  <c:v>43.906306515503324</c:v>
                </c:pt>
                <c:pt idx="312">
                  <c:v>42.207871115491642</c:v>
                </c:pt>
                <c:pt idx="313">
                  <c:v>43.045954403069246</c:v>
                </c:pt>
                <c:pt idx="314">
                  <c:v>42.159750693902687</c:v>
                </c:pt>
                <c:pt idx="315">
                  <c:v>39.984972202351024</c:v>
                </c:pt>
                <c:pt idx="316">
                  <c:v>42.423718657294614</c:v>
                </c:pt>
                <c:pt idx="317">
                  <c:v>44.299707845864681</c:v>
                </c:pt>
                <c:pt idx="318">
                  <c:v>46.820351073231315</c:v>
                </c:pt>
                <c:pt idx="319">
                  <c:v>45.745422231939962</c:v>
                </c:pt>
                <c:pt idx="320">
                  <c:v>45.669875002890237</c:v>
                </c:pt>
                <c:pt idx="321">
                  <c:v>44.522747426453805</c:v>
                </c:pt>
                <c:pt idx="322">
                  <c:v>46.328842777637433</c:v>
                </c:pt>
                <c:pt idx="323">
                  <c:v>45.973195459571727</c:v>
                </c:pt>
                <c:pt idx="324">
                  <c:v>49.774821443389797</c:v>
                </c:pt>
                <c:pt idx="325">
                  <c:v>49.771443022181664</c:v>
                </c:pt>
                <c:pt idx="326">
                  <c:v>52.182104678475753</c:v>
                </c:pt>
                <c:pt idx="327">
                  <c:v>52.321657352646952</c:v>
                </c:pt>
                <c:pt idx="328">
                  <c:v>50.155102110097289</c:v>
                </c:pt>
                <c:pt idx="329">
                  <c:v>50.771221713730398</c:v>
                </c:pt>
                <c:pt idx="330">
                  <c:v>50.067098080662667</c:v>
                </c:pt>
                <c:pt idx="331">
                  <c:v>51.56361933832892</c:v>
                </c:pt>
                <c:pt idx="332">
                  <c:v>52.06691675464441</c:v>
                </c:pt>
                <c:pt idx="333">
                  <c:v>54.716959775112684</c:v>
                </c:pt>
                <c:pt idx="334">
                  <c:v>56.277212619138247</c:v>
                </c:pt>
                <c:pt idx="335">
                  <c:v>56.76747823134729</c:v>
                </c:pt>
                <c:pt idx="336">
                  <c:v>57.617826154929709</c:v>
                </c:pt>
                <c:pt idx="337">
                  <c:v>56.910217771526668</c:v>
                </c:pt>
                <c:pt idx="338">
                  <c:v>57.59703031199011</c:v>
                </c:pt>
                <c:pt idx="339">
                  <c:v>58.194707645661119</c:v>
                </c:pt>
                <c:pt idx="340">
                  <c:v>60.328451698717458</c:v>
                </c:pt>
                <c:pt idx="341">
                  <c:v>58.922297505032176</c:v>
                </c:pt>
                <c:pt idx="342">
                  <c:v>53.907238152394463</c:v>
                </c:pt>
                <c:pt idx="343">
                  <c:v>54.987320665024974</c:v>
                </c:pt>
                <c:pt idx="344">
                  <c:v>55.235602038186883</c:v>
                </c:pt>
                <c:pt idx="345">
                  <c:v>55.837166666555468</c:v>
                </c:pt>
                <c:pt idx="346">
                  <c:v>51.653870641245867</c:v>
                </c:pt>
                <c:pt idx="347">
                  <c:v>51.217171850548269</c:v>
                </c:pt>
                <c:pt idx="348">
                  <c:v>49.115407566263876</c:v>
                </c:pt>
                <c:pt idx="349">
                  <c:v>47.163418987156369</c:v>
                </c:pt>
                <c:pt idx="350">
                  <c:v>47.874355686357603</c:v>
                </c:pt>
                <c:pt idx="351">
                  <c:v>49.389138781681062</c:v>
                </c:pt>
                <c:pt idx="352">
                  <c:v>51.077717925835948</c:v>
                </c:pt>
                <c:pt idx="353">
                  <c:v>46.176799112330237</c:v>
                </c:pt>
                <c:pt idx="354">
                  <c:v>48.543975645128441</c:v>
                </c:pt>
                <c:pt idx="355">
                  <c:v>50.851344036128658</c:v>
                </c:pt>
                <c:pt idx="356">
                  <c:v>48.467675568285465</c:v>
                </c:pt>
                <c:pt idx="357">
                  <c:v>38.784961202472722</c:v>
                </c:pt>
                <c:pt idx="358">
                  <c:v>34.293308953109239</c:v>
                </c:pt>
                <c:pt idx="359">
                  <c:v>36.4029073125701</c:v>
                </c:pt>
                <c:pt idx="360">
                  <c:v>31.202794354111827</c:v>
                </c:pt>
                <c:pt idx="361">
                  <c:v>26.868706672895311</c:v>
                </c:pt>
                <c:pt idx="362">
                  <c:v>29.254255029138694</c:v>
                </c:pt>
                <c:pt idx="363">
                  <c:v>33.896153979858219</c:v>
                </c:pt>
                <c:pt idx="364">
                  <c:v>34.62908624644929</c:v>
                </c:pt>
                <c:pt idx="365">
                  <c:v>34.519912632605362</c:v>
                </c:pt>
                <c:pt idx="366">
                  <c:v>38.511847199060568</c:v>
                </c:pt>
                <c:pt idx="367">
                  <c:v>40.334628612867469</c:v>
                </c:pt>
                <c:pt idx="368">
                  <c:v>42.357581865680984</c:v>
                </c:pt>
                <c:pt idx="369">
                  <c:v>39.544734467556538</c:v>
                </c:pt>
                <c:pt idx="370">
                  <c:v>40.803150975846684</c:v>
                </c:pt>
                <c:pt idx="371">
                  <c:v>43.893606275860499</c:v>
                </c:pt>
                <c:pt idx="372">
                  <c:v>42.607081388283916</c:v>
                </c:pt>
                <c:pt idx="373">
                  <c:v>44.582722306740685</c:v>
                </c:pt>
                <c:pt idx="374">
                  <c:v>48.290959712318283</c:v>
                </c:pt>
                <c:pt idx="375">
                  <c:v>51.669834498703423</c:v>
                </c:pt>
                <c:pt idx="376">
                  <c:v>47.303829248434248</c:v>
                </c:pt>
                <c:pt idx="377">
                  <c:v>43.174437481748988</c:v>
                </c:pt>
                <c:pt idx="378">
                  <c:v>46.256313235221512</c:v>
                </c:pt>
                <c:pt idx="379">
                  <c:v>42.778134409322412</c:v>
                </c:pt>
                <c:pt idx="380">
                  <c:v>47.371172915658533</c:v>
                </c:pt>
                <c:pt idx="381">
                  <c:v>49.206490625195897</c:v>
                </c:pt>
                <c:pt idx="382">
                  <c:v>50.457085015103026</c:v>
                </c:pt>
                <c:pt idx="383">
                  <c:v>54.649280725967195</c:v>
                </c:pt>
                <c:pt idx="384">
                  <c:v>54.679098324428772</c:v>
                </c:pt>
                <c:pt idx="385">
                  <c:v>57.455505447375941</c:v>
                </c:pt>
                <c:pt idx="386">
                  <c:v>58.253920578424299</c:v>
                </c:pt>
                <c:pt idx="387">
                  <c:v>59.200438755927983</c:v>
                </c:pt>
                <c:pt idx="388">
                  <c:v>58.139952980923191</c:v>
                </c:pt>
                <c:pt idx="389">
                  <c:v>56.710338089782638</c:v>
                </c:pt>
                <c:pt idx="390">
                  <c:v>54.835059168439223</c:v>
                </c:pt>
                <c:pt idx="391">
                  <c:v>49.991590973950963</c:v>
                </c:pt>
                <c:pt idx="392">
                  <c:v>44.532014802764152</c:v>
                </c:pt>
                <c:pt idx="393">
                  <c:v>50.949210070842717</c:v>
                </c:pt>
                <c:pt idx="394">
                  <c:v>50.847394371838504</c:v>
                </c:pt>
                <c:pt idx="395">
                  <c:v>51.643200580143109</c:v>
                </c:pt>
                <c:pt idx="396">
                  <c:v>55.076004076708358</c:v>
                </c:pt>
                <c:pt idx="397">
                  <c:v>55.895348194056353</c:v>
                </c:pt>
                <c:pt idx="398">
                  <c:v>57.628921379285948</c:v>
                </c:pt>
                <c:pt idx="399">
                  <c:v>56.795064686290068</c:v>
                </c:pt>
                <c:pt idx="400">
                  <c:v>53.324462639326796</c:v>
                </c:pt>
                <c:pt idx="401">
                  <c:v>55.895407151861257</c:v>
                </c:pt>
                <c:pt idx="402">
                  <c:v>55.324211857616952</c:v>
                </c:pt>
                <c:pt idx="403">
                  <c:v>57.030950095149578</c:v>
                </c:pt>
                <c:pt idx="404">
                  <c:v>59.062724856885012</c:v>
                </c:pt>
                <c:pt idx="405">
                  <c:v>58.322032159191558</c:v>
                </c:pt>
                <c:pt idx="406">
                  <c:v>58.500542491395656</c:v>
                </c:pt>
                <c:pt idx="407">
                  <c:v>60.96533551113977</c:v>
                </c:pt>
                <c:pt idx="408">
                  <c:v>64.598795123797842</c:v>
                </c:pt>
                <c:pt idx="409">
                  <c:v>65.336107296085459</c:v>
                </c:pt>
                <c:pt idx="410">
                  <c:v>68.056130100245952</c:v>
                </c:pt>
                <c:pt idx="411">
                  <c:v>67.99033080669841</c:v>
                </c:pt>
                <c:pt idx="412">
                  <c:v>70.0215815371172</c:v>
                </c:pt>
                <c:pt idx="413">
                  <c:v>69.737889722711643</c:v>
                </c:pt>
                <c:pt idx="414">
                  <c:v>74.21896483798271</c:v>
                </c:pt>
                <c:pt idx="415">
                  <c:v>70.936832102979707</c:v>
                </c:pt>
                <c:pt idx="416">
                  <c:v>75.032298273809062</c:v>
                </c:pt>
                <c:pt idx="417">
                  <c:v>77.471054809244507</c:v>
                </c:pt>
                <c:pt idx="418">
                  <c:v>80.494027211531105</c:v>
                </c:pt>
                <c:pt idx="419">
                  <c:v>82.011285307098902</c:v>
                </c:pt>
                <c:pt idx="420">
                  <c:v>78.838868156459455</c:v>
                </c:pt>
                <c:pt idx="421">
                  <c:v>82.447707168223516</c:v>
                </c:pt>
                <c:pt idx="422">
                  <c:v>83.468645509205686</c:v>
                </c:pt>
                <c:pt idx="423">
                  <c:v>81.320842893340824</c:v>
                </c:pt>
                <c:pt idx="424">
                  <c:v>81.836873580628691</c:v>
                </c:pt>
                <c:pt idx="425">
                  <c:v>85.45756038888851</c:v>
                </c:pt>
                <c:pt idx="426">
                  <c:v>80.289531994444886</c:v>
                </c:pt>
                <c:pt idx="427">
                  <c:v>83.779460477772204</c:v>
                </c:pt>
                <c:pt idx="428">
                  <c:v>78.127402701075823</c:v>
                </c:pt>
                <c:pt idx="429">
                  <c:v>83.585293504144005</c:v>
                </c:pt>
                <c:pt idx="430">
                  <c:v>83.196706268703522</c:v>
                </c:pt>
                <c:pt idx="431">
                  <c:v>85.470124613590045</c:v>
                </c:pt>
                <c:pt idx="432">
                  <c:v>81.912528779158393</c:v>
                </c:pt>
                <c:pt idx="433">
                  <c:v>85.716387926520511</c:v>
                </c:pt>
                <c:pt idx="434">
                  <c:v>87.162703649142884</c:v>
                </c:pt>
                <c:pt idx="435">
                  <c:v>85.301029063123096</c:v>
                </c:pt>
                <c:pt idx="436">
                  <c:v>86.00805071137188</c:v>
                </c:pt>
                <c:pt idx="437">
                  <c:v>86.120396457001078</c:v>
                </c:pt>
                <c:pt idx="438">
                  <c:v>83.74483930676729</c:v>
                </c:pt>
                <c:pt idx="439">
                  <c:v>79.632168436058677</c:v>
                </c:pt>
                <c:pt idx="440">
                  <c:v>76.875550110280699</c:v>
                </c:pt>
                <c:pt idx="441">
                  <c:v>81.179768749332155</c:v>
                </c:pt>
                <c:pt idx="442">
                  <c:v>83.487524152165861</c:v>
                </c:pt>
                <c:pt idx="443">
                  <c:v>79.086545138048479</c:v>
                </c:pt>
                <c:pt idx="444">
                  <c:v>73.773546743249511</c:v>
                </c:pt>
                <c:pt idx="445">
                  <c:v>74.276705710875447</c:v>
                </c:pt>
                <c:pt idx="446">
                  <c:v>80.433194631367428</c:v>
                </c:pt>
                <c:pt idx="447">
                  <c:v>82.136864982865475</c:v>
                </c:pt>
                <c:pt idx="448">
                  <c:v>83.642592578911959</c:v>
                </c:pt>
                <c:pt idx="449">
                  <c:v>83.896870685787221</c:v>
                </c:pt>
                <c:pt idx="450">
                  <c:v>88.423387175509774</c:v>
                </c:pt>
                <c:pt idx="451">
                  <c:v>90.620883655028607</c:v>
                </c:pt>
                <c:pt idx="452">
                  <c:v>91.335147718252543</c:v>
                </c:pt>
                <c:pt idx="453">
                  <c:v>88.333142119343336</c:v>
                </c:pt>
                <c:pt idx="454">
                  <c:v>100.05744436801417</c:v>
                </c:pt>
                <c:pt idx="455">
                  <c:v>104.18927448905319</c:v>
                </c:pt>
                <c:pt idx="456">
                  <c:v>103.44558100190679</c:v>
                </c:pt>
                <c:pt idx="457">
                  <c:v>104.94223748148401</c:v>
                </c:pt>
                <c:pt idx="458">
                  <c:v>104.05388857528494</c:v>
                </c:pt>
                <c:pt idx="459">
                  <c:v>104.46355859891447</c:v>
                </c:pt>
                <c:pt idx="460">
                  <c:v>101.21047040113078</c:v>
                </c:pt>
                <c:pt idx="461">
                  <c:v>104.75108127847183</c:v>
                </c:pt>
                <c:pt idx="462">
                  <c:v>105.41382676741999</c:v>
                </c:pt>
                <c:pt idx="463">
                  <c:v>102.82301180951401</c:v>
                </c:pt>
                <c:pt idx="464">
                  <c:v>110.10319209552064</c:v>
                </c:pt>
                <c:pt idx="465">
                  <c:v>110.24774084004653</c:v>
                </c:pt>
                <c:pt idx="466">
                  <c:v>113.43796817379649</c:v>
                </c:pt>
                <c:pt idx="467">
                  <c:v>112.35549282846223</c:v>
                </c:pt>
                <c:pt idx="468">
                  <c:v>113.73987949407788</c:v>
                </c:pt>
                <c:pt idx="469">
                  <c:v>108.05308774887972</c:v>
                </c:pt>
                <c:pt idx="470">
                  <c:v>109.38939201963544</c:v>
                </c:pt>
                <c:pt idx="471">
                  <c:v>111.28561214937783</c:v>
                </c:pt>
                <c:pt idx="472">
                  <c:v>117.75962306758075</c:v>
                </c:pt>
                <c:pt idx="473">
                  <c:v>118.47272493198338</c:v>
                </c:pt>
                <c:pt idx="474">
                  <c:v>120.56450764282194</c:v>
                </c:pt>
                <c:pt idx="475">
                  <c:v>123.43632297661003</c:v>
                </c:pt>
                <c:pt idx="476">
                  <c:v>120.37370538604657</c:v>
                </c:pt>
                <c:pt idx="477">
                  <c:v>109.59605688109886</c:v>
                </c:pt>
                <c:pt idx="478">
                  <c:v>111.36313510735808</c:v>
                </c:pt>
                <c:pt idx="479">
                  <c:v>97.902088020928247</c:v>
                </c:pt>
                <c:pt idx="480">
                  <c:v>108.61043965902506</c:v>
                </c:pt>
                <c:pt idx="481">
                  <c:v>112.83193940045614</c:v>
                </c:pt>
                <c:pt idx="482">
                  <c:v>109.57871835238694</c:v>
                </c:pt>
                <c:pt idx="483">
                  <c:v>113.72262434189214</c:v>
                </c:pt>
                <c:pt idx="484">
                  <c:v>104.43394732289629</c:v>
                </c:pt>
                <c:pt idx="485">
                  <c:v>111.08543272422811</c:v>
                </c:pt>
                <c:pt idx="486">
                  <c:v>111.26422407279371</c:v>
                </c:pt>
                <c:pt idx="487">
                  <c:v>105.05482532622267</c:v>
                </c:pt>
                <c:pt idx="488">
                  <c:v>110.449085800654</c:v>
                </c:pt>
                <c:pt idx="489">
                  <c:v>113.1244308843507</c:v>
                </c:pt>
                <c:pt idx="490">
                  <c:v>115.77285374707313</c:v>
                </c:pt>
                <c:pt idx="491">
                  <c:v>119.82630077501969</c:v>
                </c:pt>
                <c:pt idx="492">
                  <c:v>113.3629896978633</c:v>
                </c:pt>
                <c:pt idx="493">
                  <c:v>102.34722359518967</c:v>
                </c:pt>
                <c:pt idx="494">
                  <c:v>77.095671584056291</c:v>
                </c:pt>
                <c:pt idx="495">
                  <c:v>86.605903835745551</c:v>
                </c:pt>
                <c:pt idx="496">
                  <c:v>89.091552046597783</c:v>
                </c:pt>
                <c:pt idx="497">
                  <c:v>91.671003003791142</c:v>
                </c:pt>
                <c:pt idx="498">
                  <c:v>93.561925378080446</c:v>
                </c:pt>
                <c:pt idx="499">
                  <c:v>98.60223444061063</c:v>
                </c:pt>
                <c:pt idx="500">
                  <c:v>94.014058879928768</c:v>
                </c:pt>
                <c:pt idx="501">
                  <c:v>97.376493478826859</c:v>
                </c:pt>
                <c:pt idx="502">
                  <c:v>116.17653269932985</c:v>
                </c:pt>
                <c:pt idx="503">
                  <c:v>125.37939914840003</c:v>
                </c:pt>
                <c:pt idx="504">
                  <c:v>131.97576394293444</c:v>
                </c:pt>
                <c:pt idx="505">
                  <c:v>144.37476465023508</c:v>
                </c:pt>
                <c:pt idx="506">
                  <c:v>151.91956513153519</c:v>
                </c:pt>
                <c:pt idx="507">
                  <c:v>154.99244831300118</c:v>
                </c:pt>
                <c:pt idx="508">
                  <c:v>159.81559174279693</c:v>
                </c:pt>
                <c:pt idx="509">
                  <c:v>158.84722828748832</c:v>
                </c:pt>
                <c:pt idx="510">
                  <c:v>153.16136885538228</c:v>
                </c:pt>
                <c:pt idx="511">
                  <c:v>157.262415431698</c:v>
                </c:pt>
                <c:pt idx="512">
                  <c:v>154.11188662858365</c:v>
                </c:pt>
                <c:pt idx="513">
                  <c:v>159.98797870016557</c:v>
                </c:pt>
                <c:pt idx="514">
                  <c:v>154.52311556325648</c:v>
                </c:pt>
                <c:pt idx="515">
                  <c:v>160.82466347942682</c:v>
                </c:pt>
                <c:pt idx="516">
                  <c:v>151.44787763232515</c:v>
                </c:pt>
                <c:pt idx="517">
                  <c:v>153.95385205722317</c:v>
                </c:pt>
                <c:pt idx="518">
                  <c:v>156.96630449121292</c:v>
                </c:pt>
                <c:pt idx="519">
                  <c:v>144.7848215096129</c:v>
                </c:pt>
                <c:pt idx="520">
                  <c:v>147.56352491226787</c:v>
                </c:pt>
                <c:pt idx="521">
                  <c:v>132.98610069122427</c:v>
                </c:pt>
                <c:pt idx="522">
                  <c:v>145.86142793069976</c:v>
                </c:pt>
                <c:pt idx="523">
                  <c:v>141.24899308700648</c:v>
                </c:pt>
                <c:pt idx="524">
                  <c:v>126.85534213001415</c:v>
                </c:pt>
                <c:pt idx="525">
                  <c:v>142.82543079447689</c:v>
                </c:pt>
                <c:pt idx="526">
                  <c:v>147.18911520936413</c:v>
                </c:pt>
                <c:pt idx="527">
                  <c:v>137.53188434267358</c:v>
                </c:pt>
                <c:pt idx="528">
                  <c:v>150.65615322303032</c:v>
                </c:pt>
                <c:pt idx="529">
                  <c:v>147.18273041362738</c:v>
                </c:pt>
                <c:pt idx="530">
                  <c:v>136.62841871666961</c:v>
                </c:pt>
                <c:pt idx="531">
                  <c:v>133.22134316481578</c:v>
                </c:pt>
                <c:pt idx="532">
                  <c:v>130.60083937836089</c:v>
                </c:pt>
                <c:pt idx="533">
                  <c:v>140.97535213589188</c:v>
                </c:pt>
                <c:pt idx="534">
                  <c:v>151.61359186616491</c:v>
                </c:pt>
                <c:pt idx="535">
                  <c:v>144.32043228847166</c:v>
                </c:pt>
                <c:pt idx="536">
                  <c:v>136.80376234950475</c:v>
                </c:pt>
                <c:pt idx="537">
                  <c:v>128.64330848234692</c:v>
                </c:pt>
                <c:pt idx="538">
                  <c:v>140.22309730239283</c:v>
                </c:pt>
                <c:pt idx="539">
                  <c:v>157.67550237191404</c:v>
                </c:pt>
                <c:pt idx="540">
                  <c:v>157.67550237191404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08-4A94-A944-115A8C9F8C41}"/>
            </c:ext>
          </c:extLst>
        </c:ser>
        <c:ser>
          <c:idx val="6"/>
          <c:order val="6"/>
          <c:tx>
            <c:strRef>
              <c:f>Sheet1!$AN$1</c:f>
              <c:strCache>
                <c:ptCount val="1"/>
                <c:pt idx="0">
                  <c:v> R3000G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Sheet1!$AN$2:$AN$542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0.96630000000000005</c:v>
                </c:pt>
                <c:pt idx="2">
                  <c:v>1.0337477400000001</c:v>
                </c:pt>
                <c:pt idx="3">
                  <c:v>1.0419143471460002</c:v>
                </c:pt>
                <c:pt idx="4">
                  <c:v>1.0247227604180913</c:v>
                </c:pt>
                <c:pt idx="5">
                  <c:v>1.066224032215024</c:v>
                </c:pt>
                <c:pt idx="6">
                  <c:v>1.0773127621500602</c:v>
                </c:pt>
                <c:pt idx="7">
                  <c:v>1.1564952501680896</c:v>
                </c:pt>
                <c:pt idx="8">
                  <c:v>1.1575360958932408</c:v>
                </c:pt>
                <c:pt idx="9">
                  <c:v>1.0833380321464841</c:v>
                </c:pt>
                <c:pt idx="10">
                  <c:v>1.1685967352764124</c:v>
                </c:pt>
                <c:pt idx="11">
                  <c:v>1.2146394466463031</c:v>
                </c:pt>
                <c:pt idx="12">
                  <c:v>1.3070735085360867</c:v>
                </c:pt>
                <c:pt idx="13">
                  <c:v>1.3112561437634023</c:v>
                </c:pt>
                <c:pt idx="14">
                  <c:v>1.141972975603547</c:v>
                </c:pt>
                <c:pt idx="15">
                  <c:v>1.1937043513983876</c:v>
                </c:pt>
                <c:pt idx="16">
                  <c:v>1.2560157185413834</c:v>
                </c:pt>
                <c:pt idx="17">
                  <c:v>1.3135412384505789</c:v>
                </c:pt>
                <c:pt idx="18">
                  <c:v>1.4283447426911593</c:v>
                </c:pt>
                <c:pt idx="19">
                  <c:v>1.4661958783724749</c:v>
                </c:pt>
                <c:pt idx="20">
                  <c:v>1.5340807475411204</c:v>
                </c:pt>
                <c:pt idx="21">
                  <c:v>1.5902281029011254</c:v>
                </c:pt>
                <c:pt idx="22">
                  <c:v>1.7952085053650804</c:v>
                </c:pt>
                <c:pt idx="23">
                  <c:v>1.7093975388086295</c:v>
                </c:pt>
                <c:pt idx="24">
                  <c:v>1.5895687713381446</c:v>
                </c:pt>
                <c:pt idx="25">
                  <c:v>1.6099152516112727</c:v>
                </c:pt>
                <c:pt idx="26">
                  <c:v>1.6744728532008848</c:v>
                </c:pt>
                <c:pt idx="27">
                  <c:v>1.6284248497378606</c:v>
                </c:pt>
                <c:pt idx="28">
                  <c:v>1.651711325089112</c:v>
                </c:pt>
                <c:pt idx="29">
                  <c:v>1.6059589213841436</c:v>
                </c:pt>
                <c:pt idx="30">
                  <c:v>1.6143099077753413</c:v>
                </c:pt>
                <c:pt idx="31">
                  <c:v>1.5048596960281733</c:v>
                </c:pt>
                <c:pt idx="32">
                  <c:v>1.3936505644916912</c:v>
                </c:pt>
                <c:pt idx="33">
                  <c:v>1.5069543553848657</c:v>
                </c:pt>
                <c:pt idx="34">
                  <c:v>1.5672325296002603</c:v>
                </c:pt>
                <c:pt idx="35">
                  <c:v>1.5199021072063323</c:v>
                </c:pt>
                <c:pt idx="36">
                  <c:v>1.4771928579938345</c:v>
                </c:pt>
                <c:pt idx="37">
                  <c:v>1.3814707607958341</c:v>
                </c:pt>
                <c:pt idx="38">
                  <c:v>1.3516309923626442</c:v>
                </c:pt>
                <c:pt idx="39">
                  <c:v>1.4234025980571006</c:v>
                </c:pt>
                <c:pt idx="40">
                  <c:v>1.3718754240074336</c:v>
                </c:pt>
                <c:pt idx="41">
                  <c:v>1.3394991640008582</c:v>
                </c:pt>
                <c:pt idx="42">
                  <c:v>1.3214159252868467</c:v>
                </c:pt>
                <c:pt idx="43">
                  <c:v>1.4636002788477114</c:v>
                </c:pt>
                <c:pt idx="44">
                  <c:v>1.4985803255121717</c:v>
                </c:pt>
                <c:pt idx="45">
                  <c:v>1.6866521563639492</c:v>
                </c:pt>
                <c:pt idx="46">
                  <c:v>1.8094404333472447</c:v>
                </c:pt>
                <c:pt idx="47">
                  <c:v>1.8316965506774157</c:v>
                </c:pt>
                <c:pt idx="48">
                  <c:v>1.8893949920237545</c:v>
                </c:pt>
                <c:pt idx="49">
                  <c:v>1.9659154892007165</c:v>
                </c:pt>
                <c:pt idx="50">
                  <c:v>2.0195849820558962</c:v>
                </c:pt>
                <c:pt idx="51">
                  <c:v>2.1518677983805574</c:v>
                </c:pt>
                <c:pt idx="52">
                  <c:v>2.1740320367038772</c:v>
                </c:pt>
                <c:pt idx="53">
                  <c:v>2.2994736852216913</c:v>
                </c:pt>
                <c:pt idx="54">
                  <c:v>2.1895588430680943</c:v>
                </c:pt>
                <c:pt idx="55">
                  <c:v>2.1650357840257315</c:v>
                </c:pt>
                <c:pt idx="56">
                  <c:v>2.2020578959325712</c:v>
                </c:pt>
                <c:pt idx="57">
                  <c:v>2.1051673485115381</c:v>
                </c:pt>
                <c:pt idx="58">
                  <c:v>2.161164799981945</c:v>
                </c:pt>
                <c:pt idx="59">
                  <c:v>2.1298279103822071</c:v>
                </c:pt>
                <c:pt idx="60">
                  <c:v>2.021632652534791</c:v>
                </c:pt>
                <c:pt idx="61">
                  <c:v>1.9201466933775444</c:v>
                </c:pt>
                <c:pt idx="62">
                  <c:v>1.9504850111329097</c:v>
                </c:pt>
                <c:pt idx="63">
                  <c:v>1.9588720966807811</c:v>
                </c:pt>
                <c:pt idx="64">
                  <c:v>1.8527012290406828</c:v>
                </c:pt>
                <c:pt idx="65">
                  <c:v>1.923474415990037</c:v>
                </c:pt>
                <c:pt idx="66">
                  <c:v>1.8809656313966572</c:v>
                </c:pt>
                <c:pt idx="67">
                  <c:v>2.0995338377649491</c:v>
                </c:pt>
                <c:pt idx="68">
                  <c:v>2.0623720888365096</c:v>
                </c:pt>
                <c:pt idx="69">
                  <c:v>2.0687654423119031</c:v>
                </c:pt>
                <c:pt idx="70">
                  <c:v>2.0218044667714228</c:v>
                </c:pt>
                <c:pt idx="71">
                  <c:v>2.0715408566539999</c:v>
                </c:pt>
                <c:pt idx="72">
                  <c:v>2.2733089360920995</c:v>
                </c:pt>
                <c:pt idx="73">
                  <c:v>2.3117278571120559</c:v>
                </c:pt>
                <c:pt idx="74">
                  <c:v>2.2904599608266252</c:v>
                </c:pt>
                <c:pt idx="75">
                  <c:v>2.25472878543773</c:v>
                </c:pt>
                <c:pt idx="76">
                  <c:v>2.3866304193858374</c:v>
                </c:pt>
                <c:pt idx="77">
                  <c:v>2.4295897669347823</c:v>
                </c:pt>
                <c:pt idx="78">
                  <c:v>2.427403136144541</c:v>
                </c:pt>
                <c:pt idx="79">
                  <c:v>2.4036145854103244</c:v>
                </c:pt>
                <c:pt idx="80">
                  <c:v>2.3101139780378626</c:v>
                </c:pt>
                <c:pt idx="81">
                  <c:v>2.4096798904912942</c:v>
                </c:pt>
                <c:pt idx="82">
                  <c:v>2.6142617131940051</c:v>
                </c:pt>
                <c:pt idx="83">
                  <c:v>2.7486347652521772</c:v>
                </c:pt>
                <c:pt idx="84">
                  <c:v>2.774746795522073</c:v>
                </c:pt>
                <c:pt idx="85">
                  <c:v>2.9939517923683168</c:v>
                </c:pt>
                <c:pt idx="86">
                  <c:v>3.1753852709858368</c:v>
                </c:pt>
                <c:pt idx="87">
                  <c:v>3.1864991194342873</c:v>
                </c:pt>
                <c:pt idx="88">
                  <c:v>3.3639871203867773</c:v>
                </c:pt>
                <c:pt idx="89">
                  <c:v>3.4309304640824743</c:v>
                </c:pt>
                <c:pt idx="90">
                  <c:v>3.1832172845757194</c:v>
                </c:pt>
                <c:pt idx="91">
                  <c:v>3.3229605233685935</c:v>
                </c:pt>
                <c:pt idx="92">
                  <c:v>2.9989718723401557</c:v>
                </c:pt>
                <c:pt idx="93">
                  <c:v>3.1696133718763106</c:v>
                </c:pt>
                <c:pt idx="94">
                  <c:v>3.220961108500707</c:v>
                </c:pt>
                <c:pt idx="95">
                  <c:v>3.1407591768990395</c:v>
                </c:pt>
                <c:pt idx="96">
                  <c:v>3.5873751318540825</c:v>
                </c:pt>
                <c:pt idx="97">
                  <c:v>3.8399263411366098</c:v>
                </c:pt>
                <c:pt idx="98">
                  <c:v>3.9055890815700454</c:v>
                </c:pt>
                <c:pt idx="99">
                  <c:v>3.8266961821223306</c:v>
                </c:pt>
                <c:pt idx="100">
                  <c:v>3.8622844566160688</c:v>
                </c:pt>
                <c:pt idx="101">
                  <c:v>4.0376321709464387</c:v>
                </c:pt>
                <c:pt idx="102">
                  <c:v>4.2217481979415963</c:v>
                </c:pt>
                <c:pt idx="103">
                  <c:v>4.4100381675697911</c:v>
                </c:pt>
                <c:pt idx="104">
                  <c:v>4.2975821942967611</c:v>
                </c:pt>
                <c:pt idx="105">
                  <c:v>3.26444343478782</c:v>
                </c:pt>
                <c:pt idx="106">
                  <c:v>2.987618631517813</c:v>
                </c:pt>
                <c:pt idx="107">
                  <c:v>3.2639733549332108</c:v>
                </c:pt>
                <c:pt idx="108">
                  <c:v>3.3041202271988892</c:v>
                </c:pt>
                <c:pt idx="109">
                  <c:v>3.4941071402628259</c:v>
                </c:pt>
                <c:pt idx="110">
                  <c:v>3.4011638903318349</c:v>
                </c:pt>
                <c:pt idx="111">
                  <c:v>3.4130679639479964</c:v>
                </c:pt>
                <c:pt idx="112">
                  <c:v>3.3922482493679138</c:v>
                </c:pt>
                <c:pt idx="113">
                  <c:v>3.5869632988816318</c:v>
                </c:pt>
                <c:pt idx="114">
                  <c:v>3.5274197081201968</c:v>
                </c:pt>
                <c:pt idx="115">
                  <c:v>3.3983161468029977</c:v>
                </c:pt>
                <c:pt idx="116">
                  <c:v>3.5644938063816642</c:v>
                </c:pt>
                <c:pt idx="117">
                  <c:v>3.6233079541869615</c:v>
                </c:pt>
                <c:pt idx="118">
                  <c:v>3.5490301411261291</c:v>
                </c:pt>
                <c:pt idx="119">
                  <c:v>3.6555010453599133</c:v>
                </c:pt>
                <c:pt idx="120">
                  <c:v>3.9029784661307798</c:v>
                </c:pt>
                <c:pt idx="121">
                  <c:v>3.8198450248021945</c:v>
                </c:pt>
                <c:pt idx="122">
                  <c:v>3.910757336392487</c:v>
                </c:pt>
                <c:pt idx="123">
                  <c:v>4.1430563221742007</c:v>
                </c:pt>
                <c:pt idx="124">
                  <c:v>4.3319796904653449</c:v>
                </c:pt>
                <c:pt idx="125">
                  <c:v>4.2938582691892497</c:v>
                </c:pt>
                <c:pt idx="126">
                  <c:v>4.7099331354736877</c:v>
                </c:pt>
                <c:pt idx="127">
                  <c:v>4.7918859720309301</c:v>
                </c:pt>
                <c:pt idx="128">
                  <c:v>4.8163245904882883</c:v>
                </c:pt>
                <c:pt idx="129">
                  <c:v>4.7180715688423271</c:v>
                </c:pt>
                <c:pt idx="130">
                  <c:v>4.8355515509065006</c:v>
                </c:pt>
                <c:pt idx="131">
                  <c:v>4.9235585891329992</c:v>
                </c:pt>
                <c:pt idx="132">
                  <c:v>4.5198267848240938</c:v>
                </c:pt>
                <c:pt idx="133">
                  <c:v>4.5614091912444756</c:v>
                </c:pt>
                <c:pt idx="134">
                  <c:v>4.7447778407325032</c:v>
                </c:pt>
                <c:pt idx="135">
                  <c:v>4.677401995394102</c:v>
                </c:pt>
                <c:pt idx="136">
                  <c:v>5.1587066607201546</c:v>
                </c:pt>
                <c:pt idx="137">
                  <c:v>5.2128730806577162</c:v>
                </c:pt>
                <c:pt idx="138">
                  <c:v>5.1544889021543501</c:v>
                </c:pt>
                <c:pt idx="139">
                  <c:v>4.6462562964019307</c:v>
                </c:pt>
                <c:pt idx="140">
                  <c:v>4.3856013181737818</c:v>
                </c:pt>
                <c:pt idx="141">
                  <c:v>4.3895483593601377</c:v>
                </c:pt>
                <c:pt idx="142">
                  <c:v>4.6906713768122428</c:v>
                </c:pt>
                <c:pt idx="143">
                  <c:v>4.8595355463774839</c:v>
                </c:pt>
                <c:pt idx="144">
                  <c:v>5.1190347445540407</c:v>
                </c:pt>
                <c:pt idx="145">
                  <c:v>5.5352122692862835</c:v>
                </c:pt>
                <c:pt idx="146">
                  <c:v>5.7627094935539489</c:v>
                </c:pt>
                <c:pt idx="147">
                  <c:v>5.7333196751368236</c:v>
                </c:pt>
                <c:pt idx="148">
                  <c:v>5.9901723965829534</c:v>
                </c:pt>
                <c:pt idx="149">
                  <c:v>5.6990500181090225</c:v>
                </c:pt>
                <c:pt idx="150">
                  <c:v>6.0022394790724221</c:v>
                </c:pt>
                <c:pt idx="151">
                  <c:v>6.2063156213608845</c:v>
                </c:pt>
                <c:pt idx="152">
                  <c:v>6.1094970976676555</c:v>
                </c:pt>
                <c:pt idx="153">
                  <c:v>6.2139694980377715</c:v>
                </c:pt>
                <c:pt idx="154">
                  <c:v>6.0455709246409475</c:v>
                </c:pt>
                <c:pt idx="155">
                  <c:v>6.884091611888647</c:v>
                </c:pt>
                <c:pt idx="156">
                  <c:v>6.7567359170687071</c:v>
                </c:pt>
                <c:pt idx="157">
                  <c:v>6.770925062494551</c:v>
                </c:pt>
                <c:pt idx="158">
                  <c:v>6.5732140506697103</c:v>
                </c:pt>
                <c:pt idx="159">
                  <c:v>6.5949056570369207</c:v>
                </c:pt>
                <c:pt idx="160">
                  <c:v>6.6397510155047712</c:v>
                </c:pt>
                <c:pt idx="161">
                  <c:v>6.4584858127814906</c:v>
                </c:pt>
                <c:pt idx="162">
                  <c:v>6.7426591885438762</c:v>
                </c:pt>
                <c:pt idx="163">
                  <c:v>6.6489362258231166</c:v>
                </c:pt>
                <c:pt idx="164">
                  <c:v>6.7327128222684873</c:v>
                </c:pt>
                <c:pt idx="165">
                  <c:v>6.8444758551181435</c:v>
                </c:pt>
                <c:pt idx="166">
                  <c:v>7.164112877552161</c:v>
                </c:pt>
                <c:pt idx="167">
                  <c:v>7.243634530492991</c:v>
                </c:pt>
                <c:pt idx="168">
                  <c:v>7.1726469120941596</c:v>
                </c:pt>
                <c:pt idx="169">
                  <c:v>7.0399529442204178</c:v>
                </c:pt>
                <c:pt idx="170">
                  <c:v>7.1786400172215608</c:v>
                </c:pt>
                <c:pt idx="171">
                  <c:v>6.8958016005430309</c:v>
                </c:pt>
                <c:pt idx="172">
                  <c:v>7.1495670994430141</c:v>
                </c:pt>
                <c:pt idx="173">
                  <c:v>7.0902256925176372</c:v>
                </c:pt>
                <c:pt idx="174">
                  <c:v>6.9796181717143622</c:v>
                </c:pt>
                <c:pt idx="175">
                  <c:v>7.2699702876576806</c:v>
                </c:pt>
                <c:pt idx="176">
                  <c:v>7.2408904065070496</c:v>
                </c:pt>
                <c:pt idx="177">
                  <c:v>7.4429112488485965</c:v>
                </c:pt>
                <c:pt idx="178">
                  <c:v>7.3714593008596498</c:v>
                </c:pt>
                <c:pt idx="179">
                  <c:v>7.5129913194361562</c:v>
                </c:pt>
                <c:pt idx="180">
                  <c:v>7.688795316310963</c:v>
                </c:pt>
                <c:pt idx="181">
                  <c:v>7.5580857959336765</c:v>
                </c:pt>
                <c:pt idx="182">
                  <c:v>7.1839605490349596</c:v>
                </c:pt>
                <c:pt idx="183">
                  <c:v>7.216288371505617</c:v>
                </c:pt>
                <c:pt idx="184">
                  <c:v>7.3007189454522328</c:v>
                </c:pt>
                <c:pt idx="185">
                  <c:v>7.0765868738268498</c:v>
                </c:pt>
                <c:pt idx="186">
                  <c:v>7.304452971164074</c:v>
                </c:pt>
                <c:pt idx="187">
                  <c:v>7.7237285717088913</c:v>
                </c:pt>
                <c:pt idx="188">
                  <c:v>7.6318162017055551</c:v>
                </c:pt>
                <c:pt idx="189">
                  <c:v>7.802005703003589</c:v>
                </c:pt>
                <c:pt idx="190">
                  <c:v>7.5460999159450708</c:v>
                </c:pt>
                <c:pt idx="191">
                  <c:v>7.6774020544825152</c:v>
                </c:pt>
                <c:pt idx="192">
                  <c:v>7.8086856296141658</c:v>
                </c:pt>
                <c:pt idx="193">
                  <c:v>8.1389930317468444</c:v>
                </c:pt>
                <c:pt idx="194">
                  <c:v>8.3766516282738515</c:v>
                </c:pt>
                <c:pt idx="195">
                  <c:v>8.5542366427932581</c:v>
                </c:pt>
                <c:pt idx="196">
                  <c:v>8.8348156046768764</c:v>
                </c:pt>
                <c:pt idx="197">
                  <c:v>9.2014604522709682</c:v>
                </c:pt>
                <c:pt idx="198">
                  <c:v>9.6173664647136157</c:v>
                </c:pt>
                <c:pt idx="199">
                  <c:v>9.6394864075824565</c:v>
                </c:pt>
                <c:pt idx="200">
                  <c:v>10.057840117671535</c:v>
                </c:pt>
                <c:pt idx="201">
                  <c:v>10.012579837142013</c:v>
                </c:pt>
                <c:pt idx="202">
                  <c:v>10.407075482725409</c:v>
                </c:pt>
                <c:pt idx="203">
                  <c:v>10.484087841297578</c:v>
                </c:pt>
                <c:pt idx="204">
                  <c:v>10.790223206263466</c:v>
                </c:pt>
                <c:pt idx="205">
                  <c:v>11.016817893594999</c:v>
                </c:pt>
                <c:pt idx="206">
                  <c:v>11.050970029065144</c:v>
                </c:pt>
                <c:pt idx="207">
                  <c:v>11.397970487977791</c:v>
                </c:pt>
                <c:pt idx="208">
                  <c:v>11.816276004886575</c:v>
                </c:pt>
                <c:pt idx="209">
                  <c:v>11.747741604058232</c:v>
                </c:pt>
                <c:pt idx="210">
                  <c:v>10.981788851473635</c:v>
                </c:pt>
                <c:pt idx="211">
                  <c:v>11.316733411443581</c:v>
                </c:pt>
                <c:pt idx="212">
                  <c:v>12.115694790291498</c:v>
                </c:pt>
                <c:pt idx="213">
                  <c:v>12.129022054560819</c:v>
                </c:pt>
                <c:pt idx="214">
                  <c:v>12.984118109407357</c:v>
                </c:pt>
                <c:pt idx="215">
                  <c:v>12.77767063146778</c:v>
                </c:pt>
                <c:pt idx="216">
                  <c:v>13.617163591955213</c:v>
                </c:pt>
                <c:pt idx="217">
                  <c:v>13.456481061570141</c:v>
                </c:pt>
                <c:pt idx="218">
                  <c:v>12.708300714546841</c:v>
                </c:pt>
                <c:pt idx="219">
                  <c:v>13.465715437133834</c:v>
                </c:pt>
                <c:pt idx="220">
                  <c:v>14.52277409894884</c:v>
                </c:pt>
                <c:pt idx="221">
                  <c:v>15.09642367585732</c:v>
                </c:pt>
                <c:pt idx="222">
                  <c:v>16.378110045937607</c:v>
                </c:pt>
                <c:pt idx="223">
                  <c:v>15.554291110626945</c:v>
                </c:pt>
                <c:pt idx="224">
                  <c:v>16.369335964823797</c:v>
                </c:pt>
                <c:pt idx="225">
                  <c:v>15.72438412780974</c:v>
                </c:pt>
                <c:pt idx="226">
                  <c:v>16.28417220275977</c:v>
                </c:pt>
                <c:pt idx="227">
                  <c:v>16.450270759227919</c:v>
                </c:pt>
                <c:pt idx="228">
                  <c:v>16.873042717740077</c:v>
                </c:pt>
                <c:pt idx="229">
                  <c:v>18.16214318137542</c:v>
                </c:pt>
                <c:pt idx="230">
                  <c:v>18.890445122948574</c:v>
                </c:pt>
                <c:pt idx="231">
                  <c:v>19.137909954059204</c:v>
                </c:pt>
                <c:pt idx="232">
                  <c:v>18.51592788055228</c:v>
                </c:pt>
                <c:pt idx="233">
                  <c:v>19.565780991379594</c:v>
                </c:pt>
                <c:pt idx="234">
                  <c:v>19.303599526095109</c:v>
                </c:pt>
                <c:pt idx="235">
                  <c:v>16.278725480356005</c:v>
                </c:pt>
                <c:pt idx="236">
                  <c:v>17.559861175660021</c:v>
                </c:pt>
                <c:pt idx="237">
                  <c:v>18.933042319596638</c:v>
                </c:pt>
                <c:pt idx="238">
                  <c:v>20.375740144349901</c:v>
                </c:pt>
                <c:pt idx="239">
                  <c:v>22.213631905370264</c:v>
                </c:pt>
                <c:pt idx="240">
                  <c:v>23.49535846631013</c:v>
                </c:pt>
                <c:pt idx="241">
                  <c:v>22.341736365614302</c:v>
                </c:pt>
                <c:pt idx="242">
                  <c:v>23.492335788443441</c:v>
                </c:pt>
                <c:pt idx="243">
                  <c:v>23.66382983969908</c:v>
                </c:pt>
                <c:pt idx="244">
                  <c:v>22.994143455235594</c:v>
                </c:pt>
                <c:pt idx="245">
                  <c:v>24.573841110610278</c:v>
                </c:pt>
                <c:pt idx="246">
                  <c:v>23.794850347403933</c:v>
                </c:pt>
                <c:pt idx="247">
                  <c:v>24.089906491711741</c:v>
                </c:pt>
                <c:pt idx="248">
                  <c:v>23.649061202913416</c:v>
                </c:pt>
                <c:pt idx="249">
                  <c:v>25.351793609523185</c:v>
                </c:pt>
                <c:pt idx="250">
                  <c:v>26.806986562709813</c:v>
                </c:pt>
                <c:pt idx="251">
                  <c:v>29.726267399388913</c:v>
                </c:pt>
                <c:pt idx="252">
                  <c:v>28.412366380335921</c:v>
                </c:pt>
                <c:pt idx="253">
                  <c:v>30.188139279106917</c:v>
                </c:pt>
                <c:pt idx="254">
                  <c:v>31.896787962304369</c:v>
                </c:pt>
                <c:pt idx="255">
                  <c:v>30.257293061041924</c:v>
                </c:pt>
                <c:pt idx="256">
                  <c:v>28.656682258112809</c:v>
                </c:pt>
                <c:pt idx="257">
                  <c:v>30.929157161181152</c:v>
                </c:pt>
                <c:pt idx="258">
                  <c:v>29.543530920360237</c:v>
                </c:pt>
                <c:pt idx="259">
                  <c:v>32.246763999573197</c:v>
                </c:pt>
                <c:pt idx="260">
                  <c:v>29.292960417212292</c:v>
                </c:pt>
                <c:pt idx="261">
                  <c:v>27.837100284476843</c:v>
                </c:pt>
                <c:pt idx="262">
                  <c:v>23.669886371890662</c:v>
                </c:pt>
                <c:pt idx="263">
                  <c:v>23.061570292133069</c:v>
                </c:pt>
                <c:pt idx="264">
                  <c:v>24.673574055553171</c:v>
                </c:pt>
                <c:pt idx="265">
                  <c:v>20.540750401248015</c:v>
                </c:pt>
                <c:pt idx="266">
                  <c:v>18.332619733113852</c:v>
                </c:pt>
                <c:pt idx="267">
                  <c:v>20.64619634343282</c:v>
                </c:pt>
                <c:pt idx="268">
                  <c:v>20.400506606945967</c:v>
                </c:pt>
                <c:pt idx="269">
                  <c:v>20.00677682943191</c:v>
                </c:pt>
                <c:pt idx="270">
                  <c:v>19.4225789460125</c:v>
                </c:pt>
                <c:pt idx="271">
                  <c:v>17.859061340858492</c:v>
                </c:pt>
                <c:pt idx="272">
                  <c:v>16.003504867543295</c:v>
                </c:pt>
                <c:pt idx="273">
                  <c:v>16.886898336231685</c:v>
                </c:pt>
                <c:pt idx="274">
                  <c:v>18.494531057840941</c:v>
                </c:pt>
                <c:pt idx="275">
                  <c:v>18.537068479273973</c:v>
                </c:pt>
                <c:pt idx="276">
                  <c:v>18.186717885015696</c:v>
                </c:pt>
                <c:pt idx="277">
                  <c:v>17.402870344171518</c:v>
                </c:pt>
                <c:pt idx="278">
                  <c:v>18.064179417250035</c:v>
                </c:pt>
                <c:pt idx="279">
                  <c:v>16.664205512413158</c:v>
                </c:pt>
                <c:pt idx="280">
                  <c:v>16.219271225231729</c:v>
                </c:pt>
                <c:pt idx="281">
                  <c:v>14.72709827251041</c:v>
                </c:pt>
                <c:pt idx="282">
                  <c:v>13.816963599269268</c:v>
                </c:pt>
                <c:pt idx="283">
                  <c:v>13.855651097347222</c:v>
                </c:pt>
                <c:pt idx="284">
                  <c:v>12.445145815637275</c:v>
                </c:pt>
                <c:pt idx="285">
                  <c:v>13.554008307810555</c:v>
                </c:pt>
                <c:pt idx="286">
                  <c:v>14.327942182186536</c:v>
                </c:pt>
                <c:pt idx="287">
                  <c:v>13.337881377397448</c:v>
                </c:pt>
                <c:pt idx="288">
                  <c:v>13.011103283651211</c:v>
                </c:pt>
                <c:pt idx="289">
                  <c:v>12.933036663949304</c:v>
                </c:pt>
                <c:pt idx="290">
                  <c:v>13.17100453856597</c:v>
                </c:pt>
                <c:pt idx="291">
                  <c:v>14.16146407986613</c:v>
                </c:pt>
                <c:pt idx="292">
                  <c:v>14.924766993770916</c:v>
                </c:pt>
                <c:pt idx="293">
                  <c:v>15.135206208383087</c:v>
                </c:pt>
                <c:pt idx="294">
                  <c:v>15.565046064701166</c:v>
                </c:pt>
                <c:pt idx="295">
                  <c:v>15.985302308448096</c:v>
                </c:pt>
                <c:pt idx="296">
                  <c:v>15.796675741208409</c:v>
                </c:pt>
                <c:pt idx="297">
                  <c:v>16.71920160449498</c:v>
                </c:pt>
                <c:pt idx="298">
                  <c:v>16.921503943909368</c:v>
                </c:pt>
                <c:pt idx="299">
                  <c:v>17.468068521297642</c:v>
                </c:pt>
                <c:pt idx="300">
                  <c:v>17.866340483583226</c:v>
                </c:pt>
                <c:pt idx="301">
                  <c:v>17.96817862433965</c:v>
                </c:pt>
                <c:pt idx="302">
                  <c:v>17.666313223450743</c:v>
                </c:pt>
                <c:pt idx="303">
                  <c:v>17.408385050388365</c:v>
                </c:pt>
                <c:pt idx="304">
                  <c:v>17.733921850830626</c:v>
                </c:pt>
                <c:pt idx="305">
                  <c:v>17.983970148927337</c:v>
                </c:pt>
                <c:pt idx="306">
                  <c:v>16.917520719095947</c:v>
                </c:pt>
                <c:pt idx="307">
                  <c:v>16.810940338565644</c:v>
                </c:pt>
                <c:pt idx="308">
                  <c:v>17.031163657000857</c:v>
                </c:pt>
                <c:pt idx="309">
                  <c:v>17.308771624609971</c:v>
                </c:pt>
                <c:pt idx="310">
                  <c:v>17.976890209319915</c:v>
                </c:pt>
                <c:pt idx="311">
                  <c:v>18.676191238462458</c:v>
                </c:pt>
                <c:pt idx="312">
                  <c:v>18.03373025985935</c:v>
                </c:pt>
                <c:pt idx="313">
                  <c:v>18.230297919691814</c:v>
                </c:pt>
                <c:pt idx="314">
                  <c:v>17.867514991089948</c:v>
                </c:pt>
                <c:pt idx="315">
                  <c:v>17.460135649293097</c:v>
                </c:pt>
                <c:pt idx="316">
                  <c:v>18.336357600500676</c:v>
                </c:pt>
                <c:pt idx="317">
                  <c:v>18.323991564602171</c:v>
                </c:pt>
                <c:pt idx="318">
                  <c:v>19.2529458246911</c:v>
                </c:pt>
                <c:pt idx="319">
                  <c:v>19.002975246858</c:v>
                </c:pt>
                <c:pt idx="320">
                  <c:v>19.095985501133796</c:v>
                </c:pt>
                <c:pt idx="321">
                  <c:v>18.86465230632362</c:v>
                </c:pt>
                <c:pt idx="322">
                  <c:v>19.700331326711446</c:v>
                </c:pt>
                <c:pt idx="323">
                  <c:v>19.641327672068396</c:v>
                </c:pt>
                <c:pt idx="324">
                  <c:v>20.12112985450058</c:v>
                </c:pt>
                <c:pt idx="325">
                  <c:v>20.082088514366379</c:v>
                </c:pt>
                <c:pt idx="326">
                  <c:v>20.441410176938636</c:v>
                </c:pt>
                <c:pt idx="327">
                  <c:v>20.410495086957443</c:v>
                </c:pt>
                <c:pt idx="328">
                  <c:v>19.647245702895859</c:v>
                </c:pt>
                <c:pt idx="329">
                  <c:v>19.577819246518139</c:v>
                </c:pt>
                <c:pt idx="330">
                  <c:v>19.14889446850928</c:v>
                </c:pt>
                <c:pt idx="331">
                  <c:v>19.743259137104182</c:v>
                </c:pt>
                <c:pt idx="332">
                  <c:v>20.251503199643672</c:v>
                </c:pt>
                <c:pt idx="333">
                  <c:v>21.012895119680216</c:v>
                </c:pt>
                <c:pt idx="334">
                  <c:v>21.437140855613499</c:v>
                </c:pt>
                <c:pt idx="335">
                  <c:v>21.499195300961066</c:v>
                </c:pt>
                <c:pt idx="336">
                  <c:v>22.038799013741691</c:v>
                </c:pt>
                <c:pt idx="337">
                  <c:v>21.652828365127306</c:v>
                </c:pt>
                <c:pt idx="338">
                  <c:v>21.777027880004862</c:v>
                </c:pt>
                <c:pt idx="339">
                  <c:v>22.764484180016698</c:v>
                </c:pt>
                <c:pt idx="340">
                  <c:v>23.601304943008078</c:v>
                </c:pt>
                <c:pt idx="341">
                  <c:v>23.267241957325442</c:v>
                </c:pt>
                <c:pt idx="342">
                  <c:v>22.833271269855757</c:v>
                </c:pt>
                <c:pt idx="343">
                  <c:v>23.214552583938957</c:v>
                </c:pt>
                <c:pt idx="344">
                  <c:v>24.162147958369111</c:v>
                </c:pt>
                <c:pt idx="345">
                  <c:v>25.006322677188678</c:v>
                </c:pt>
                <c:pt idx="346">
                  <c:v>24.017782226515408</c:v>
                </c:pt>
                <c:pt idx="347">
                  <c:v>23.949941421106804</c:v>
                </c:pt>
                <c:pt idx="348">
                  <c:v>22.05542992576623</c:v>
                </c:pt>
                <c:pt idx="349">
                  <c:v>21.591689000061201</c:v>
                </c:pt>
                <c:pt idx="350">
                  <c:v>21.459979697160829</c:v>
                </c:pt>
                <c:pt idx="351">
                  <c:v>22.58475522010017</c:v>
                </c:pt>
                <c:pt idx="352">
                  <c:v>23.447829757267716</c:v>
                </c:pt>
                <c:pt idx="353">
                  <c:v>21.783067466344797</c:v>
                </c:pt>
                <c:pt idx="354">
                  <c:v>21.436752890553123</c:v>
                </c:pt>
                <c:pt idx="355">
                  <c:v>21.689706574661649</c:v>
                </c:pt>
                <c:pt idx="356">
                  <c:v>19.182496657774156</c:v>
                </c:pt>
                <c:pt idx="357">
                  <c:v>15.743441914485324</c:v>
                </c:pt>
                <c:pt idx="358">
                  <c:v>14.443123428684958</c:v>
                </c:pt>
                <c:pt idx="359">
                  <c:v>14.741536071768161</c:v>
                </c:pt>
                <c:pt idx="360">
                  <c:v>14.001783172273887</c:v>
                </c:pt>
                <c:pt idx="361">
                  <c:v>12.919950983653353</c:v>
                </c:pt>
                <c:pt idx="362">
                  <c:v>14.072783327433203</c:v>
                </c:pt>
                <c:pt idx="363">
                  <c:v>15.478285192224133</c:v>
                </c:pt>
                <c:pt idx="364">
                  <c:v>16.233112293006897</c:v>
                </c:pt>
                <c:pt idx="365">
                  <c:v>16.440024566441817</c:v>
                </c:pt>
                <c:pt idx="366">
                  <c:v>17.615687126334468</c:v>
                </c:pt>
                <c:pt idx="367">
                  <c:v>17.966317246040919</c:v>
                </c:pt>
                <c:pt idx="368">
                  <c:v>18.761782663308662</c:v>
                </c:pt>
                <c:pt idx="369">
                  <c:v>18.426694485721701</c:v>
                </c:pt>
                <c:pt idx="370">
                  <c:v>19.517520991820053</c:v>
                </c:pt>
                <c:pt idx="371">
                  <c:v>20.196944591426913</c:v>
                </c:pt>
                <c:pt idx="372">
                  <c:v>19.313964196647863</c:v>
                </c:pt>
                <c:pt idx="373">
                  <c:v>19.991086186516981</c:v>
                </c:pt>
                <c:pt idx="374">
                  <c:v>21.180242474329852</c:v>
                </c:pt>
                <c:pt idx="375">
                  <c:v>21.467264367717974</c:v>
                </c:pt>
                <c:pt idx="376">
                  <c:v>19.845847155944185</c:v>
                </c:pt>
                <c:pt idx="377">
                  <c:v>18.733411179077912</c:v>
                </c:pt>
                <c:pt idx="378">
                  <c:v>20.061174232583596</c:v>
                </c:pt>
                <c:pt idx="379">
                  <c:v>19.081630077878451</c:v>
                </c:pt>
                <c:pt idx="380">
                  <c:v>21.165672528756819</c:v>
                </c:pt>
                <c:pt idx="381">
                  <c:v>22.168370216213493</c:v>
                </c:pt>
                <c:pt idx="382">
                  <c:v>22.482881066816361</c:v>
                </c:pt>
                <c:pt idx="383">
                  <c:v>23.759849979381322</c:v>
                </c:pt>
                <c:pt idx="384">
                  <c:v>24.30278206299899</c:v>
                </c:pt>
                <c:pt idx="385">
                  <c:v>25.149636036368062</c:v>
                </c:pt>
                <c:pt idx="386">
                  <c:v>25.256349704455921</c:v>
                </c:pt>
                <c:pt idx="387">
                  <c:v>26.107703737211281</c:v>
                </c:pt>
                <c:pt idx="388">
                  <c:v>25.803771867528802</c:v>
                </c:pt>
                <c:pt idx="389">
                  <c:v>25.417719350404514</c:v>
                </c:pt>
                <c:pt idx="390">
                  <c:v>25.100558278567785</c:v>
                </c:pt>
                <c:pt idx="391">
                  <c:v>23.70802396167608</c:v>
                </c:pt>
                <c:pt idx="392">
                  <c:v>21.88360886454117</c:v>
                </c:pt>
                <c:pt idx="393">
                  <c:v>24.366405834545219</c:v>
                </c:pt>
                <c:pt idx="394">
                  <c:v>24.354124515421571</c:v>
                </c:pt>
                <c:pt idx="395">
                  <c:v>24.277644266992922</c:v>
                </c:pt>
                <c:pt idx="396">
                  <c:v>25.755872073168838</c:v>
                </c:pt>
                <c:pt idx="397">
                  <c:v>26.957958324935092</c:v>
                </c:pt>
                <c:pt idx="398">
                  <c:v>27.818239167875774</c:v>
                </c:pt>
                <c:pt idx="399">
                  <c:v>27.743147091539722</c:v>
                </c:pt>
                <c:pt idx="400">
                  <c:v>25.948446779131352</c:v>
                </c:pt>
                <c:pt idx="401">
                  <c:v>26.700936145899334</c:v>
                </c:pt>
                <c:pt idx="402">
                  <c:v>26.995766678610135</c:v>
                </c:pt>
                <c:pt idx="403">
                  <c:v>27.740129886138643</c:v>
                </c:pt>
                <c:pt idx="404">
                  <c:v>28.30585938205185</c:v>
                </c:pt>
                <c:pt idx="405">
                  <c:v>27.475559620502537</c:v>
                </c:pt>
                <c:pt idx="406">
                  <c:v>27.916809445074229</c:v>
                </c:pt>
                <c:pt idx="407">
                  <c:v>27.969285964336411</c:v>
                </c:pt>
                <c:pt idx="408">
                  <c:v>29.216683967651598</c:v>
                </c:pt>
                <c:pt idx="409">
                  <c:v>29.576270748098249</c:v>
                </c:pt>
                <c:pt idx="410">
                  <c:v>30.716592077163938</c:v>
                </c:pt>
                <c:pt idx="411">
                  <c:v>31.30187382461661</c:v>
                </c:pt>
                <c:pt idx="412">
                  <c:v>31.960177175611552</c:v>
                </c:pt>
                <c:pt idx="413">
                  <c:v>31.390376515143693</c:v>
                </c:pt>
                <c:pt idx="414">
                  <c:v>33.111248919333157</c:v>
                </c:pt>
                <c:pt idx="415">
                  <c:v>32.537329843873536</c:v>
                </c:pt>
                <c:pt idx="416">
                  <c:v>34.053213560329006</c:v>
                </c:pt>
                <c:pt idx="417">
                  <c:v>35.486281174921089</c:v>
                </c:pt>
                <c:pt idx="418">
                  <c:v>36.524147329723412</c:v>
                </c:pt>
                <c:pt idx="419">
                  <c:v>37.543186811349514</c:v>
                </c:pt>
                <c:pt idx="420">
                  <c:v>36.507189659443995</c:v>
                </c:pt>
                <c:pt idx="421">
                  <c:v>38.376981425979203</c:v>
                </c:pt>
                <c:pt idx="422">
                  <c:v>37.944762629895166</c:v>
                </c:pt>
                <c:pt idx="423">
                  <c:v>37.788990192872419</c:v>
                </c:pt>
                <c:pt idx="424">
                  <c:v>38.903897891761773</c:v>
                </c:pt>
                <c:pt idx="425">
                  <c:v>39.787824489562162</c:v>
                </c:pt>
                <c:pt idx="426">
                  <c:v>39.035476703291806</c:v>
                </c:pt>
                <c:pt idx="427">
                  <c:v>40.85348405184854</c:v>
                </c:pt>
                <c:pt idx="428">
                  <c:v>40.139214094864947</c:v>
                </c:pt>
                <c:pt idx="429">
                  <c:v>41.301836372235663</c:v>
                </c:pt>
                <c:pt idx="430">
                  <c:v>42.531674252354868</c:v>
                </c:pt>
                <c:pt idx="431">
                  <c:v>42.214581541094489</c:v>
                </c:pt>
                <c:pt idx="432">
                  <c:v>41.543898917692573</c:v>
                </c:pt>
                <c:pt idx="433">
                  <c:v>44.329644369222663</c:v>
                </c:pt>
                <c:pt idx="434">
                  <c:v>43.923848295608927</c:v>
                </c:pt>
                <c:pt idx="435">
                  <c:v>44.025362295840601</c:v>
                </c:pt>
                <c:pt idx="436">
                  <c:v>44.720829425152999</c:v>
                </c:pt>
                <c:pt idx="437">
                  <c:v>44.041005633788629</c:v>
                </c:pt>
                <c:pt idx="438">
                  <c:v>45.42602533706664</c:v>
                </c:pt>
                <c:pt idx="439">
                  <c:v>42.612152443765609</c:v>
                </c:pt>
                <c:pt idx="440">
                  <c:v>41.427999125163929</c:v>
                </c:pt>
                <c:pt idx="441">
                  <c:v>44.902372320030302</c:v>
                </c:pt>
                <c:pt idx="442">
                  <c:v>45.141596785179146</c:v>
                </c:pt>
                <c:pt idx="443">
                  <c:v>44.364553082598981</c:v>
                </c:pt>
                <c:pt idx="444">
                  <c:v>41.714101489723788</c:v>
                </c:pt>
                <c:pt idx="445">
                  <c:v>41.676782974135854</c:v>
                </c:pt>
                <c:pt idx="446">
                  <c:v>44.514140346997571</c:v>
                </c:pt>
                <c:pt idx="447">
                  <c:v>44.167898822430189</c:v>
                </c:pt>
                <c:pt idx="448">
                  <c:v>45.049691095450221</c:v>
                </c:pt>
                <c:pt idx="449">
                  <c:v>44.870095104945214</c:v>
                </c:pt>
                <c:pt idx="450">
                  <c:v>47.04872332040663</c:v>
                </c:pt>
                <c:pt idx="451">
                  <c:v>46.869865359184878</c:v>
                </c:pt>
                <c:pt idx="452">
                  <c:v>47.079256506111975</c:v>
                </c:pt>
                <c:pt idx="453">
                  <c:v>45.83539407568616</c:v>
                </c:pt>
                <c:pt idx="454">
                  <c:v>47.057870054420363</c:v>
                </c:pt>
                <c:pt idx="455">
                  <c:v>47.644833559157227</c:v>
                </c:pt>
                <c:pt idx="456">
                  <c:v>49.185954260242532</c:v>
                </c:pt>
                <c:pt idx="457">
                  <c:v>51.165540225158971</c:v>
                </c:pt>
                <c:pt idx="458">
                  <c:v>51.758178924862399</c:v>
                </c:pt>
                <c:pt idx="459">
                  <c:v>52.924732550437213</c:v>
                </c:pt>
                <c:pt idx="460">
                  <c:v>54.164140677396254</c:v>
                </c:pt>
                <c:pt idx="461">
                  <c:v>54.166567972947327</c:v>
                </c:pt>
                <c:pt idx="462">
                  <c:v>55.528998792208895</c:v>
                </c:pt>
                <c:pt idx="463">
                  <c:v>56.462747359958868</c:v>
                </c:pt>
                <c:pt idx="464">
                  <c:v>57.37701318629216</c:v>
                </c:pt>
                <c:pt idx="465">
                  <c:v>59.495229500924708</c:v>
                </c:pt>
                <c:pt idx="466">
                  <c:v>61.295015101474995</c:v>
                </c:pt>
                <c:pt idx="467">
                  <c:v>61.741541171029233</c:v>
                </c:pt>
                <c:pt idx="468">
                  <c:v>65.961578745325838</c:v>
                </c:pt>
                <c:pt idx="469">
                  <c:v>64.221085816840599</c:v>
                </c:pt>
                <c:pt idx="470">
                  <c:v>62.657279957619473</c:v>
                </c:pt>
                <c:pt idx="471">
                  <c:v>62.863787180566774</c:v>
                </c:pt>
                <c:pt idx="472">
                  <c:v>65.713258940557992</c:v>
                </c:pt>
                <c:pt idx="473">
                  <c:v>66.337029834956411</c:v>
                </c:pt>
                <c:pt idx="474">
                  <c:v>68.220926176472901</c:v>
                </c:pt>
                <c:pt idx="475">
                  <c:v>71.991108084341761</c:v>
                </c:pt>
                <c:pt idx="476">
                  <c:v>72.229768520816933</c:v>
                </c:pt>
                <c:pt idx="477">
                  <c:v>65.562841093274429</c:v>
                </c:pt>
                <c:pt idx="478">
                  <c:v>66.283884986258812</c:v>
                </c:pt>
                <c:pt idx="479">
                  <c:v>60.433210599630726</c:v>
                </c:pt>
                <c:pt idx="480">
                  <c:v>65.978126860963243</c:v>
                </c:pt>
                <c:pt idx="481">
                  <c:v>68.479290075464831</c:v>
                </c:pt>
                <c:pt idx="482">
                  <c:v>70.210906709401883</c:v>
                </c:pt>
                <c:pt idx="483">
                  <c:v>73.307829700730139</c:v>
                </c:pt>
                <c:pt idx="484">
                  <c:v>68.618622326987904</c:v>
                </c:pt>
                <c:pt idx="485">
                  <c:v>73.37181241309969</c:v>
                </c:pt>
                <c:pt idx="486">
                  <c:v>74.964525784972466</c:v>
                </c:pt>
                <c:pt idx="487">
                  <c:v>74.213519006412525</c:v>
                </c:pt>
                <c:pt idx="488">
                  <c:v>74.181613634973218</c:v>
                </c:pt>
                <c:pt idx="489">
                  <c:v>76.273992187237383</c:v>
                </c:pt>
                <c:pt idx="490">
                  <c:v>79.728553812790636</c:v>
                </c:pt>
                <c:pt idx="491">
                  <c:v>82.096250578508105</c:v>
                </c:pt>
                <c:pt idx="492">
                  <c:v>83.7540217344783</c:v>
                </c:pt>
                <c:pt idx="493">
                  <c:v>78.028732063079062</c:v>
                </c:pt>
                <c:pt idx="494">
                  <c:v>69.903597017581248</c:v>
                </c:pt>
                <c:pt idx="495">
                  <c:v>80.250492397278663</c:v>
                </c:pt>
                <c:pt idx="496">
                  <c:v>85.763639745069483</c:v>
                </c:pt>
                <c:pt idx="497">
                  <c:v>89.472108747399133</c:v>
                </c:pt>
                <c:pt idx="498">
                  <c:v>96.135901326386346</c:v>
                </c:pt>
                <c:pt idx="499">
                  <c:v>105.81841832383384</c:v>
                </c:pt>
                <c:pt idx="500">
                  <c:v>100.97751271797814</c:v>
                </c:pt>
                <c:pt idx="501">
                  <c:v>97.78373514717353</c:v>
                </c:pt>
                <c:pt idx="502">
                  <c:v>108.21711876145785</c:v>
                </c:pt>
                <c:pt idx="503">
                  <c:v>113.50797781191903</c:v>
                </c:pt>
                <c:pt idx="504">
                  <c:v>113.07889077710084</c:v>
                </c:pt>
                <c:pt idx="505">
                  <c:v>113.31054021236984</c:v>
                </c:pt>
                <c:pt idx="506">
                  <c:v>114.8614009877314</c:v>
                </c:pt>
                <c:pt idx="507">
                  <c:v>122.31226691887365</c:v>
                </c:pt>
                <c:pt idx="508">
                  <c:v>120.5022421322181</c:v>
                </c:pt>
                <c:pt idx="509">
                  <c:v>127.93239498190411</c:v>
                </c:pt>
                <c:pt idx="510">
                  <c:v>131.54487527726417</c:v>
                </c:pt>
                <c:pt idx="511">
                  <c:v>136.30223020904168</c:v>
                </c:pt>
                <c:pt idx="512">
                  <c:v>128.82098539687036</c:v>
                </c:pt>
                <c:pt idx="513">
                  <c:v>139.64855280924667</c:v>
                </c:pt>
                <c:pt idx="514">
                  <c:v>140.02583326061475</c:v>
                </c:pt>
                <c:pt idx="515">
                  <c:v>142.84848499951013</c:v>
                </c:pt>
                <c:pt idx="516">
                  <c:v>130.18540797756464</c:v>
                </c:pt>
                <c:pt idx="517">
                  <c:v>124.99485581111877</c:v>
                </c:pt>
                <c:pt idx="518">
                  <c:v>129.63154521221719</c:v>
                </c:pt>
                <c:pt idx="519">
                  <c:v>113.9627362073274</c:v>
                </c:pt>
                <c:pt idx="520">
                  <c:v>111.34173277634426</c:v>
                </c:pt>
                <c:pt idx="521">
                  <c:v>102.63352721771791</c:v>
                </c:pt>
                <c:pt idx="522">
                  <c:v>114.90299189266383</c:v>
                </c:pt>
                <c:pt idx="523">
                  <c:v>109.80170402822448</c:v>
                </c:pt>
                <c:pt idx="524">
                  <c:v>99.17558583814855</c:v>
                </c:pt>
                <c:pt idx="525">
                  <c:v>105.19261336905579</c:v>
                </c:pt>
                <c:pt idx="526">
                  <c:v>109.79247232679344</c:v>
                </c:pt>
                <c:pt idx="527">
                  <c:v>101.47103831338593</c:v>
                </c:pt>
                <c:pt idx="528">
                  <c:v>110.03063789741543</c:v>
                </c:pt>
                <c:pt idx="529">
                  <c:v>108.7308019596781</c:v>
                </c:pt>
                <c:pt idx="530">
                  <c:v>115.52600953970955</c:v>
                </c:pt>
                <c:pt idx="531">
                  <c:v>116.52176287373518</c:v>
                </c:pt>
                <c:pt idx="532">
                  <c:v>121.53346876452113</c:v>
                </c:pt>
                <c:pt idx="533">
                  <c:v>129.93535698719063</c:v>
                </c:pt>
                <c:pt idx="534">
                  <c:v>134.40059852359113</c:v>
                </c:pt>
                <c:pt idx="535">
                  <c:v>132.89281196899438</c:v>
                </c:pt>
                <c:pt idx="536">
                  <c:v>125.58952801586393</c:v>
                </c:pt>
                <c:pt idx="537">
                  <c:v>123.41156697996563</c:v>
                </c:pt>
                <c:pt idx="538">
                  <c:v>136.76195879041094</c:v>
                </c:pt>
                <c:pt idx="539">
                  <c:v>143.28677611093028</c:v>
                </c:pt>
                <c:pt idx="540">
                  <c:v>143.28677611093028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08-4A94-A944-115A8C9F8C41}"/>
            </c:ext>
          </c:extLst>
        </c:ser>
        <c:ser>
          <c:idx val="7"/>
          <c:order val="7"/>
          <c:tx>
            <c:strRef>
              <c:f>Sheet1!$AO$1</c:f>
              <c:strCache>
                <c:ptCount val="1"/>
                <c:pt idx="0">
                  <c:v> R3000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Sheet1!$AO$2:$AO$542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0.97235462350000001</c:v>
                </c:pt>
                <c:pt idx="2">
                  <c:v>1.0366369876595851</c:v>
                </c:pt>
                <c:pt idx="3">
                  <c:v>1.0442148040393766</c:v>
                </c:pt>
                <c:pt idx="4">
                  <c:v>1.0299508298161988</c:v>
                </c:pt>
                <c:pt idx="5">
                  <c:v>1.0782040261930879</c:v>
                </c:pt>
                <c:pt idx="6">
                  <c:v>1.0944094327067702</c:v>
                </c:pt>
                <c:pt idx="7">
                  <c:v>1.1660932505490638</c:v>
                </c:pt>
                <c:pt idx="8">
                  <c:v>1.1685537073077223</c:v>
                </c:pt>
                <c:pt idx="9">
                  <c:v>1.0840205321210818</c:v>
                </c:pt>
                <c:pt idx="10">
                  <c:v>1.1511214030593768</c:v>
                </c:pt>
                <c:pt idx="11">
                  <c:v>1.1831801341345805</c:v>
                </c:pt>
                <c:pt idx="12">
                  <c:v>1.2583830634601745</c:v>
                </c:pt>
                <c:pt idx="13">
                  <c:v>1.2583830634601745</c:v>
                </c:pt>
                <c:pt idx="14">
                  <c:v>1.1085096406020678</c:v>
                </c:pt>
                <c:pt idx="15">
                  <c:v>1.1641679096566977</c:v>
                </c:pt>
                <c:pt idx="16">
                  <c:v>1.2351472271084665</c:v>
                </c:pt>
                <c:pt idx="17">
                  <c:v>1.2793531463666785</c:v>
                </c:pt>
                <c:pt idx="18">
                  <c:v>1.3693556402135743</c:v>
                </c:pt>
                <c:pt idx="19">
                  <c:v>1.4001798356747819</c:v>
                </c:pt>
                <c:pt idx="20">
                  <c:v>1.4415691516173286</c:v>
                </c:pt>
                <c:pt idx="21">
                  <c:v>1.4741486144438802</c:v>
                </c:pt>
                <c:pt idx="22">
                  <c:v>1.6270178257617105</c:v>
                </c:pt>
                <c:pt idx="23">
                  <c:v>1.5678431874387571</c:v>
                </c:pt>
                <c:pt idx="24">
                  <c:v>1.5044468771461821</c:v>
                </c:pt>
                <c:pt idx="25">
                  <c:v>1.5289242278373505</c:v>
                </c:pt>
                <c:pt idx="26">
                  <c:v>1.5965485464345965</c:v>
                </c:pt>
                <c:pt idx="27">
                  <c:v>1.5759371047001258</c:v>
                </c:pt>
                <c:pt idx="28">
                  <c:v>1.5937294346121902</c:v>
                </c:pt>
                <c:pt idx="29">
                  <c:v>1.5769952755487622</c:v>
                </c:pt>
                <c:pt idx="30">
                  <c:v>1.5736520455645988</c:v>
                </c:pt>
                <c:pt idx="31">
                  <c:v>1.4836582531662326</c:v>
                </c:pt>
                <c:pt idx="32">
                  <c:v>1.3901371616873568</c:v>
                </c:pt>
                <c:pt idx="33">
                  <c:v>1.4741431503681237</c:v>
                </c:pt>
                <c:pt idx="34">
                  <c:v>1.5414230437509246</c:v>
                </c:pt>
                <c:pt idx="35">
                  <c:v>1.4984481692911489</c:v>
                </c:pt>
                <c:pt idx="36">
                  <c:v>1.4596982996332797</c:v>
                </c:pt>
                <c:pt idx="37">
                  <c:v>1.3853704622159531</c:v>
                </c:pt>
                <c:pt idx="38">
                  <c:v>1.372860566942143</c:v>
                </c:pt>
                <c:pt idx="39">
                  <c:v>1.430809011472771</c:v>
                </c:pt>
                <c:pt idx="40">
                  <c:v>1.3920627034420883</c:v>
                </c:pt>
                <c:pt idx="41">
                  <c:v>1.35824950037548</c:v>
                </c:pt>
                <c:pt idx="42">
                  <c:v>1.3305955405478351</c:v>
                </c:pt>
                <c:pt idx="43">
                  <c:v>1.4899875803500604</c:v>
                </c:pt>
                <c:pt idx="44">
                  <c:v>1.5151683704579764</c:v>
                </c:pt>
                <c:pt idx="45">
                  <c:v>1.6949885526639288</c:v>
                </c:pt>
                <c:pt idx="46">
                  <c:v>1.7825177615234939</c:v>
                </c:pt>
                <c:pt idx="47">
                  <c:v>1.8092911783015768</c:v>
                </c:pt>
                <c:pt idx="48">
                  <c:v>1.8792021894311497</c:v>
                </c:pt>
                <c:pt idx="49">
                  <c:v>1.9382132566388062</c:v>
                </c:pt>
                <c:pt idx="50">
                  <c:v>2.0047908820043494</c:v>
                </c:pt>
                <c:pt idx="51">
                  <c:v>2.150271450931561</c:v>
                </c:pt>
                <c:pt idx="52">
                  <c:v>2.1749350644737464</c:v>
                </c:pt>
                <c:pt idx="53">
                  <c:v>2.2626417470887148</c:v>
                </c:pt>
                <c:pt idx="54">
                  <c:v>2.1930484010062035</c:v>
                </c:pt>
                <c:pt idx="55">
                  <c:v>2.2046715575315363</c:v>
                </c:pt>
                <c:pt idx="56">
                  <c:v>2.2413131988177106</c:v>
                </c:pt>
                <c:pt idx="57">
                  <c:v>2.180371892941857</c:v>
                </c:pt>
                <c:pt idx="58">
                  <c:v>2.2434282480857357</c:v>
                </c:pt>
                <c:pt idx="59">
                  <c:v>2.2207023199326272</c:v>
                </c:pt>
                <c:pt idx="60">
                  <c:v>2.1842383878393337</c:v>
                </c:pt>
                <c:pt idx="61">
                  <c:v>2.0949467225444618</c:v>
                </c:pt>
                <c:pt idx="62">
                  <c:v>2.1243597745289859</c:v>
                </c:pt>
                <c:pt idx="63">
                  <c:v>2.1322836364879789</c:v>
                </c:pt>
                <c:pt idx="64">
                  <c:v>2.0195711234632241</c:v>
                </c:pt>
                <c:pt idx="65">
                  <c:v>2.0708278385767205</c:v>
                </c:pt>
                <c:pt idx="66">
                  <c:v>2.0308401530138038</c:v>
                </c:pt>
                <c:pt idx="67">
                  <c:v>2.2640212193828488</c:v>
                </c:pt>
                <c:pt idx="68">
                  <c:v>2.2636589759877475</c:v>
                </c:pt>
                <c:pt idx="69">
                  <c:v>2.2652435372709387</c:v>
                </c:pt>
                <c:pt idx="70">
                  <c:v>2.2402352486194674</c:v>
                </c:pt>
                <c:pt idx="71">
                  <c:v>2.2958826921951752</c:v>
                </c:pt>
                <c:pt idx="72">
                  <c:v>2.4913771034355943</c:v>
                </c:pt>
                <c:pt idx="73">
                  <c:v>2.5343533584698581</c:v>
                </c:pt>
                <c:pt idx="74">
                  <c:v>2.5281948798087761</c:v>
                </c:pt>
                <c:pt idx="75">
                  <c:v>2.5223800315852158</c:v>
                </c:pt>
                <c:pt idx="76">
                  <c:v>2.6676691214045247</c:v>
                </c:pt>
                <c:pt idx="77">
                  <c:v>2.7164772470193577</c:v>
                </c:pt>
                <c:pt idx="78">
                  <c:v>2.7092322908259896</c:v>
                </c:pt>
                <c:pt idx="79">
                  <c:v>2.6986662848917682</c:v>
                </c:pt>
                <c:pt idx="80">
                  <c:v>2.5944168063063993</c:v>
                </c:pt>
                <c:pt idx="81">
                  <c:v>2.7146939694467638</c:v>
                </c:pt>
                <c:pt idx="82">
                  <c:v>2.9066499800263448</c:v>
                </c:pt>
                <c:pt idx="83">
                  <c:v>3.034164714650101</c:v>
                </c:pt>
                <c:pt idx="84">
                  <c:v>3.0683294093370614</c:v>
                </c:pt>
                <c:pt idx="85">
                  <c:v>3.3032713922100001</c:v>
                </c:pt>
                <c:pt idx="86">
                  <c:v>3.479930346265391</c:v>
                </c:pt>
                <c:pt idx="87">
                  <c:v>3.4510469243913882</c:v>
                </c:pt>
                <c:pt idx="88">
                  <c:v>3.6308809796214239</c:v>
                </c:pt>
                <c:pt idx="89">
                  <c:v>3.6857917744664555</c:v>
                </c:pt>
                <c:pt idx="90">
                  <c:v>3.4670400326518713</c:v>
                </c:pt>
                <c:pt idx="91">
                  <c:v>3.7032147996761164</c:v>
                </c:pt>
                <c:pt idx="92">
                  <c:v>3.4022175007584416</c:v>
                </c:pt>
                <c:pt idx="93">
                  <c:v>3.5821947112864736</c:v>
                </c:pt>
                <c:pt idx="94">
                  <c:v>3.6401534739799031</c:v>
                </c:pt>
                <c:pt idx="95">
                  <c:v>3.5411777010223893</c:v>
                </c:pt>
                <c:pt idx="96">
                  <c:v>3.995439976509541</c:v>
                </c:pt>
                <c:pt idx="97">
                  <c:v>4.1838249714019655</c:v>
                </c:pt>
                <c:pt idx="98">
                  <c:v>4.270220957061416</c:v>
                </c:pt>
                <c:pt idx="99">
                  <c:v>4.1984385427732134</c:v>
                </c:pt>
                <c:pt idx="100">
                  <c:v>4.224563177561051</c:v>
                </c:pt>
                <c:pt idx="101">
                  <c:v>4.4169701580455607</c:v>
                </c:pt>
                <c:pt idx="102">
                  <c:v>4.6054422746893646</c:v>
                </c:pt>
                <c:pt idx="103">
                  <c:v>4.7915021425868147</c:v>
                </c:pt>
                <c:pt idx="104">
                  <c:v>4.6870473958784222</c:v>
                </c:pt>
                <c:pt idx="105">
                  <c:v>3.6358364059308097</c:v>
                </c:pt>
                <c:pt idx="106">
                  <c:v>3.3616579825595676</c:v>
                </c:pt>
                <c:pt idx="107">
                  <c:v>3.609815574832115</c:v>
                </c:pt>
                <c:pt idx="108">
                  <c:v>3.7716797052075872</c:v>
                </c:pt>
                <c:pt idx="109">
                  <c:v>3.9691648545722562</c:v>
                </c:pt>
                <c:pt idx="110">
                  <c:v>3.8879160499991623</c:v>
                </c:pt>
                <c:pt idx="111">
                  <c:v>3.9248123733136544</c:v>
                </c:pt>
                <c:pt idx="112">
                  <c:v>3.936979291670927</c:v>
                </c:pt>
                <c:pt idx="113">
                  <c:v>4.1455210847507358</c:v>
                </c:pt>
                <c:pt idx="114">
                  <c:v>4.1120667295967976</c:v>
                </c:pt>
                <c:pt idx="115">
                  <c:v>3.9978746365158946</c:v>
                </c:pt>
                <c:pt idx="116">
                  <c:v>4.1584303193668406</c:v>
                </c:pt>
                <c:pt idx="117">
                  <c:v>4.2351949430623526</c:v>
                </c:pt>
                <c:pt idx="118">
                  <c:v>4.1638742602211831</c:v>
                </c:pt>
                <c:pt idx="119">
                  <c:v>4.2531893631029272</c:v>
                </c:pt>
                <c:pt idx="120">
                  <c:v>4.5393095440822426</c:v>
                </c:pt>
                <c:pt idx="121">
                  <c:v>4.4598716270608039</c:v>
                </c:pt>
                <c:pt idx="122">
                  <c:v>4.5615567001577899</c:v>
                </c:pt>
                <c:pt idx="123">
                  <c:v>4.7899538441346907</c:v>
                </c:pt>
                <c:pt idx="124">
                  <c:v>4.9943862328017392</c:v>
                </c:pt>
                <c:pt idx="125">
                  <c:v>4.9610736766289518</c:v>
                </c:pt>
                <c:pt idx="126">
                  <c:v>5.3601561451663731</c:v>
                </c:pt>
                <c:pt idx="127">
                  <c:v>5.4723682964662652</c:v>
                </c:pt>
                <c:pt idx="128">
                  <c:v>5.4605479809458979</c:v>
                </c:pt>
                <c:pt idx="129">
                  <c:v>5.3014822182609436</c:v>
                </c:pt>
                <c:pt idx="130">
                  <c:v>5.3965377944343622</c:v>
                </c:pt>
                <c:pt idx="131">
                  <c:v>5.5003132162213353</c:v>
                </c:pt>
                <c:pt idx="132">
                  <c:v>5.1015405080452885</c:v>
                </c:pt>
                <c:pt idx="133">
                  <c:v>5.1892359893785871</c:v>
                </c:pt>
                <c:pt idx="134">
                  <c:v>5.3233258473441305</c:v>
                </c:pt>
                <c:pt idx="135">
                  <c:v>5.1827368117157722</c:v>
                </c:pt>
                <c:pt idx="136">
                  <c:v>5.6599113899704436</c:v>
                </c:pt>
                <c:pt idx="137">
                  <c:v>5.6318382294761902</c:v>
                </c:pt>
                <c:pt idx="138">
                  <c:v>5.5702822376280157</c:v>
                </c:pt>
                <c:pt idx="139">
                  <c:v>5.0455616508434566</c:v>
                </c:pt>
                <c:pt idx="140">
                  <c:v>4.777490960334144</c:v>
                </c:pt>
                <c:pt idx="141">
                  <c:v>4.7401309810243308</c:v>
                </c:pt>
                <c:pt idx="142">
                  <c:v>5.0659675846599432</c:v>
                </c:pt>
                <c:pt idx="143">
                  <c:v>5.2221007056191633</c:v>
                </c:pt>
                <c:pt idx="144">
                  <c:v>5.4841457190271337</c:v>
                </c:pt>
                <c:pt idx="145">
                  <c:v>5.8954566479541688</c:v>
                </c:pt>
                <c:pt idx="146">
                  <c:v>6.0694905282017757</c:v>
                </c:pt>
                <c:pt idx="147">
                  <c:v>6.0756207136352591</c:v>
                </c:pt>
                <c:pt idx="148">
                  <c:v>6.3269671606908728</c:v>
                </c:pt>
                <c:pt idx="149">
                  <c:v>6.0387105368497966</c:v>
                </c:pt>
                <c:pt idx="150">
                  <c:v>6.3237376741891067</c:v>
                </c:pt>
                <c:pt idx="151">
                  <c:v>6.4928976569736658</c:v>
                </c:pt>
                <c:pt idx="152">
                  <c:v>6.4189435526607355</c:v>
                </c:pt>
                <c:pt idx="153">
                  <c:v>6.5260115311191171</c:v>
                </c:pt>
                <c:pt idx="154">
                  <c:v>6.2758042490160095</c:v>
                </c:pt>
                <c:pt idx="155">
                  <c:v>6.9796356955431547</c:v>
                </c:pt>
                <c:pt idx="156">
                  <c:v>6.9322439691704165</c:v>
                </c:pt>
                <c:pt idx="157">
                  <c:v>7.0243801215188242</c:v>
                </c:pt>
                <c:pt idx="158">
                  <c:v>6.8689305894296124</c:v>
                </c:pt>
                <c:pt idx="159">
                  <c:v>7.0079577445596684</c:v>
                </c:pt>
                <c:pt idx="160">
                  <c:v>7.0545967110940362</c:v>
                </c:pt>
                <c:pt idx="161">
                  <c:v>6.9276845162614551</c:v>
                </c:pt>
                <c:pt idx="162">
                  <c:v>7.213936440473379</c:v>
                </c:pt>
                <c:pt idx="163">
                  <c:v>7.0580497369604069</c:v>
                </c:pt>
                <c:pt idx="164">
                  <c:v>7.1526276034356773</c:v>
                </c:pt>
                <c:pt idx="165">
                  <c:v>7.2234386167096902</c:v>
                </c:pt>
                <c:pt idx="166">
                  <c:v>7.5206831157872944</c:v>
                </c:pt>
                <c:pt idx="167">
                  <c:v>7.6550025162352551</c:v>
                </c:pt>
                <c:pt idx="168">
                  <c:v>7.7297918908188743</c:v>
                </c:pt>
                <c:pt idx="169">
                  <c:v>7.7801128360281053</c:v>
                </c:pt>
                <c:pt idx="170">
                  <c:v>7.9743044524153675</c:v>
                </c:pt>
                <c:pt idx="171">
                  <c:v>7.7632485595987726</c:v>
                </c:pt>
                <c:pt idx="172">
                  <c:v>7.9862090582304504</c:v>
                </c:pt>
                <c:pt idx="173">
                  <c:v>8.0383590033806946</c:v>
                </c:pt>
                <c:pt idx="174">
                  <c:v>8.024613409484914</c:v>
                </c:pt>
                <c:pt idx="175">
                  <c:v>8.3366906249797825</c:v>
                </c:pt>
                <c:pt idx="176">
                  <c:v>8.3356902221047857</c:v>
                </c:pt>
                <c:pt idx="177">
                  <c:v>8.4548178750536636</c:v>
                </c:pt>
                <c:pt idx="178">
                  <c:v>8.3241909388840849</c:v>
                </c:pt>
                <c:pt idx="179">
                  <c:v>8.4873450812862128</c:v>
                </c:pt>
                <c:pt idx="180">
                  <c:v>8.7470741059216852</c:v>
                </c:pt>
                <c:pt idx="181">
                  <c:v>8.5353074418173218</c:v>
                </c:pt>
                <c:pt idx="182">
                  <c:v>8.1623145066099045</c:v>
                </c:pt>
                <c:pt idx="183">
                  <c:v>8.2556657353084155</c:v>
                </c:pt>
                <c:pt idx="184">
                  <c:v>8.3463955017394547</c:v>
                </c:pt>
                <c:pt idx="185">
                  <c:v>8.1180381208118622</c:v>
                </c:pt>
                <c:pt idx="186">
                  <c:v>8.3697784829382371</c:v>
                </c:pt>
                <c:pt idx="187">
                  <c:v>8.7344497314398559</c:v>
                </c:pt>
                <c:pt idx="188">
                  <c:v>8.5485806411548158</c:v>
                </c:pt>
                <c:pt idx="189">
                  <c:v>8.6898031933466946</c:v>
                </c:pt>
                <c:pt idx="190">
                  <c:v>8.3726253767895411</c:v>
                </c:pt>
                <c:pt idx="191">
                  <c:v>8.5024010701297801</c:v>
                </c:pt>
                <c:pt idx="192">
                  <c:v>8.6886985871247706</c:v>
                </c:pt>
                <c:pt idx="193">
                  <c:v>9.0436319244088175</c:v>
                </c:pt>
                <c:pt idx="194">
                  <c:v>9.2685940935334088</c:v>
                </c:pt>
                <c:pt idx="195">
                  <c:v>9.5107824571974362</c:v>
                </c:pt>
                <c:pt idx="196">
                  <c:v>9.8560238603937034</c:v>
                </c:pt>
                <c:pt idx="197">
                  <c:v>10.141045164185803</c:v>
                </c:pt>
                <c:pt idx="198">
                  <c:v>10.548261359902138</c:v>
                </c:pt>
                <c:pt idx="199">
                  <c:v>10.6418841951199</c:v>
                </c:pt>
                <c:pt idx="200">
                  <c:v>11.054245215341497</c:v>
                </c:pt>
                <c:pt idx="201">
                  <c:v>10.958786280784416</c:v>
                </c:pt>
                <c:pt idx="202">
                  <c:v>11.444815288428087</c:v>
                </c:pt>
                <c:pt idx="203">
                  <c:v>11.631762698701928</c:v>
                </c:pt>
                <c:pt idx="204">
                  <c:v>11.969376911794415</c:v>
                </c:pt>
                <c:pt idx="205">
                  <c:v>12.145935635798235</c:v>
                </c:pt>
                <c:pt idx="206">
                  <c:v>12.268026278375483</c:v>
                </c:pt>
                <c:pt idx="207">
                  <c:v>12.500645686994046</c:v>
                </c:pt>
                <c:pt idx="208">
                  <c:v>12.820560583831529</c:v>
                </c:pt>
                <c:pt idx="209">
                  <c:v>12.779160788569918</c:v>
                </c:pt>
                <c:pt idx="210">
                  <c:v>12.110197950515801</c:v>
                </c:pt>
                <c:pt idx="211">
                  <c:v>12.477576680603192</c:v>
                </c:pt>
                <c:pt idx="212">
                  <c:v>13.156670735451467</c:v>
                </c:pt>
                <c:pt idx="213">
                  <c:v>13.397180975909468</c:v>
                </c:pt>
                <c:pt idx="214">
                  <c:v>14.342177371744746</c:v>
                </c:pt>
                <c:pt idx="215">
                  <c:v>14.169442320161229</c:v>
                </c:pt>
                <c:pt idx="216">
                  <c:v>14.953548663499095</c:v>
                </c:pt>
                <c:pt idx="217">
                  <c:v>14.969894208100582</c:v>
                </c:pt>
                <c:pt idx="218">
                  <c:v>14.29250461197134</c:v>
                </c:pt>
                <c:pt idx="219">
                  <c:v>14.996520093338306</c:v>
                </c:pt>
                <c:pt idx="220">
                  <c:v>16.020762695289392</c:v>
                </c:pt>
                <c:pt idx="221">
                  <c:v>16.686782632266009</c:v>
                </c:pt>
                <c:pt idx="222">
                  <c:v>17.994943801073703</c:v>
                </c:pt>
                <c:pt idx="223">
                  <c:v>17.26508534947472</c:v>
                </c:pt>
                <c:pt idx="224">
                  <c:v>18.244077692890954</c:v>
                </c:pt>
                <c:pt idx="225">
                  <c:v>17.631274568622921</c:v>
                </c:pt>
                <c:pt idx="226">
                  <c:v>18.306337577493728</c:v>
                </c:pt>
                <c:pt idx="227">
                  <c:v>18.673027763332197</c:v>
                </c:pt>
                <c:pt idx="228">
                  <c:v>18.76980203682761</c:v>
                </c:pt>
                <c:pt idx="229">
                  <c:v>20.112502057261533</c:v>
                </c:pt>
                <c:pt idx="230">
                  <c:v>21.109296249205066</c:v>
                </c:pt>
                <c:pt idx="231">
                  <c:v>21.316846269633242</c:v>
                </c:pt>
                <c:pt idx="232">
                  <c:v>20.790806210053411</c:v>
                </c:pt>
                <c:pt idx="233">
                  <c:v>21.493804603176848</c:v>
                </c:pt>
                <c:pt idx="234">
                  <c:v>21.103540941734686</c:v>
                </c:pt>
                <c:pt idx="235">
                  <c:v>17.870761909008966</c:v>
                </c:pt>
                <c:pt idx="236">
                  <c:v>19.089810131782695</c:v>
                </c:pt>
                <c:pt idx="237">
                  <c:v>20.538844766443912</c:v>
                </c:pt>
                <c:pt idx="238">
                  <c:v>21.795035707724015</c:v>
                </c:pt>
                <c:pt idx="239">
                  <c:v>23.180287754054227</c:v>
                </c:pt>
                <c:pt idx="240">
                  <c:v>23.967772713083388</c:v>
                </c:pt>
                <c:pt idx="241">
                  <c:v>23.11881077508815</c:v>
                </c:pt>
                <c:pt idx="242">
                  <c:v>23.967103972284455</c:v>
                </c:pt>
                <c:pt idx="243">
                  <c:v>25.048932309740632</c:v>
                </c:pt>
                <c:pt idx="244">
                  <c:v>24.572860921599307</c:v>
                </c:pt>
                <c:pt idx="245">
                  <c:v>25.814665919345561</c:v>
                </c:pt>
                <c:pt idx="246">
                  <c:v>25.031915697419773</c:v>
                </c:pt>
                <c:pt idx="247">
                  <c:v>24.747286452576819</c:v>
                </c:pt>
                <c:pt idx="248">
                  <c:v>24.114770803133545</c:v>
                </c:pt>
                <c:pt idx="249">
                  <c:v>25.627399291713314</c:v>
                </c:pt>
                <c:pt idx="250">
                  <c:v>26.344618203213134</c:v>
                </c:pt>
                <c:pt idx="251">
                  <c:v>28.025607007909297</c:v>
                </c:pt>
                <c:pt idx="252">
                  <c:v>26.926969439540247</c:v>
                </c:pt>
                <c:pt idx="253">
                  <c:v>27.17654954418083</c:v>
                </c:pt>
                <c:pt idx="254">
                  <c:v>29.305522880198144</c:v>
                </c:pt>
                <c:pt idx="255">
                  <c:v>28.272789452088098</c:v>
                </c:pt>
                <c:pt idx="256">
                  <c:v>27.478698697081057</c:v>
                </c:pt>
                <c:pt idx="257">
                  <c:v>28.292275953199113</c:v>
                </c:pt>
                <c:pt idx="258">
                  <c:v>27.792204682241486</c:v>
                </c:pt>
                <c:pt idx="259">
                  <c:v>29.853339923728942</c:v>
                </c:pt>
                <c:pt idx="260">
                  <c:v>28.501650429384558</c:v>
                </c:pt>
                <c:pt idx="261">
                  <c:v>28.095831116228947</c:v>
                </c:pt>
                <c:pt idx="262">
                  <c:v>25.506192908810544</c:v>
                </c:pt>
                <c:pt idx="263">
                  <c:v>25.93482608753326</c:v>
                </c:pt>
                <c:pt idx="264">
                  <c:v>26.822024717825816</c:v>
                </c:pt>
                <c:pt idx="265">
                  <c:v>24.371352811906533</c:v>
                </c:pt>
                <c:pt idx="266">
                  <c:v>22.782684320196068</c:v>
                </c:pt>
                <c:pt idx="267">
                  <c:v>24.609746168329931</c:v>
                </c:pt>
                <c:pt idx="268">
                  <c:v>24.807397991144835</c:v>
                </c:pt>
                <c:pt idx="269">
                  <c:v>24.349974272914306</c:v>
                </c:pt>
                <c:pt idx="270">
                  <c:v>23.948670669743613</c:v>
                </c:pt>
                <c:pt idx="271">
                  <c:v>22.534826152023893</c:v>
                </c:pt>
                <c:pt idx="272">
                  <c:v>20.546692484879017</c:v>
                </c:pt>
                <c:pt idx="273">
                  <c:v>21.024732795872087</c:v>
                </c:pt>
                <c:pt idx="274">
                  <c:v>22.644123460149604</c:v>
                </c:pt>
                <c:pt idx="275">
                  <c:v>22.963291374921333</c:v>
                </c:pt>
                <c:pt idx="276">
                  <c:v>22.675338440805838</c:v>
                </c:pt>
                <c:pt idx="277">
                  <c:v>22.211648837348303</c:v>
                </c:pt>
                <c:pt idx="278">
                  <c:v>23.185525981543229</c:v>
                </c:pt>
                <c:pt idx="279">
                  <c:v>21.969112589175026</c:v>
                </c:pt>
                <c:pt idx="280">
                  <c:v>21.714580030296037</c:v>
                </c:pt>
                <c:pt idx="281">
                  <c:v>20.151467606286953</c:v>
                </c:pt>
                <c:pt idx="282">
                  <c:v>18.54936218040422</c:v>
                </c:pt>
                <c:pt idx="283">
                  <c:v>18.636988770054987</c:v>
                </c:pt>
                <c:pt idx="284">
                  <c:v>16.678790458153177</c:v>
                </c:pt>
                <c:pt idx="285">
                  <c:v>18.006864471791175</c:v>
                </c:pt>
                <c:pt idx="286">
                  <c:v>19.096484677847425</c:v>
                </c:pt>
                <c:pt idx="287">
                  <c:v>18.016860402176341</c:v>
                </c:pt>
                <c:pt idx="288">
                  <c:v>17.576004736958573</c:v>
                </c:pt>
                <c:pt idx="289">
                  <c:v>17.286846535663532</c:v>
                </c:pt>
                <c:pt idx="290">
                  <c:v>17.468631017113651</c:v>
                </c:pt>
                <c:pt idx="291">
                  <c:v>18.895084209211021</c:v>
                </c:pt>
                <c:pt idx="292">
                  <c:v>20.035670382834589</c:v>
                </c:pt>
                <c:pt idx="293">
                  <c:v>20.30605205318243</c:v>
                </c:pt>
                <c:pt idx="294">
                  <c:v>20.771869888078545</c:v>
                </c:pt>
                <c:pt idx="295">
                  <c:v>21.232180465553157</c:v>
                </c:pt>
                <c:pt idx="296">
                  <c:v>21.001670000971252</c:v>
                </c:pt>
                <c:pt idx="297">
                  <c:v>22.272677924484782</c:v>
                </c:pt>
                <c:pt idx="298">
                  <c:v>22.579455979274961</c:v>
                </c:pt>
                <c:pt idx="299">
                  <c:v>23.612239609351537</c:v>
                </c:pt>
                <c:pt idx="300">
                  <c:v>24.104809892953462</c:v>
                </c:pt>
                <c:pt idx="301">
                  <c:v>24.429543807777311</c:v>
                </c:pt>
                <c:pt idx="302">
                  <c:v>24.139559760494127</c:v>
                </c:pt>
                <c:pt idx="303">
                  <c:v>23.640442548920102</c:v>
                </c:pt>
                <c:pt idx="304">
                  <c:v>23.984013859304643</c:v>
                </c:pt>
                <c:pt idx="305">
                  <c:v>24.460690337822175</c:v>
                </c:pt>
                <c:pt idx="306">
                  <c:v>23.535702368738892</c:v>
                </c:pt>
                <c:pt idx="307">
                  <c:v>23.632625156538388</c:v>
                </c:pt>
                <c:pt idx="308">
                  <c:v>23.99590614694641</c:v>
                </c:pt>
                <c:pt idx="309">
                  <c:v>24.390025662069402</c:v>
                </c:pt>
                <c:pt idx="310">
                  <c:v>25.523819626710555</c:v>
                </c:pt>
                <c:pt idx="311">
                  <c:v>26.43327492383624</c:v>
                </c:pt>
                <c:pt idx="312">
                  <c:v>25.72923236475614</c:v>
                </c:pt>
                <c:pt idx="313">
                  <c:v>26.29561665926655</c:v>
                </c:pt>
                <c:pt idx="314">
                  <c:v>25.850849375249112</c:v>
                </c:pt>
                <c:pt idx="315">
                  <c:v>25.28920164855748</c:v>
                </c:pt>
                <c:pt idx="316">
                  <c:v>26.247440766590238</c:v>
                </c:pt>
                <c:pt idx="317">
                  <c:v>26.430798849548143</c:v>
                </c:pt>
                <c:pt idx="318">
                  <c:v>27.515125430394285</c:v>
                </c:pt>
                <c:pt idx="319">
                  <c:v>27.252823288418277</c:v>
                </c:pt>
                <c:pt idx="320">
                  <c:v>27.491254295885117</c:v>
                </c:pt>
                <c:pt idx="321">
                  <c:v>26.976378717843129</c:v>
                </c:pt>
                <c:pt idx="322">
                  <c:v>28.025741433193478</c:v>
                </c:pt>
                <c:pt idx="323">
                  <c:v>28.050913094775744</c:v>
                </c:pt>
                <c:pt idx="324">
                  <c:v>28.988124387843069</c:v>
                </c:pt>
                <c:pt idx="325">
                  <c:v>29.039663397473007</c:v>
                </c:pt>
                <c:pt idx="326">
                  <c:v>29.541628777910795</c:v>
                </c:pt>
                <c:pt idx="327">
                  <c:v>29.862125382681356</c:v>
                </c:pt>
                <c:pt idx="328">
                  <c:v>28.906051633104077</c:v>
                </c:pt>
                <c:pt idx="329">
                  <c:v>28.957200616861368</c:v>
                </c:pt>
                <c:pt idx="330">
                  <c:v>28.930081086527174</c:v>
                </c:pt>
                <c:pt idx="331">
                  <c:v>29.637793115231151</c:v>
                </c:pt>
                <c:pt idx="332">
                  <c:v>30.301243513466169</c:v>
                </c:pt>
                <c:pt idx="333">
                  <c:v>31.392009660344534</c:v>
                </c:pt>
                <c:pt idx="334">
                  <c:v>32.075040808106678</c:v>
                </c:pt>
                <c:pt idx="335">
                  <c:v>32.459169947600095</c:v>
                </c:pt>
                <c:pt idx="336">
                  <c:v>33.077000141672535</c:v>
                </c:pt>
                <c:pt idx="337">
                  <c:v>32.534399299104415</c:v>
                </c:pt>
                <c:pt idx="338">
                  <c:v>32.873027230480645</c:v>
                </c:pt>
                <c:pt idx="339">
                  <c:v>34.186201019683487</c:v>
                </c:pt>
                <c:pt idx="340">
                  <c:v>35.431879183305377</c:v>
                </c:pt>
                <c:pt idx="341">
                  <c:v>34.768449343337338</c:v>
                </c:pt>
                <c:pt idx="342">
                  <c:v>33.582743988912426</c:v>
                </c:pt>
                <c:pt idx="343">
                  <c:v>34.064803262792076</c:v>
                </c:pt>
                <c:pt idx="344">
                  <c:v>35.306706534153868</c:v>
                </c:pt>
                <c:pt idx="345">
                  <c:v>35.954377712347309</c:v>
                </c:pt>
                <c:pt idx="346">
                  <c:v>34.335756477228195</c:v>
                </c:pt>
                <c:pt idx="347">
                  <c:v>34.127979920048958</c:v>
                </c:pt>
                <c:pt idx="348">
                  <c:v>32.059430168964305</c:v>
                </c:pt>
                <c:pt idx="349">
                  <c:v>31.063675578483238</c:v>
                </c:pt>
                <c:pt idx="350">
                  <c:v>30.87963150149108</c:v>
                </c:pt>
                <c:pt idx="351">
                  <c:v>32.423886345864602</c:v>
                </c:pt>
                <c:pt idx="352">
                  <c:v>33.088141017095609</c:v>
                </c:pt>
                <c:pt idx="353">
                  <c:v>30.357679948752548</c:v>
                </c:pt>
                <c:pt idx="354">
                  <c:v>30.115559685846939</c:v>
                </c:pt>
                <c:pt idx="355">
                  <c:v>30.583284789656766</c:v>
                </c:pt>
                <c:pt idx="356">
                  <c:v>27.707719047898795</c:v>
                </c:pt>
                <c:pt idx="357">
                  <c:v>22.793483935327657</c:v>
                </c:pt>
                <c:pt idx="358">
                  <c:v>20.994184564215477</c:v>
                </c:pt>
                <c:pt idx="359">
                  <c:v>21.39581683518378</c:v>
                </c:pt>
                <c:pt idx="360">
                  <c:v>19.600269498706083</c:v>
                </c:pt>
                <c:pt idx="361">
                  <c:v>17.547038890628951</c:v>
                </c:pt>
                <c:pt idx="362">
                  <c:v>19.084051198878715</c:v>
                </c:pt>
                <c:pt idx="363">
                  <c:v>21.092335765614539</c:v>
                </c:pt>
                <c:pt idx="364">
                  <c:v>22.217914800508638</c:v>
                </c:pt>
                <c:pt idx="365">
                  <c:v>22.293455888573686</c:v>
                </c:pt>
                <c:pt idx="366">
                  <c:v>24.028687963445247</c:v>
                </c:pt>
                <c:pt idx="367">
                  <c:v>24.887275733817901</c:v>
                </c:pt>
                <c:pt idx="368">
                  <c:v>25.929955616283703</c:v>
                </c:pt>
                <c:pt idx="369">
                  <c:v>25.263044501196319</c:v>
                </c:pt>
                <c:pt idx="370">
                  <c:v>26.698586411429911</c:v>
                </c:pt>
                <c:pt idx="371">
                  <c:v>27.45942298604805</c:v>
                </c:pt>
                <c:pt idx="372">
                  <c:v>26.469575514752879</c:v>
                </c:pt>
                <c:pt idx="373">
                  <c:v>27.366941150550861</c:v>
                </c:pt>
                <c:pt idx="374">
                  <c:v>29.091786551451651</c:v>
                </c:pt>
                <c:pt idx="375">
                  <c:v>29.719608847699917</c:v>
                </c:pt>
                <c:pt idx="376">
                  <c:v>27.371844776532537</c:v>
                </c:pt>
                <c:pt idx="377">
                  <c:v>25.798294006144388</c:v>
                </c:pt>
                <c:pt idx="378">
                  <c:v>27.589271993075663</c:v>
                </c:pt>
                <c:pt idx="379">
                  <c:v>26.290563309911128</c:v>
                </c:pt>
                <c:pt idx="380">
                  <c:v>28.77283883177628</c:v>
                </c:pt>
                <c:pt idx="381">
                  <c:v>29.897194226147846</c:v>
                </c:pt>
                <c:pt idx="382">
                  <c:v>30.069789983975259</c:v>
                </c:pt>
                <c:pt idx="383">
                  <c:v>32.108196555145</c:v>
                </c:pt>
                <c:pt idx="384">
                  <c:v>32.809491271738281</c:v>
                </c:pt>
                <c:pt idx="385">
                  <c:v>34.004025729519945</c:v>
                </c:pt>
                <c:pt idx="386">
                  <c:v>34.157403057029789</c:v>
                </c:pt>
                <c:pt idx="387">
                  <c:v>35.174085476378522</c:v>
                </c:pt>
                <c:pt idx="388">
                  <c:v>34.772748345054261</c:v>
                </c:pt>
                <c:pt idx="389">
                  <c:v>34.148264835707423</c:v>
                </c:pt>
                <c:pt idx="390">
                  <c:v>33.366272965307246</c:v>
                </c:pt>
                <c:pt idx="391">
                  <c:v>31.36445734609196</c:v>
                </c:pt>
                <c:pt idx="392">
                  <c:v>28.930713879931275</c:v>
                </c:pt>
                <c:pt idx="393">
                  <c:v>32.260424876329587</c:v>
                </c:pt>
                <c:pt idx="394">
                  <c:v>32.173232912987771</c:v>
                </c:pt>
                <c:pt idx="395">
                  <c:v>32.437680408402628</c:v>
                </c:pt>
                <c:pt idx="396">
                  <c:v>34.074574809730876</c:v>
                </c:pt>
                <c:pt idx="397">
                  <c:v>35.516032014728594</c:v>
                </c:pt>
                <c:pt idx="398">
                  <c:v>36.611587059628121</c:v>
                </c:pt>
                <c:pt idx="399">
                  <c:v>36.371462713142151</c:v>
                </c:pt>
                <c:pt idx="400">
                  <c:v>34.123016485396711</c:v>
                </c:pt>
                <c:pt idx="401">
                  <c:v>35.459454147694665</c:v>
                </c:pt>
                <c:pt idx="402">
                  <c:v>35.810677870908989</c:v>
                </c:pt>
                <c:pt idx="403">
                  <c:v>36.704445120208504</c:v>
                </c:pt>
                <c:pt idx="404">
                  <c:v>37.668303915133187</c:v>
                </c:pt>
                <c:pt idx="405">
                  <c:v>37.018579978990893</c:v>
                </c:pt>
                <c:pt idx="406">
                  <c:v>37.305245783897362</c:v>
                </c:pt>
                <c:pt idx="407">
                  <c:v>37.762425890926487</c:v>
                </c:pt>
                <c:pt idx="408">
                  <c:v>39.834475356889754</c:v>
                </c:pt>
                <c:pt idx="409">
                  <c:v>40.362376435604816</c:v>
                </c:pt>
                <c:pt idx="410">
                  <c:v>41.944042689575312</c:v>
                </c:pt>
                <c:pt idx="411">
                  <c:v>42.630614498403361</c:v>
                </c:pt>
                <c:pt idx="412">
                  <c:v>43.636297231978219</c:v>
                </c:pt>
                <c:pt idx="413">
                  <c:v>43.07031633472522</c:v>
                </c:pt>
                <c:pt idx="414">
                  <c:v>45.43091979708371</c:v>
                </c:pt>
                <c:pt idx="415">
                  <c:v>44.162679376186297</c:v>
                </c:pt>
                <c:pt idx="416">
                  <c:v>45.804479694570119</c:v>
                </c:pt>
                <c:pt idx="417">
                  <c:v>47.750155997891603</c:v>
                </c:pt>
                <c:pt idx="418">
                  <c:v>49.135893439691614</c:v>
                </c:pt>
                <c:pt idx="419">
                  <c:v>50.43224150045134</c:v>
                </c:pt>
                <c:pt idx="420">
                  <c:v>48.838902802819675</c:v>
                </c:pt>
                <c:pt idx="421">
                  <c:v>51.155628927705905</c:v>
                </c:pt>
                <c:pt idx="422">
                  <c:v>51.42714979255522</c:v>
                </c:pt>
                <c:pt idx="423">
                  <c:v>51.489560778714043</c:v>
                </c:pt>
                <c:pt idx="424">
                  <c:v>52.613105695198335</c:v>
                </c:pt>
                <c:pt idx="425">
                  <c:v>53.932753026133874</c:v>
                </c:pt>
                <c:pt idx="426">
                  <c:v>52.868805519047108</c:v>
                </c:pt>
                <c:pt idx="427">
                  <c:v>55.086892569373852</c:v>
                </c:pt>
                <c:pt idx="428">
                  <c:v>53.938630526489291</c:v>
                </c:pt>
                <c:pt idx="429">
                  <c:v>55.422656107266924</c:v>
                </c:pt>
                <c:pt idx="430">
                  <c:v>56.765762182243421</c:v>
                </c:pt>
                <c:pt idx="431">
                  <c:v>56.765119485960568</c:v>
                </c:pt>
                <c:pt idx="432">
                  <c:v>55.185255335386501</c:v>
                </c:pt>
                <c:pt idx="433">
                  <c:v>58.380536098189445</c:v>
                </c:pt>
                <c:pt idx="434">
                  <c:v>57.787044729054642</c:v>
                </c:pt>
                <c:pt idx="435">
                  <c:v>58.048431932327453</c:v>
                </c:pt>
                <c:pt idx="436">
                  <c:v>58.851318259589675</c:v>
                </c:pt>
                <c:pt idx="437">
                  <c:v>57.866708933642059</c:v>
                </c:pt>
                <c:pt idx="438">
                  <c:v>58.834554176041813</c:v>
                </c:pt>
                <c:pt idx="439">
                  <c:v>55.282739963294837</c:v>
                </c:pt>
                <c:pt idx="440">
                  <c:v>53.671810285660577</c:v>
                </c:pt>
                <c:pt idx="441">
                  <c:v>57.911093254547538</c:v>
                </c:pt>
                <c:pt idx="442">
                  <c:v>58.232124060190586</c:v>
                </c:pt>
                <c:pt idx="443">
                  <c:v>57.036883724858207</c:v>
                </c:pt>
                <c:pt idx="444">
                  <c:v>53.818561864132683</c:v>
                </c:pt>
                <c:pt idx="445">
                  <c:v>53.801230957893956</c:v>
                </c:pt>
                <c:pt idx="446">
                  <c:v>57.58916455126986</c:v>
                </c:pt>
                <c:pt idx="447">
                  <c:v>57.94607699214022</c:v>
                </c:pt>
                <c:pt idx="448">
                  <c:v>58.982751385378158</c:v>
                </c:pt>
                <c:pt idx="449">
                  <c:v>59.104033287717954</c:v>
                </c:pt>
                <c:pt idx="450">
                  <c:v>61.449695860622469</c:v>
                </c:pt>
                <c:pt idx="451">
                  <c:v>61.606440227016257</c:v>
                </c:pt>
                <c:pt idx="452">
                  <c:v>61.703283302418058</c:v>
                </c:pt>
                <c:pt idx="453">
                  <c:v>60.368298812853446</c:v>
                </c:pt>
                <c:pt idx="454">
                  <c:v>63.069907585986449</c:v>
                </c:pt>
                <c:pt idx="455">
                  <c:v>64.30060131368424</c:v>
                </c:pt>
                <c:pt idx="456">
                  <c:v>65.510860705099361</c:v>
                </c:pt>
                <c:pt idx="457">
                  <c:v>67.947312191627688</c:v>
                </c:pt>
                <c:pt idx="458">
                  <c:v>67.993539459209401</c:v>
                </c:pt>
                <c:pt idx="459">
                  <c:v>68.714255318564881</c:v>
                </c:pt>
                <c:pt idx="460">
                  <c:v>69.417475825609884</c:v>
                </c:pt>
                <c:pt idx="461">
                  <c:v>70.043929796101011</c:v>
                </c:pt>
                <c:pt idx="462">
                  <c:v>71.364605493776708</c:v>
                </c:pt>
                <c:pt idx="463">
                  <c:v>71.502105277748726</c:v>
                </c:pt>
                <c:pt idx="464">
                  <c:v>73.245887559886768</c:v>
                </c:pt>
                <c:pt idx="465">
                  <c:v>74.844267983207118</c:v>
                </c:pt>
                <c:pt idx="466">
                  <c:v>77.11692388033434</c:v>
                </c:pt>
                <c:pt idx="467">
                  <c:v>77.887700941021293</c:v>
                </c:pt>
                <c:pt idx="468">
                  <c:v>81.993207151828642</c:v>
                </c:pt>
                <c:pt idx="469">
                  <c:v>78.970968808421446</c:v>
                </c:pt>
                <c:pt idx="470">
                  <c:v>77.385697201741394</c:v>
                </c:pt>
                <c:pt idx="471">
                  <c:v>77.679819373621257</c:v>
                </c:pt>
                <c:pt idx="472">
                  <c:v>79.872745594224654</c:v>
                </c:pt>
                <c:pt idx="473">
                  <c:v>80.395101976531905</c:v>
                </c:pt>
                <c:pt idx="474">
                  <c:v>83.063080927311219</c:v>
                </c:pt>
                <c:pt idx="475">
                  <c:v>85.98007353255619</c:v>
                </c:pt>
                <c:pt idx="476">
                  <c:v>86.122395436885839</c:v>
                </c:pt>
                <c:pt idx="477">
                  <c:v>79.780970206972128</c:v>
                </c:pt>
                <c:pt idx="478">
                  <c:v>81.378877442125614</c:v>
                </c:pt>
                <c:pt idx="479">
                  <c:v>73.804989303870244</c:v>
                </c:pt>
                <c:pt idx="480">
                  <c:v>80.13997031317912</c:v>
                </c:pt>
                <c:pt idx="481">
                  <c:v>82.958420718728433</c:v>
                </c:pt>
                <c:pt idx="482">
                  <c:v>84.169760489330699</c:v>
                </c:pt>
                <c:pt idx="483">
                  <c:v>87.530820951454899</c:v>
                </c:pt>
                <c:pt idx="484">
                  <c:v>81.86653974446989</c:v>
                </c:pt>
                <c:pt idx="485">
                  <c:v>87.616576630031616</c:v>
                </c:pt>
                <c:pt idx="486">
                  <c:v>88.918999661372666</c:v>
                </c:pt>
                <c:pt idx="487">
                  <c:v>87.106355869788899</c:v>
                </c:pt>
                <c:pt idx="488">
                  <c:v>88.635147152557025</c:v>
                </c:pt>
                <c:pt idx="489">
                  <c:v>90.543183999565258</c:v>
                </c:pt>
                <c:pt idx="490">
                  <c:v>93.98489331963107</c:v>
                </c:pt>
                <c:pt idx="491">
                  <c:v>96.698594285370973</c:v>
                </c:pt>
                <c:pt idx="492">
                  <c:v>96.592972422163825</c:v>
                </c:pt>
                <c:pt idx="493">
                  <c:v>88.68458952456956</c:v>
                </c:pt>
                <c:pt idx="494">
                  <c:v>76.488879781694664</c:v>
                </c:pt>
                <c:pt idx="495">
                  <c:v>86.619082111238285</c:v>
                </c:pt>
                <c:pt idx="496">
                  <c:v>91.251337055922704</c:v>
                </c:pt>
                <c:pt idx="497">
                  <c:v>93.337511591121938</c:v>
                </c:pt>
                <c:pt idx="498">
                  <c:v>98.637528786623491</c:v>
                </c:pt>
                <c:pt idx="499">
                  <c:v>105.78326203324093</c:v>
                </c:pt>
                <c:pt idx="500">
                  <c:v>101.93158740431211</c:v>
                </c:pt>
                <c:pt idx="501">
                  <c:v>99.731579605679102</c:v>
                </c:pt>
                <c:pt idx="502">
                  <c:v>111.86423957146729</c:v>
                </c:pt>
                <c:pt idx="503">
                  <c:v>116.89679354096117</c:v>
                </c:pt>
                <c:pt idx="504">
                  <c:v>116.3768444587555</c:v>
                </c:pt>
                <c:pt idx="505">
                  <c:v>120.01446292766275</c:v>
                </c:pt>
                <c:pt idx="506">
                  <c:v>124.31612738869983</c:v>
                </c:pt>
                <c:pt idx="507">
                  <c:v>130.72452478751831</c:v>
                </c:pt>
                <c:pt idx="508">
                  <c:v>131.32127992934923</c:v>
                </c:pt>
                <c:pt idx="509">
                  <c:v>134.55951808141353</c:v>
                </c:pt>
                <c:pt idx="510">
                  <c:v>136.83500340311787</c:v>
                </c:pt>
                <c:pt idx="511">
                  <c:v>140.73723763469584</c:v>
                </c:pt>
                <c:pt idx="512">
                  <c:v>134.42265183841135</c:v>
                </c:pt>
                <c:pt idx="513">
                  <c:v>143.51292191521767</c:v>
                </c:pt>
                <c:pt idx="514">
                  <c:v>141.32846468721036</c:v>
                </c:pt>
                <c:pt idx="515">
                  <c:v>146.89379291755799</c:v>
                </c:pt>
                <c:pt idx="516">
                  <c:v>138.25112627321118</c:v>
                </c:pt>
                <c:pt idx="517">
                  <c:v>134.76868140866185</c:v>
                </c:pt>
                <c:pt idx="518">
                  <c:v>139.1400705415943</c:v>
                </c:pt>
                <c:pt idx="519">
                  <c:v>126.65332506933966</c:v>
                </c:pt>
                <c:pt idx="520">
                  <c:v>126.48351540900354</c:v>
                </c:pt>
                <c:pt idx="521">
                  <c:v>115.90206955822556</c:v>
                </c:pt>
                <c:pt idx="522">
                  <c:v>126.77576542303888</c:v>
                </c:pt>
                <c:pt idx="523">
                  <c:v>122.04458270190747</c:v>
                </c:pt>
                <c:pt idx="524">
                  <c:v>110.72749832706174</c:v>
                </c:pt>
                <c:pt idx="525">
                  <c:v>119.8078141666093</c:v>
                </c:pt>
                <c:pt idx="526">
                  <c:v>126.06133096572441</c:v>
                </c:pt>
                <c:pt idx="527">
                  <c:v>118.68000726913203</c:v>
                </c:pt>
                <c:pt idx="528">
                  <c:v>126.85381980577678</c:v>
                </c:pt>
                <c:pt idx="529">
                  <c:v>123.88889084622032</c:v>
                </c:pt>
                <c:pt idx="530">
                  <c:v>127.20158067633557</c:v>
                </c:pt>
                <c:pt idx="531">
                  <c:v>128.55682447733543</c:v>
                </c:pt>
                <c:pt idx="532">
                  <c:v>129.05701337001184</c:v>
                </c:pt>
                <c:pt idx="533">
                  <c:v>137.86972315078845</c:v>
                </c:pt>
                <c:pt idx="534">
                  <c:v>142.81191154263013</c:v>
                </c:pt>
                <c:pt idx="535">
                  <c:v>140.05511324578467</c:v>
                </c:pt>
                <c:pt idx="536">
                  <c:v>133.38368596490099</c:v>
                </c:pt>
                <c:pt idx="537">
                  <c:v>129.84785784876323</c:v>
                </c:pt>
                <c:pt idx="538">
                  <c:v>141.95594985180205</c:v>
                </c:pt>
                <c:pt idx="539">
                  <c:v>149.48556314824634</c:v>
                </c:pt>
                <c:pt idx="540">
                  <c:v>149.48556314824634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08-4A94-A944-115A8C9F8C41}"/>
            </c:ext>
          </c:extLst>
        </c:ser>
        <c:ser>
          <c:idx val="8"/>
          <c:order val="8"/>
          <c:tx>
            <c:strRef>
              <c:f>Sheet1!$AP$1</c:f>
              <c:strCache>
                <c:ptCount val="1"/>
                <c:pt idx="0">
                  <c:v> R3000V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Sheet1!$AG$2:$AG$542</c:f>
              <c:numCache>
                <c:formatCode>mm/yyyy</c:formatCode>
                <c:ptCount val="541"/>
                <c:pt idx="0">
                  <c:v>28855</c:v>
                </c:pt>
                <c:pt idx="1">
                  <c:v>28886</c:v>
                </c:pt>
                <c:pt idx="2">
                  <c:v>28914</c:v>
                </c:pt>
                <c:pt idx="3">
                  <c:v>28945</c:v>
                </c:pt>
                <c:pt idx="4">
                  <c:v>28975</c:v>
                </c:pt>
                <c:pt idx="5">
                  <c:v>29006</c:v>
                </c:pt>
                <c:pt idx="6">
                  <c:v>29036</c:v>
                </c:pt>
                <c:pt idx="7">
                  <c:v>29067</c:v>
                </c:pt>
                <c:pt idx="8">
                  <c:v>29098</c:v>
                </c:pt>
                <c:pt idx="9">
                  <c:v>29128</c:v>
                </c:pt>
                <c:pt idx="10">
                  <c:v>29159</c:v>
                </c:pt>
                <c:pt idx="11">
                  <c:v>29189</c:v>
                </c:pt>
                <c:pt idx="12">
                  <c:v>29220</c:v>
                </c:pt>
                <c:pt idx="13">
                  <c:v>29251</c:v>
                </c:pt>
                <c:pt idx="14">
                  <c:v>29280</c:v>
                </c:pt>
                <c:pt idx="15">
                  <c:v>29311</c:v>
                </c:pt>
                <c:pt idx="16">
                  <c:v>29341</c:v>
                </c:pt>
                <c:pt idx="17">
                  <c:v>29372</c:v>
                </c:pt>
                <c:pt idx="18">
                  <c:v>29402</c:v>
                </c:pt>
                <c:pt idx="19">
                  <c:v>29433</c:v>
                </c:pt>
                <c:pt idx="20">
                  <c:v>29464</c:v>
                </c:pt>
                <c:pt idx="21">
                  <c:v>29494</c:v>
                </c:pt>
                <c:pt idx="22">
                  <c:v>29525</c:v>
                </c:pt>
                <c:pt idx="23">
                  <c:v>29555</c:v>
                </c:pt>
                <c:pt idx="24">
                  <c:v>29586</c:v>
                </c:pt>
                <c:pt idx="25">
                  <c:v>29617</c:v>
                </c:pt>
                <c:pt idx="26">
                  <c:v>29645</c:v>
                </c:pt>
                <c:pt idx="27">
                  <c:v>29676</c:v>
                </c:pt>
                <c:pt idx="28">
                  <c:v>29706</c:v>
                </c:pt>
                <c:pt idx="29">
                  <c:v>29737</c:v>
                </c:pt>
                <c:pt idx="30">
                  <c:v>29767</c:v>
                </c:pt>
                <c:pt idx="31">
                  <c:v>29798</c:v>
                </c:pt>
                <c:pt idx="32">
                  <c:v>29829</c:v>
                </c:pt>
                <c:pt idx="33">
                  <c:v>29859</c:v>
                </c:pt>
                <c:pt idx="34">
                  <c:v>29890</c:v>
                </c:pt>
                <c:pt idx="35">
                  <c:v>29920</c:v>
                </c:pt>
                <c:pt idx="36">
                  <c:v>29951</c:v>
                </c:pt>
                <c:pt idx="37">
                  <c:v>29982</c:v>
                </c:pt>
                <c:pt idx="38">
                  <c:v>30010</c:v>
                </c:pt>
                <c:pt idx="39">
                  <c:v>30041</c:v>
                </c:pt>
                <c:pt idx="40">
                  <c:v>30071</c:v>
                </c:pt>
                <c:pt idx="41">
                  <c:v>30102</c:v>
                </c:pt>
                <c:pt idx="42">
                  <c:v>30132</c:v>
                </c:pt>
                <c:pt idx="43">
                  <c:v>30163</c:v>
                </c:pt>
                <c:pt idx="44">
                  <c:v>30194</c:v>
                </c:pt>
                <c:pt idx="45">
                  <c:v>30224</c:v>
                </c:pt>
                <c:pt idx="46">
                  <c:v>30255</c:v>
                </c:pt>
                <c:pt idx="47">
                  <c:v>30285</c:v>
                </c:pt>
                <c:pt idx="48">
                  <c:v>30316</c:v>
                </c:pt>
                <c:pt idx="49">
                  <c:v>30347</c:v>
                </c:pt>
                <c:pt idx="50">
                  <c:v>30375</c:v>
                </c:pt>
                <c:pt idx="51">
                  <c:v>30406</c:v>
                </c:pt>
                <c:pt idx="52">
                  <c:v>30436</c:v>
                </c:pt>
                <c:pt idx="53">
                  <c:v>30467</c:v>
                </c:pt>
                <c:pt idx="54">
                  <c:v>30497</c:v>
                </c:pt>
                <c:pt idx="55">
                  <c:v>30528</c:v>
                </c:pt>
                <c:pt idx="56">
                  <c:v>30559</c:v>
                </c:pt>
                <c:pt idx="57">
                  <c:v>30589</c:v>
                </c:pt>
                <c:pt idx="58">
                  <c:v>30620</c:v>
                </c:pt>
                <c:pt idx="59">
                  <c:v>30650</c:v>
                </c:pt>
                <c:pt idx="60">
                  <c:v>30681</c:v>
                </c:pt>
                <c:pt idx="61">
                  <c:v>30712</c:v>
                </c:pt>
                <c:pt idx="62">
                  <c:v>30741</c:v>
                </c:pt>
                <c:pt idx="63">
                  <c:v>30772</c:v>
                </c:pt>
                <c:pt idx="64">
                  <c:v>30802</c:v>
                </c:pt>
                <c:pt idx="65">
                  <c:v>30833</c:v>
                </c:pt>
                <c:pt idx="66">
                  <c:v>30863</c:v>
                </c:pt>
                <c:pt idx="67">
                  <c:v>30894</c:v>
                </c:pt>
                <c:pt idx="68">
                  <c:v>30925</c:v>
                </c:pt>
                <c:pt idx="69">
                  <c:v>30955</c:v>
                </c:pt>
                <c:pt idx="70">
                  <c:v>30986</c:v>
                </c:pt>
                <c:pt idx="71">
                  <c:v>31016</c:v>
                </c:pt>
                <c:pt idx="72">
                  <c:v>31047</c:v>
                </c:pt>
                <c:pt idx="73">
                  <c:v>31078</c:v>
                </c:pt>
                <c:pt idx="74">
                  <c:v>31106</c:v>
                </c:pt>
                <c:pt idx="75">
                  <c:v>31137</c:v>
                </c:pt>
                <c:pt idx="76">
                  <c:v>31167</c:v>
                </c:pt>
                <c:pt idx="77">
                  <c:v>31198</c:v>
                </c:pt>
                <c:pt idx="78">
                  <c:v>31228</c:v>
                </c:pt>
                <c:pt idx="79">
                  <c:v>31259</c:v>
                </c:pt>
                <c:pt idx="80">
                  <c:v>31290</c:v>
                </c:pt>
                <c:pt idx="81">
                  <c:v>31320</c:v>
                </c:pt>
                <c:pt idx="82">
                  <c:v>31351</c:v>
                </c:pt>
                <c:pt idx="83">
                  <c:v>31381</c:v>
                </c:pt>
                <c:pt idx="84">
                  <c:v>31412</c:v>
                </c:pt>
                <c:pt idx="85">
                  <c:v>31443</c:v>
                </c:pt>
                <c:pt idx="86">
                  <c:v>31471</c:v>
                </c:pt>
                <c:pt idx="87">
                  <c:v>31502</c:v>
                </c:pt>
                <c:pt idx="88">
                  <c:v>31532</c:v>
                </c:pt>
                <c:pt idx="89">
                  <c:v>31563</c:v>
                </c:pt>
                <c:pt idx="90">
                  <c:v>31593</c:v>
                </c:pt>
                <c:pt idx="91">
                  <c:v>31624</c:v>
                </c:pt>
                <c:pt idx="92">
                  <c:v>31655</c:v>
                </c:pt>
                <c:pt idx="93">
                  <c:v>31685</c:v>
                </c:pt>
                <c:pt idx="94">
                  <c:v>31716</c:v>
                </c:pt>
                <c:pt idx="95">
                  <c:v>31746</c:v>
                </c:pt>
                <c:pt idx="96">
                  <c:v>31777</c:v>
                </c:pt>
                <c:pt idx="97">
                  <c:v>31808</c:v>
                </c:pt>
                <c:pt idx="98">
                  <c:v>31836</c:v>
                </c:pt>
                <c:pt idx="99">
                  <c:v>31867</c:v>
                </c:pt>
                <c:pt idx="100">
                  <c:v>31897</c:v>
                </c:pt>
                <c:pt idx="101">
                  <c:v>31928</c:v>
                </c:pt>
                <c:pt idx="102">
                  <c:v>31958</c:v>
                </c:pt>
                <c:pt idx="103">
                  <c:v>31989</c:v>
                </c:pt>
                <c:pt idx="104">
                  <c:v>32020</c:v>
                </c:pt>
                <c:pt idx="105">
                  <c:v>32050</c:v>
                </c:pt>
                <c:pt idx="106">
                  <c:v>32081</c:v>
                </c:pt>
                <c:pt idx="107">
                  <c:v>32111</c:v>
                </c:pt>
                <c:pt idx="108">
                  <c:v>32142</c:v>
                </c:pt>
                <c:pt idx="109">
                  <c:v>32173</c:v>
                </c:pt>
                <c:pt idx="110">
                  <c:v>32202</c:v>
                </c:pt>
                <c:pt idx="111">
                  <c:v>32233</c:v>
                </c:pt>
                <c:pt idx="112">
                  <c:v>32263</c:v>
                </c:pt>
                <c:pt idx="113">
                  <c:v>32294</c:v>
                </c:pt>
                <c:pt idx="114">
                  <c:v>32324</c:v>
                </c:pt>
                <c:pt idx="115">
                  <c:v>32355</c:v>
                </c:pt>
                <c:pt idx="116">
                  <c:v>32386</c:v>
                </c:pt>
                <c:pt idx="117">
                  <c:v>32416</c:v>
                </c:pt>
                <c:pt idx="118">
                  <c:v>32447</c:v>
                </c:pt>
                <c:pt idx="119">
                  <c:v>32477</c:v>
                </c:pt>
                <c:pt idx="120">
                  <c:v>32508</c:v>
                </c:pt>
                <c:pt idx="121">
                  <c:v>32539</c:v>
                </c:pt>
                <c:pt idx="122">
                  <c:v>32567</c:v>
                </c:pt>
                <c:pt idx="123">
                  <c:v>32598</c:v>
                </c:pt>
                <c:pt idx="124">
                  <c:v>32628</c:v>
                </c:pt>
                <c:pt idx="125">
                  <c:v>32659</c:v>
                </c:pt>
                <c:pt idx="126">
                  <c:v>32689</c:v>
                </c:pt>
                <c:pt idx="127">
                  <c:v>32720</c:v>
                </c:pt>
                <c:pt idx="128">
                  <c:v>32751</c:v>
                </c:pt>
                <c:pt idx="129">
                  <c:v>32781</c:v>
                </c:pt>
                <c:pt idx="130">
                  <c:v>32812</c:v>
                </c:pt>
                <c:pt idx="131">
                  <c:v>32842</c:v>
                </c:pt>
                <c:pt idx="132">
                  <c:v>32873</c:v>
                </c:pt>
                <c:pt idx="133">
                  <c:v>32904</c:v>
                </c:pt>
                <c:pt idx="134">
                  <c:v>32932</c:v>
                </c:pt>
                <c:pt idx="135">
                  <c:v>32963</c:v>
                </c:pt>
                <c:pt idx="136">
                  <c:v>32993</c:v>
                </c:pt>
                <c:pt idx="137">
                  <c:v>33024</c:v>
                </c:pt>
                <c:pt idx="138">
                  <c:v>33054</c:v>
                </c:pt>
                <c:pt idx="139">
                  <c:v>33085</c:v>
                </c:pt>
                <c:pt idx="140">
                  <c:v>33116</c:v>
                </c:pt>
                <c:pt idx="141">
                  <c:v>33146</c:v>
                </c:pt>
                <c:pt idx="142">
                  <c:v>33177</c:v>
                </c:pt>
                <c:pt idx="143">
                  <c:v>33207</c:v>
                </c:pt>
                <c:pt idx="144">
                  <c:v>33238</c:v>
                </c:pt>
                <c:pt idx="145">
                  <c:v>33269</c:v>
                </c:pt>
                <c:pt idx="146">
                  <c:v>33297</c:v>
                </c:pt>
                <c:pt idx="147">
                  <c:v>33328</c:v>
                </c:pt>
                <c:pt idx="148">
                  <c:v>33358</c:v>
                </c:pt>
                <c:pt idx="149">
                  <c:v>33389</c:v>
                </c:pt>
                <c:pt idx="150">
                  <c:v>33419</c:v>
                </c:pt>
                <c:pt idx="151">
                  <c:v>33450</c:v>
                </c:pt>
                <c:pt idx="152">
                  <c:v>33481</c:v>
                </c:pt>
                <c:pt idx="153">
                  <c:v>33511</c:v>
                </c:pt>
                <c:pt idx="154">
                  <c:v>33542</c:v>
                </c:pt>
                <c:pt idx="155">
                  <c:v>33572</c:v>
                </c:pt>
                <c:pt idx="156">
                  <c:v>33603</c:v>
                </c:pt>
                <c:pt idx="157">
                  <c:v>33634</c:v>
                </c:pt>
                <c:pt idx="158">
                  <c:v>33663</c:v>
                </c:pt>
                <c:pt idx="159">
                  <c:v>33694</c:v>
                </c:pt>
                <c:pt idx="160">
                  <c:v>33724</c:v>
                </c:pt>
                <c:pt idx="161">
                  <c:v>33755</c:v>
                </c:pt>
                <c:pt idx="162">
                  <c:v>33785</c:v>
                </c:pt>
                <c:pt idx="163">
                  <c:v>33816</c:v>
                </c:pt>
                <c:pt idx="164">
                  <c:v>33847</c:v>
                </c:pt>
                <c:pt idx="165">
                  <c:v>33877</c:v>
                </c:pt>
                <c:pt idx="166">
                  <c:v>33908</c:v>
                </c:pt>
                <c:pt idx="167">
                  <c:v>33938</c:v>
                </c:pt>
                <c:pt idx="168">
                  <c:v>33969</c:v>
                </c:pt>
                <c:pt idx="169">
                  <c:v>34000</c:v>
                </c:pt>
                <c:pt idx="170">
                  <c:v>34028</c:v>
                </c:pt>
                <c:pt idx="171">
                  <c:v>34059</c:v>
                </c:pt>
                <c:pt idx="172">
                  <c:v>34089</c:v>
                </c:pt>
                <c:pt idx="173">
                  <c:v>34120</c:v>
                </c:pt>
                <c:pt idx="174">
                  <c:v>34150</c:v>
                </c:pt>
                <c:pt idx="175">
                  <c:v>34181</c:v>
                </c:pt>
                <c:pt idx="176">
                  <c:v>34212</c:v>
                </c:pt>
                <c:pt idx="177">
                  <c:v>34242</c:v>
                </c:pt>
                <c:pt idx="178">
                  <c:v>34273</c:v>
                </c:pt>
                <c:pt idx="179">
                  <c:v>34303</c:v>
                </c:pt>
                <c:pt idx="180">
                  <c:v>34334</c:v>
                </c:pt>
                <c:pt idx="181">
                  <c:v>34365</c:v>
                </c:pt>
                <c:pt idx="182">
                  <c:v>34393</c:v>
                </c:pt>
                <c:pt idx="183">
                  <c:v>34424</c:v>
                </c:pt>
                <c:pt idx="184">
                  <c:v>34454</c:v>
                </c:pt>
                <c:pt idx="185">
                  <c:v>34485</c:v>
                </c:pt>
                <c:pt idx="186">
                  <c:v>34515</c:v>
                </c:pt>
                <c:pt idx="187">
                  <c:v>34546</c:v>
                </c:pt>
                <c:pt idx="188">
                  <c:v>34577</c:v>
                </c:pt>
                <c:pt idx="189">
                  <c:v>34607</c:v>
                </c:pt>
                <c:pt idx="190">
                  <c:v>34638</c:v>
                </c:pt>
                <c:pt idx="191">
                  <c:v>34668</c:v>
                </c:pt>
                <c:pt idx="192">
                  <c:v>34699</c:v>
                </c:pt>
                <c:pt idx="193">
                  <c:v>34730</c:v>
                </c:pt>
                <c:pt idx="194">
                  <c:v>34758</c:v>
                </c:pt>
                <c:pt idx="195">
                  <c:v>34789</c:v>
                </c:pt>
                <c:pt idx="196">
                  <c:v>34819</c:v>
                </c:pt>
                <c:pt idx="197">
                  <c:v>34850</c:v>
                </c:pt>
                <c:pt idx="198">
                  <c:v>34880</c:v>
                </c:pt>
                <c:pt idx="199">
                  <c:v>34911</c:v>
                </c:pt>
                <c:pt idx="200">
                  <c:v>34942</c:v>
                </c:pt>
                <c:pt idx="201">
                  <c:v>34972</c:v>
                </c:pt>
                <c:pt idx="202">
                  <c:v>35003</c:v>
                </c:pt>
                <c:pt idx="203">
                  <c:v>35033</c:v>
                </c:pt>
                <c:pt idx="204">
                  <c:v>35064</c:v>
                </c:pt>
                <c:pt idx="205">
                  <c:v>35095</c:v>
                </c:pt>
                <c:pt idx="206">
                  <c:v>35124</c:v>
                </c:pt>
                <c:pt idx="207">
                  <c:v>35155</c:v>
                </c:pt>
                <c:pt idx="208">
                  <c:v>35185</c:v>
                </c:pt>
                <c:pt idx="209">
                  <c:v>35216</c:v>
                </c:pt>
                <c:pt idx="210">
                  <c:v>35246</c:v>
                </c:pt>
                <c:pt idx="211">
                  <c:v>35277</c:v>
                </c:pt>
                <c:pt idx="212">
                  <c:v>35308</c:v>
                </c:pt>
                <c:pt idx="213">
                  <c:v>35338</c:v>
                </c:pt>
                <c:pt idx="214">
                  <c:v>35369</c:v>
                </c:pt>
                <c:pt idx="215">
                  <c:v>35399</c:v>
                </c:pt>
                <c:pt idx="216">
                  <c:v>35430</c:v>
                </c:pt>
                <c:pt idx="217">
                  <c:v>35461</c:v>
                </c:pt>
                <c:pt idx="218">
                  <c:v>35489</c:v>
                </c:pt>
                <c:pt idx="219">
                  <c:v>35520</c:v>
                </c:pt>
                <c:pt idx="220">
                  <c:v>35550</c:v>
                </c:pt>
                <c:pt idx="221">
                  <c:v>35581</c:v>
                </c:pt>
                <c:pt idx="222">
                  <c:v>35611</c:v>
                </c:pt>
                <c:pt idx="223">
                  <c:v>35642</c:v>
                </c:pt>
                <c:pt idx="224">
                  <c:v>35673</c:v>
                </c:pt>
                <c:pt idx="225">
                  <c:v>35703</c:v>
                </c:pt>
                <c:pt idx="226">
                  <c:v>35734</c:v>
                </c:pt>
                <c:pt idx="227">
                  <c:v>35764</c:v>
                </c:pt>
                <c:pt idx="228">
                  <c:v>35795</c:v>
                </c:pt>
                <c:pt idx="229">
                  <c:v>35826</c:v>
                </c:pt>
                <c:pt idx="230">
                  <c:v>35854</c:v>
                </c:pt>
                <c:pt idx="231">
                  <c:v>35885</c:v>
                </c:pt>
                <c:pt idx="232">
                  <c:v>35915</c:v>
                </c:pt>
                <c:pt idx="233">
                  <c:v>35946</c:v>
                </c:pt>
                <c:pt idx="234">
                  <c:v>35976</c:v>
                </c:pt>
                <c:pt idx="235">
                  <c:v>36007</c:v>
                </c:pt>
                <c:pt idx="236">
                  <c:v>36038</c:v>
                </c:pt>
                <c:pt idx="237">
                  <c:v>36068</c:v>
                </c:pt>
                <c:pt idx="238">
                  <c:v>36099</c:v>
                </c:pt>
                <c:pt idx="239">
                  <c:v>36129</c:v>
                </c:pt>
                <c:pt idx="240">
                  <c:v>36160</c:v>
                </c:pt>
                <c:pt idx="241">
                  <c:v>36191</c:v>
                </c:pt>
                <c:pt idx="242">
                  <c:v>36219</c:v>
                </c:pt>
                <c:pt idx="243">
                  <c:v>36250</c:v>
                </c:pt>
                <c:pt idx="244">
                  <c:v>36280</c:v>
                </c:pt>
                <c:pt idx="245">
                  <c:v>36311</c:v>
                </c:pt>
                <c:pt idx="246">
                  <c:v>36341</c:v>
                </c:pt>
                <c:pt idx="247">
                  <c:v>36372</c:v>
                </c:pt>
                <c:pt idx="248">
                  <c:v>36403</c:v>
                </c:pt>
                <c:pt idx="249">
                  <c:v>36433</c:v>
                </c:pt>
                <c:pt idx="250">
                  <c:v>36464</c:v>
                </c:pt>
                <c:pt idx="251">
                  <c:v>36494</c:v>
                </c:pt>
                <c:pt idx="252">
                  <c:v>36525</c:v>
                </c:pt>
                <c:pt idx="253">
                  <c:v>36556</c:v>
                </c:pt>
                <c:pt idx="254">
                  <c:v>36585</c:v>
                </c:pt>
                <c:pt idx="255">
                  <c:v>36616</c:v>
                </c:pt>
                <c:pt idx="256">
                  <c:v>36646</c:v>
                </c:pt>
                <c:pt idx="257">
                  <c:v>36677</c:v>
                </c:pt>
                <c:pt idx="258">
                  <c:v>36707</c:v>
                </c:pt>
                <c:pt idx="259">
                  <c:v>36738</c:v>
                </c:pt>
                <c:pt idx="260">
                  <c:v>36769</c:v>
                </c:pt>
                <c:pt idx="261">
                  <c:v>36799</c:v>
                </c:pt>
                <c:pt idx="262">
                  <c:v>36830</c:v>
                </c:pt>
                <c:pt idx="263">
                  <c:v>36860</c:v>
                </c:pt>
                <c:pt idx="264">
                  <c:v>36891</c:v>
                </c:pt>
                <c:pt idx="265">
                  <c:v>36922</c:v>
                </c:pt>
                <c:pt idx="266">
                  <c:v>36950</c:v>
                </c:pt>
                <c:pt idx="267">
                  <c:v>36981</c:v>
                </c:pt>
                <c:pt idx="268">
                  <c:v>37011</c:v>
                </c:pt>
                <c:pt idx="269">
                  <c:v>37042</c:v>
                </c:pt>
                <c:pt idx="270">
                  <c:v>37072</c:v>
                </c:pt>
                <c:pt idx="271">
                  <c:v>37103</c:v>
                </c:pt>
                <c:pt idx="272">
                  <c:v>37134</c:v>
                </c:pt>
                <c:pt idx="273">
                  <c:v>37164</c:v>
                </c:pt>
                <c:pt idx="274">
                  <c:v>37195</c:v>
                </c:pt>
                <c:pt idx="275">
                  <c:v>37225</c:v>
                </c:pt>
                <c:pt idx="276">
                  <c:v>37256</c:v>
                </c:pt>
                <c:pt idx="277">
                  <c:v>37287</c:v>
                </c:pt>
                <c:pt idx="278">
                  <c:v>37315</c:v>
                </c:pt>
                <c:pt idx="279">
                  <c:v>37346</c:v>
                </c:pt>
                <c:pt idx="280">
                  <c:v>37376</c:v>
                </c:pt>
                <c:pt idx="281">
                  <c:v>37407</c:v>
                </c:pt>
                <c:pt idx="282">
                  <c:v>37437</c:v>
                </c:pt>
                <c:pt idx="283">
                  <c:v>37468</c:v>
                </c:pt>
                <c:pt idx="284">
                  <c:v>37499</c:v>
                </c:pt>
                <c:pt idx="285">
                  <c:v>37529</c:v>
                </c:pt>
                <c:pt idx="286">
                  <c:v>37560</c:v>
                </c:pt>
                <c:pt idx="287">
                  <c:v>37590</c:v>
                </c:pt>
                <c:pt idx="288">
                  <c:v>37621</c:v>
                </c:pt>
                <c:pt idx="289">
                  <c:v>37652</c:v>
                </c:pt>
                <c:pt idx="290">
                  <c:v>37680</c:v>
                </c:pt>
                <c:pt idx="291">
                  <c:v>37711</c:v>
                </c:pt>
                <c:pt idx="292">
                  <c:v>37741</c:v>
                </c:pt>
                <c:pt idx="293">
                  <c:v>37772</c:v>
                </c:pt>
                <c:pt idx="294">
                  <c:v>37802</c:v>
                </c:pt>
                <c:pt idx="295">
                  <c:v>37833</c:v>
                </c:pt>
                <c:pt idx="296">
                  <c:v>37864</c:v>
                </c:pt>
                <c:pt idx="297">
                  <c:v>37894</c:v>
                </c:pt>
                <c:pt idx="298">
                  <c:v>37925</c:v>
                </c:pt>
                <c:pt idx="299">
                  <c:v>37955</c:v>
                </c:pt>
                <c:pt idx="300">
                  <c:v>37986</c:v>
                </c:pt>
                <c:pt idx="301">
                  <c:v>38017</c:v>
                </c:pt>
                <c:pt idx="302">
                  <c:v>38046</c:v>
                </c:pt>
                <c:pt idx="303">
                  <c:v>38077</c:v>
                </c:pt>
                <c:pt idx="304">
                  <c:v>38107</c:v>
                </c:pt>
                <c:pt idx="305">
                  <c:v>38138</c:v>
                </c:pt>
                <c:pt idx="306">
                  <c:v>38168</c:v>
                </c:pt>
                <c:pt idx="307">
                  <c:v>38199</c:v>
                </c:pt>
                <c:pt idx="308">
                  <c:v>38230</c:v>
                </c:pt>
                <c:pt idx="309">
                  <c:v>38260</c:v>
                </c:pt>
                <c:pt idx="310">
                  <c:v>38291</c:v>
                </c:pt>
                <c:pt idx="311">
                  <c:v>38321</c:v>
                </c:pt>
                <c:pt idx="312">
                  <c:v>38352</c:v>
                </c:pt>
                <c:pt idx="313">
                  <c:v>38383</c:v>
                </c:pt>
                <c:pt idx="314">
                  <c:v>38411</c:v>
                </c:pt>
                <c:pt idx="315">
                  <c:v>38442</c:v>
                </c:pt>
                <c:pt idx="316">
                  <c:v>38472</c:v>
                </c:pt>
                <c:pt idx="317">
                  <c:v>38503</c:v>
                </c:pt>
                <c:pt idx="318">
                  <c:v>38533</c:v>
                </c:pt>
                <c:pt idx="319">
                  <c:v>38564</c:v>
                </c:pt>
                <c:pt idx="320">
                  <c:v>38595</c:v>
                </c:pt>
                <c:pt idx="321">
                  <c:v>38625</c:v>
                </c:pt>
                <c:pt idx="322">
                  <c:v>38656</c:v>
                </c:pt>
                <c:pt idx="323">
                  <c:v>38686</c:v>
                </c:pt>
                <c:pt idx="324">
                  <c:v>38717</c:v>
                </c:pt>
                <c:pt idx="325">
                  <c:v>38748</c:v>
                </c:pt>
                <c:pt idx="326">
                  <c:v>38776</c:v>
                </c:pt>
                <c:pt idx="327">
                  <c:v>38807</c:v>
                </c:pt>
                <c:pt idx="328">
                  <c:v>38837</c:v>
                </c:pt>
                <c:pt idx="329">
                  <c:v>38868</c:v>
                </c:pt>
                <c:pt idx="330">
                  <c:v>38898</c:v>
                </c:pt>
                <c:pt idx="331">
                  <c:v>38929</c:v>
                </c:pt>
                <c:pt idx="332">
                  <c:v>38960</c:v>
                </c:pt>
                <c:pt idx="333">
                  <c:v>38990</c:v>
                </c:pt>
                <c:pt idx="334">
                  <c:v>39021</c:v>
                </c:pt>
                <c:pt idx="335">
                  <c:v>39051</c:v>
                </c:pt>
                <c:pt idx="336">
                  <c:v>39082</c:v>
                </c:pt>
                <c:pt idx="337">
                  <c:v>39113</c:v>
                </c:pt>
                <c:pt idx="338">
                  <c:v>39141</c:v>
                </c:pt>
                <c:pt idx="339">
                  <c:v>39172</c:v>
                </c:pt>
                <c:pt idx="340">
                  <c:v>39202</c:v>
                </c:pt>
                <c:pt idx="341">
                  <c:v>39233</c:v>
                </c:pt>
                <c:pt idx="342">
                  <c:v>39263</c:v>
                </c:pt>
                <c:pt idx="343">
                  <c:v>39294</c:v>
                </c:pt>
                <c:pt idx="344">
                  <c:v>39325</c:v>
                </c:pt>
                <c:pt idx="345">
                  <c:v>39355</c:v>
                </c:pt>
                <c:pt idx="346">
                  <c:v>39386</c:v>
                </c:pt>
                <c:pt idx="347">
                  <c:v>39416</c:v>
                </c:pt>
                <c:pt idx="348">
                  <c:v>39447</c:v>
                </c:pt>
                <c:pt idx="349">
                  <c:v>39478</c:v>
                </c:pt>
                <c:pt idx="350">
                  <c:v>39507</c:v>
                </c:pt>
                <c:pt idx="351">
                  <c:v>39538</c:v>
                </c:pt>
                <c:pt idx="352">
                  <c:v>39568</c:v>
                </c:pt>
                <c:pt idx="353">
                  <c:v>39599</c:v>
                </c:pt>
                <c:pt idx="354">
                  <c:v>39629</c:v>
                </c:pt>
                <c:pt idx="355">
                  <c:v>39660</c:v>
                </c:pt>
                <c:pt idx="356">
                  <c:v>39691</c:v>
                </c:pt>
                <c:pt idx="357">
                  <c:v>39721</c:v>
                </c:pt>
                <c:pt idx="358">
                  <c:v>39752</c:v>
                </c:pt>
                <c:pt idx="359">
                  <c:v>39782</c:v>
                </c:pt>
                <c:pt idx="360">
                  <c:v>39813</c:v>
                </c:pt>
                <c:pt idx="361">
                  <c:v>39844</c:v>
                </c:pt>
                <c:pt idx="362">
                  <c:v>39872</c:v>
                </c:pt>
                <c:pt idx="363">
                  <c:v>39903</c:v>
                </c:pt>
                <c:pt idx="364">
                  <c:v>39933</c:v>
                </c:pt>
                <c:pt idx="365">
                  <c:v>39964</c:v>
                </c:pt>
                <c:pt idx="366">
                  <c:v>39994</c:v>
                </c:pt>
                <c:pt idx="367">
                  <c:v>40025</c:v>
                </c:pt>
                <c:pt idx="368">
                  <c:v>40056</c:v>
                </c:pt>
                <c:pt idx="369">
                  <c:v>40086</c:v>
                </c:pt>
                <c:pt idx="370">
                  <c:v>40117</c:v>
                </c:pt>
                <c:pt idx="371">
                  <c:v>40147</c:v>
                </c:pt>
                <c:pt idx="372">
                  <c:v>40178</c:v>
                </c:pt>
                <c:pt idx="373">
                  <c:v>40209</c:v>
                </c:pt>
                <c:pt idx="374">
                  <c:v>40237</c:v>
                </c:pt>
                <c:pt idx="375">
                  <c:v>40268</c:v>
                </c:pt>
                <c:pt idx="376">
                  <c:v>40298</c:v>
                </c:pt>
                <c:pt idx="377">
                  <c:v>40329</c:v>
                </c:pt>
                <c:pt idx="378">
                  <c:v>40359</c:v>
                </c:pt>
                <c:pt idx="379">
                  <c:v>40390</c:v>
                </c:pt>
                <c:pt idx="380">
                  <c:v>40421</c:v>
                </c:pt>
                <c:pt idx="381">
                  <c:v>40451</c:v>
                </c:pt>
                <c:pt idx="382">
                  <c:v>40482</c:v>
                </c:pt>
                <c:pt idx="383">
                  <c:v>40512</c:v>
                </c:pt>
                <c:pt idx="384">
                  <c:v>40543</c:v>
                </c:pt>
                <c:pt idx="385">
                  <c:v>40574</c:v>
                </c:pt>
                <c:pt idx="386">
                  <c:v>40602</c:v>
                </c:pt>
                <c:pt idx="387">
                  <c:v>40633</c:v>
                </c:pt>
                <c:pt idx="388">
                  <c:v>40663</c:v>
                </c:pt>
                <c:pt idx="389">
                  <c:v>40694</c:v>
                </c:pt>
                <c:pt idx="390">
                  <c:v>40724</c:v>
                </c:pt>
                <c:pt idx="391">
                  <c:v>40755</c:v>
                </c:pt>
                <c:pt idx="392">
                  <c:v>40786</c:v>
                </c:pt>
                <c:pt idx="393">
                  <c:v>40816</c:v>
                </c:pt>
                <c:pt idx="394">
                  <c:v>40847</c:v>
                </c:pt>
                <c:pt idx="395">
                  <c:v>40877</c:v>
                </c:pt>
                <c:pt idx="396">
                  <c:v>40908</c:v>
                </c:pt>
                <c:pt idx="397">
                  <c:v>40939</c:v>
                </c:pt>
                <c:pt idx="398">
                  <c:v>40968</c:v>
                </c:pt>
                <c:pt idx="399">
                  <c:v>40999</c:v>
                </c:pt>
                <c:pt idx="400">
                  <c:v>41029</c:v>
                </c:pt>
                <c:pt idx="401">
                  <c:v>41060</c:v>
                </c:pt>
                <c:pt idx="402">
                  <c:v>41090</c:v>
                </c:pt>
                <c:pt idx="403">
                  <c:v>41121</c:v>
                </c:pt>
                <c:pt idx="404">
                  <c:v>41152</c:v>
                </c:pt>
                <c:pt idx="405">
                  <c:v>41182</c:v>
                </c:pt>
                <c:pt idx="406">
                  <c:v>41213</c:v>
                </c:pt>
                <c:pt idx="407">
                  <c:v>41243</c:v>
                </c:pt>
                <c:pt idx="408">
                  <c:v>41274</c:v>
                </c:pt>
                <c:pt idx="409">
                  <c:v>41305</c:v>
                </c:pt>
                <c:pt idx="410">
                  <c:v>41333</c:v>
                </c:pt>
                <c:pt idx="411">
                  <c:v>41364</c:v>
                </c:pt>
                <c:pt idx="412">
                  <c:v>41394</c:v>
                </c:pt>
                <c:pt idx="413">
                  <c:v>41425</c:v>
                </c:pt>
                <c:pt idx="414">
                  <c:v>41455</c:v>
                </c:pt>
                <c:pt idx="415">
                  <c:v>41486</c:v>
                </c:pt>
                <c:pt idx="416">
                  <c:v>41517</c:v>
                </c:pt>
                <c:pt idx="417">
                  <c:v>41547</c:v>
                </c:pt>
                <c:pt idx="418">
                  <c:v>41578</c:v>
                </c:pt>
                <c:pt idx="419">
                  <c:v>41608</c:v>
                </c:pt>
                <c:pt idx="420">
                  <c:v>41639</c:v>
                </c:pt>
                <c:pt idx="421">
                  <c:v>41670</c:v>
                </c:pt>
                <c:pt idx="422">
                  <c:v>41698</c:v>
                </c:pt>
                <c:pt idx="423">
                  <c:v>41729</c:v>
                </c:pt>
                <c:pt idx="424">
                  <c:v>41759</c:v>
                </c:pt>
                <c:pt idx="425">
                  <c:v>41790</c:v>
                </c:pt>
                <c:pt idx="426">
                  <c:v>41820</c:v>
                </c:pt>
                <c:pt idx="427">
                  <c:v>41851</c:v>
                </c:pt>
                <c:pt idx="428">
                  <c:v>41882</c:v>
                </c:pt>
                <c:pt idx="429">
                  <c:v>41912</c:v>
                </c:pt>
                <c:pt idx="430">
                  <c:v>41943</c:v>
                </c:pt>
                <c:pt idx="431">
                  <c:v>41973</c:v>
                </c:pt>
                <c:pt idx="432">
                  <c:v>42004</c:v>
                </c:pt>
                <c:pt idx="433">
                  <c:v>42035</c:v>
                </c:pt>
                <c:pt idx="434">
                  <c:v>42063</c:v>
                </c:pt>
                <c:pt idx="435">
                  <c:v>42094</c:v>
                </c:pt>
                <c:pt idx="436">
                  <c:v>42124</c:v>
                </c:pt>
                <c:pt idx="437">
                  <c:v>42155</c:v>
                </c:pt>
                <c:pt idx="438">
                  <c:v>42185</c:v>
                </c:pt>
                <c:pt idx="439">
                  <c:v>42216</c:v>
                </c:pt>
                <c:pt idx="440">
                  <c:v>42247</c:v>
                </c:pt>
                <c:pt idx="441">
                  <c:v>42277</c:v>
                </c:pt>
                <c:pt idx="442">
                  <c:v>42308</c:v>
                </c:pt>
                <c:pt idx="443">
                  <c:v>42338</c:v>
                </c:pt>
                <c:pt idx="444">
                  <c:v>42369</c:v>
                </c:pt>
                <c:pt idx="445">
                  <c:v>42400</c:v>
                </c:pt>
                <c:pt idx="446">
                  <c:v>42429</c:v>
                </c:pt>
                <c:pt idx="447">
                  <c:v>42460</c:v>
                </c:pt>
                <c:pt idx="448">
                  <c:v>42490</c:v>
                </c:pt>
                <c:pt idx="449">
                  <c:v>42521</c:v>
                </c:pt>
                <c:pt idx="450">
                  <c:v>42551</c:v>
                </c:pt>
                <c:pt idx="451">
                  <c:v>42582</c:v>
                </c:pt>
                <c:pt idx="452">
                  <c:v>42613</c:v>
                </c:pt>
                <c:pt idx="453">
                  <c:v>42643</c:v>
                </c:pt>
                <c:pt idx="454">
                  <c:v>42674</c:v>
                </c:pt>
                <c:pt idx="455">
                  <c:v>42704</c:v>
                </c:pt>
                <c:pt idx="456">
                  <c:v>42735</c:v>
                </c:pt>
                <c:pt idx="457">
                  <c:v>42766</c:v>
                </c:pt>
                <c:pt idx="458">
                  <c:v>42794</c:v>
                </c:pt>
                <c:pt idx="459">
                  <c:v>42825</c:v>
                </c:pt>
                <c:pt idx="460">
                  <c:v>42855</c:v>
                </c:pt>
                <c:pt idx="461">
                  <c:v>42886</c:v>
                </c:pt>
                <c:pt idx="462">
                  <c:v>42916</c:v>
                </c:pt>
                <c:pt idx="463">
                  <c:v>42947</c:v>
                </c:pt>
                <c:pt idx="464">
                  <c:v>42978</c:v>
                </c:pt>
                <c:pt idx="465">
                  <c:v>43008</c:v>
                </c:pt>
                <c:pt idx="466">
                  <c:v>43039</c:v>
                </c:pt>
                <c:pt idx="467">
                  <c:v>43069</c:v>
                </c:pt>
                <c:pt idx="468">
                  <c:v>43100</c:v>
                </c:pt>
                <c:pt idx="469">
                  <c:v>43131</c:v>
                </c:pt>
                <c:pt idx="470">
                  <c:v>43159</c:v>
                </c:pt>
                <c:pt idx="471">
                  <c:v>43190</c:v>
                </c:pt>
                <c:pt idx="472">
                  <c:v>43220</c:v>
                </c:pt>
                <c:pt idx="473">
                  <c:v>43251</c:v>
                </c:pt>
                <c:pt idx="474">
                  <c:v>43281</c:v>
                </c:pt>
                <c:pt idx="475">
                  <c:v>43312</c:v>
                </c:pt>
                <c:pt idx="476">
                  <c:v>43343</c:v>
                </c:pt>
                <c:pt idx="477">
                  <c:v>43373</c:v>
                </c:pt>
                <c:pt idx="478">
                  <c:v>43404</c:v>
                </c:pt>
                <c:pt idx="479">
                  <c:v>43434</c:v>
                </c:pt>
                <c:pt idx="480">
                  <c:v>43465</c:v>
                </c:pt>
                <c:pt idx="481">
                  <c:v>43496</c:v>
                </c:pt>
                <c:pt idx="482">
                  <c:v>43524</c:v>
                </c:pt>
                <c:pt idx="483">
                  <c:v>43555</c:v>
                </c:pt>
                <c:pt idx="484">
                  <c:v>43585</c:v>
                </c:pt>
                <c:pt idx="485">
                  <c:v>43616</c:v>
                </c:pt>
                <c:pt idx="486">
                  <c:v>43646</c:v>
                </c:pt>
                <c:pt idx="487">
                  <c:v>43677</c:v>
                </c:pt>
                <c:pt idx="488">
                  <c:v>43708</c:v>
                </c:pt>
                <c:pt idx="489">
                  <c:v>43738</c:v>
                </c:pt>
                <c:pt idx="490">
                  <c:v>43769</c:v>
                </c:pt>
                <c:pt idx="491">
                  <c:v>43799</c:v>
                </c:pt>
                <c:pt idx="492">
                  <c:v>43830</c:v>
                </c:pt>
                <c:pt idx="493">
                  <c:v>43861</c:v>
                </c:pt>
                <c:pt idx="494">
                  <c:v>43890</c:v>
                </c:pt>
                <c:pt idx="495">
                  <c:v>43921</c:v>
                </c:pt>
                <c:pt idx="496">
                  <c:v>43951</c:v>
                </c:pt>
                <c:pt idx="497">
                  <c:v>43982</c:v>
                </c:pt>
                <c:pt idx="498">
                  <c:v>44012</c:v>
                </c:pt>
                <c:pt idx="499">
                  <c:v>44043</c:v>
                </c:pt>
                <c:pt idx="500">
                  <c:v>44074</c:v>
                </c:pt>
                <c:pt idx="501">
                  <c:v>44104</c:v>
                </c:pt>
                <c:pt idx="502">
                  <c:v>44135</c:v>
                </c:pt>
                <c:pt idx="503">
                  <c:v>44165</c:v>
                </c:pt>
                <c:pt idx="504">
                  <c:v>44196</c:v>
                </c:pt>
                <c:pt idx="505">
                  <c:v>44227</c:v>
                </c:pt>
                <c:pt idx="506">
                  <c:v>44255</c:v>
                </c:pt>
                <c:pt idx="507">
                  <c:v>44286</c:v>
                </c:pt>
                <c:pt idx="508">
                  <c:v>44316</c:v>
                </c:pt>
                <c:pt idx="509">
                  <c:v>44347</c:v>
                </c:pt>
                <c:pt idx="510">
                  <c:v>44377</c:v>
                </c:pt>
                <c:pt idx="511">
                  <c:v>44408</c:v>
                </c:pt>
                <c:pt idx="512">
                  <c:v>44439</c:v>
                </c:pt>
                <c:pt idx="513">
                  <c:v>44469</c:v>
                </c:pt>
                <c:pt idx="514">
                  <c:v>44500</c:v>
                </c:pt>
                <c:pt idx="515">
                  <c:v>44530</c:v>
                </c:pt>
                <c:pt idx="516">
                  <c:v>44561</c:v>
                </c:pt>
                <c:pt idx="517">
                  <c:v>44592</c:v>
                </c:pt>
                <c:pt idx="518">
                  <c:v>44620</c:v>
                </c:pt>
                <c:pt idx="519">
                  <c:v>44651</c:v>
                </c:pt>
                <c:pt idx="520">
                  <c:v>44681</c:v>
                </c:pt>
                <c:pt idx="521">
                  <c:v>44712</c:v>
                </c:pt>
                <c:pt idx="522">
                  <c:v>44742</c:v>
                </c:pt>
                <c:pt idx="523">
                  <c:v>44773</c:v>
                </c:pt>
                <c:pt idx="524">
                  <c:v>44804</c:v>
                </c:pt>
                <c:pt idx="525">
                  <c:v>44834</c:v>
                </c:pt>
                <c:pt idx="526">
                  <c:v>44865</c:v>
                </c:pt>
                <c:pt idx="527">
                  <c:v>44895</c:v>
                </c:pt>
                <c:pt idx="528">
                  <c:v>44926</c:v>
                </c:pt>
                <c:pt idx="529">
                  <c:v>44957</c:v>
                </c:pt>
                <c:pt idx="530">
                  <c:v>44985</c:v>
                </c:pt>
                <c:pt idx="531">
                  <c:v>45016</c:v>
                </c:pt>
                <c:pt idx="532">
                  <c:v>45046</c:v>
                </c:pt>
                <c:pt idx="533">
                  <c:v>45077</c:v>
                </c:pt>
                <c:pt idx="534">
                  <c:v>45107</c:v>
                </c:pt>
                <c:pt idx="535">
                  <c:v>45138</c:v>
                </c:pt>
                <c:pt idx="536">
                  <c:v>45169</c:v>
                </c:pt>
                <c:pt idx="537">
                  <c:v>45199</c:v>
                </c:pt>
                <c:pt idx="538">
                  <c:v>45230</c:v>
                </c:pt>
                <c:pt idx="539">
                  <c:v>45260</c:v>
                </c:pt>
                <c:pt idx="540">
                  <c:v>45291</c:v>
                </c:pt>
              </c:numCache>
            </c:numRef>
          </c:cat>
          <c:val>
            <c:numRef>
              <c:f>Sheet1!$AP$2:$AP$542</c:f>
              <c:numCache>
                <c:formatCode>"$"#,##0.00_);[Red]\("$"#,##0.00\)</c:formatCode>
                <c:ptCount val="541"/>
                <c:pt idx="0">
                  <c:v>1</c:v>
                </c:pt>
                <c:pt idx="1">
                  <c:v>0.97829999999999995</c:v>
                </c:pt>
                <c:pt idx="2">
                  <c:v>1.0390524299999999</c:v>
                </c:pt>
                <c:pt idx="3">
                  <c:v>1.0461179865239998</c:v>
                </c:pt>
                <c:pt idx="4">
                  <c:v>1.0345060768735834</c:v>
                </c:pt>
                <c:pt idx="5">
                  <c:v>1.0898521519863202</c:v>
                </c:pt>
                <c:pt idx="6">
                  <c:v>1.1107773133044576</c:v>
                </c:pt>
                <c:pt idx="7">
                  <c:v>1.1752023974761163</c:v>
                </c:pt>
                <c:pt idx="8">
                  <c:v>1.17896304514804</c:v>
                </c:pt>
                <c:pt idx="9">
                  <c:v>1.0840565200136227</c:v>
                </c:pt>
                <c:pt idx="10">
                  <c:v>1.1319718181982248</c:v>
                </c:pt>
                <c:pt idx="11">
                  <c:v>1.1501965644712162</c:v>
                </c:pt>
                <c:pt idx="12">
                  <c:v>1.2090866285721424</c:v>
                </c:pt>
                <c:pt idx="13">
                  <c:v>1.2054593686864261</c:v>
                </c:pt>
                <c:pt idx="14">
                  <c:v>1.073943751562737</c:v>
                </c:pt>
                <c:pt idx="15">
                  <c:v>1.1330106578986876</c:v>
                </c:pt>
                <c:pt idx="16">
                  <c:v>1.2118681996884362</c:v>
                </c:pt>
                <c:pt idx="17">
                  <c:v>1.2436191465202733</c:v>
                </c:pt>
                <c:pt idx="18">
                  <c:v>1.3097796851151517</c:v>
                </c:pt>
                <c:pt idx="19">
                  <c:v>1.3340106092897821</c:v>
                </c:pt>
                <c:pt idx="20">
                  <c:v>1.3502855387231174</c:v>
                </c:pt>
                <c:pt idx="21">
                  <c:v>1.3616279372483915</c:v>
                </c:pt>
                <c:pt idx="22">
                  <c:v>1.4674264279725917</c:v>
                </c:pt>
                <c:pt idx="23">
                  <c:v>1.4319147084156549</c:v>
                </c:pt>
                <c:pt idx="24">
                  <c:v>1.416736412506449</c:v>
                </c:pt>
                <c:pt idx="25">
                  <c:v>1.4440794252678235</c:v>
                </c:pt>
                <c:pt idx="26">
                  <c:v>1.5136840535657325</c:v>
                </c:pt>
                <c:pt idx="27">
                  <c:v>1.5159545796460812</c:v>
                </c:pt>
                <c:pt idx="28">
                  <c:v>1.5288401935730729</c:v>
                </c:pt>
                <c:pt idx="29">
                  <c:v>1.5390834228700123</c:v>
                </c:pt>
                <c:pt idx="30">
                  <c:v>1.52430822201046</c:v>
                </c:pt>
                <c:pt idx="31">
                  <c:v>1.4541900437979789</c:v>
                </c:pt>
                <c:pt idx="32">
                  <c:v>1.3778450664985851</c:v>
                </c:pt>
                <c:pt idx="33">
                  <c:v>1.4318565931053295</c:v>
                </c:pt>
                <c:pt idx="34">
                  <c:v>1.5057403933095648</c:v>
                </c:pt>
                <c:pt idx="35">
                  <c:v>1.4674945873195018</c:v>
                </c:pt>
                <c:pt idx="36">
                  <c:v>1.4325682161412976</c:v>
                </c:pt>
                <c:pt idx="37">
                  <c:v>1.3795631921440696</c:v>
                </c:pt>
                <c:pt idx="38">
                  <c:v>1.3831500564436441</c:v>
                </c:pt>
                <c:pt idx="39">
                  <c:v>1.4264426532103303</c:v>
                </c:pt>
                <c:pt idx="40">
                  <c:v>1.4016225510444706</c:v>
                </c:pt>
                <c:pt idx="41">
                  <c:v>1.3665819872683589</c:v>
                </c:pt>
                <c:pt idx="42">
                  <c:v>1.3296842736121133</c:v>
                </c:pt>
                <c:pt idx="43">
                  <c:v>1.5049366608741896</c:v>
                </c:pt>
                <c:pt idx="44">
                  <c:v>1.5196850401507567</c:v>
                </c:pt>
                <c:pt idx="45">
                  <c:v>1.6897377961436262</c:v>
                </c:pt>
                <c:pt idx="46">
                  <c:v>1.7421196678240785</c:v>
                </c:pt>
                <c:pt idx="47">
                  <c:v>1.7731293979113472</c:v>
                </c:pt>
                <c:pt idx="48">
                  <c:v>1.854161411395896</c:v>
                </c:pt>
                <c:pt idx="49">
                  <c:v>1.8962508754345826</c:v>
                </c:pt>
                <c:pt idx="50">
                  <c:v>1.974566036590031</c:v>
                </c:pt>
                <c:pt idx="51">
                  <c:v>2.1315440364989384</c:v>
                </c:pt>
                <c:pt idx="52">
                  <c:v>2.1586146457624746</c:v>
                </c:pt>
                <c:pt idx="53">
                  <c:v>2.2084786440795874</c:v>
                </c:pt>
                <c:pt idx="54">
                  <c:v>2.1766765516048414</c:v>
                </c:pt>
                <c:pt idx="55">
                  <c:v>2.2226044268437035</c:v>
                </c:pt>
                <c:pt idx="56">
                  <c:v>2.2597219207719932</c:v>
                </c:pt>
                <c:pt idx="57">
                  <c:v>2.2378026181405049</c:v>
                </c:pt>
                <c:pt idx="58">
                  <c:v>2.3073982795646741</c:v>
                </c:pt>
                <c:pt idx="59">
                  <c:v>2.2917079712636341</c:v>
                </c:pt>
                <c:pt idx="60">
                  <c:v>2.3286044696009784</c:v>
                </c:pt>
                <c:pt idx="61">
                  <c:v>2.2510619407632659</c:v>
                </c:pt>
                <c:pt idx="62">
                  <c:v>2.2792002150228066</c:v>
                </c:pt>
                <c:pt idx="63">
                  <c:v>2.2864936557108799</c:v>
                </c:pt>
                <c:pt idx="64">
                  <c:v>2.1689678818073408</c:v>
                </c:pt>
                <c:pt idx="65">
                  <c:v>2.197598257847198</c:v>
                </c:pt>
                <c:pt idx="66">
                  <c:v>2.1600193276380111</c:v>
                </c:pt>
                <c:pt idx="67">
                  <c:v>2.4075575425853271</c:v>
                </c:pt>
                <c:pt idx="68">
                  <c:v>2.4468007305294677</c:v>
                </c:pt>
                <c:pt idx="69">
                  <c:v>2.4428858493606205</c:v>
                </c:pt>
                <c:pt idx="70">
                  <c:v>2.4428858493606205</c:v>
                </c:pt>
                <c:pt idx="71">
                  <c:v>2.5042022841795717</c:v>
                </c:pt>
                <c:pt idx="72">
                  <c:v>2.6887619925236064</c:v>
                </c:pt>
                <c:pt idx="73">
                  <c:v>2.7363530797912743</c:v>
                </c:pt>
                <c:pt idx="74">
                  <c:v>2.7467512214944811</c:v>
                </c:pt>
                <c:pt idx="75">
                  <c:v>2.7733947083429777</c:v>
                </c:pt>
                <c:pt idx="76">
                  <c:v>2.9317555461893616</c:v>
                </c:pt>
                <c:pt idx="77">
                  <c:v>2.9856998482392458</c:v>
                </c:pt>
                <c:pt idx="78">
                  <c:v>2.9731599088766409</c:v>
                </c:pt>
                <c:pt idx="79">
                  <c:v>2.9782142807217316</c:v>
                </c:pt>
                <c:pt idx="80">
                  <c:v>2.8641486737700892</c:v>
                </c:pt>
                <c:pt idx="81">
                  <c:v>3.006496862856463</c:v>
                </c:pt>
                <c:pt idx="82">
                  <c:v>3.1772658846667099</c:v>
                </c:pt>
                <c:pt idx="83">
                  <c:v>3.2922829096916448</c:v>
                </c:pt>
                <c:pt idx="84">
                  <c:v>3.3350825875176358</c:v>
                </c:pt>
                <c:pt idx="85">
                  <c:v>3.5818786989939411</c:v>
                </c:pt>
                <c:pt idx="86">
                  <c:v>3.749152434236958</c:v>
                </c:pt>
                <c:pt idx="87">
                  <c:v>3.6730446398219478</c:v>
                </c:pt>
                <c:pt idx="88">
                  <c:v>3.8504526959253478</c:v>
                </c:pt>
                <c:pt idx="89">
                  <c:v>3.8881871323454162</c:v>
                </c:pt>
                <c:pt idx="90">
                  <c:v>3.7073864306913547</c:v>
                </c:pt>
                <c:pt idx="91">
                  <c:v>4.0469830277426828</c:v>
                </c:pt>
                <c:pt idx="92">
                  <c:v>3.7794774496088914</c:v>
                </c:pt>
                <c:pt idx="93">
                  <c:v>3.9646718446397267</c:v>
                </c:pt>
                <c:pt idx="94">
                  <c:v>4.0288995285228903</c:v>
                </c:pt>
                <c:pt idx="95">
                  <c:v>3.9104498823843175</c:v>
                </c:pt>
                <c:pt idx="96">
                  <c:v>4.3578053489290838</c:v>
                </c:pt>
                <c:pt idx="97">
                  <c:v>4.4593422135591316</c:v>
                </c:pt>
                <c:pt idx="98">
                  <c:v>4.56859609779133</c:v>
                </c:pt>
                <c:pt idx="99">
                  <c:v>4.5082906293004843</c:v>
                </c:pt>
                <c:pt idx="100">
                  <c:v>4.5222663302513162</c:v>
                </c:pt>
                <c:pt idx="101">
                  <c:v>4.7293861281768264</c:v>
                </c:pt>
                <c:pt idx="102">
                  <c:v>4.9171427574654469</c:v>
                </c:pt>
                <c:pt idx="103">
                  <c:v>5.0951433252856964</c:v>
                </c:pt>
                <c:pt idx="104">
                  <c:v>5.0029212310980249</c:v>
                </c:pt>
                <c:pt idx="105">
                  <c:v>3.960812738660306</c:v>
                </c:pt>
                <c:pt idx="106">
                  <c:v>3.6978147728132615</c:v>
                </c:pt>
                <c:pt idx="107">
                  <c:v>3.9056319630453671</c:v>
                </c:pt>
                <c:pt idx="108">
                  <c:v>4.2059750610035556</c:v>
                </c:pt>
                <c:pt idx="109">
                  <c:v>4.405758876401225</c:v>
                </c:pt>
                <c:pt idx="110">
                  <c:v>4.3409942209181267</c:v>
                </c:pt>
                <c:pt idx="111">
                  <c:v>4.4065432336539896</c:v>
                </c:pt>
                <c:pt idx="112">
                  <c:v>4.4576591351643762</c:v>
                </c:pt>
                <c:pt idx="113">
                  <c:v>4.6760844327874302</c:v>
                </c:pt>
                <c:pt idx="114">
                  <c:v>4.677019649673988</c:v>
                </c:pt>
                <c:pt idx="115">
                  <c:v>4.58675317043528</c:v>
                </c:pt>
                <c:pt idx="116">
                  <c:v>4.7330705965721656</c:v>
                </c:pt>
                <c:pt idx="117">
                  <c:v>4.8291519296825802</c:v>
                </c:pt>
                <c:pt idx="118">
                  <c:v>4.7644412938248335</c:v>
                </c:pt>
                <c:pt idx="119">
                  <c:v>4.8282848071620865</c:v>
                </c:pt>
                <c:pt idx="120">
                  <c:v>5.1508142322805135</c:v>
                </c:pt>
                <c:pt idx="121">
                  <c:v>5.0807631587214992</c:v>
                </c:pt>
                <c:pt idx="122">
                  <c:v>5.1915237955816282</c:v>
                </c:pt>
                <c:pt idx="123">
                  <c:v>5.4028188140618001</c:v>
                </c:pt>
                <c:pt idx="124">
                  <c:v>5.6173107209800541</c:v>
                </c:pt>
                <c:pt idx="125">
                  <c:v>5.5920328227356446</c:v>
                </c:pt>
                <c:pt idx="126">
                  <c:v>5.9538373463666403</c:v>
                </c:pt>
                <c:pt idx="127">
                  <c:v>6.0991109776179862</c:v>
                </c:pt>
                <c:pt idx="128">
                  <c:v>6.0429991566239005</c:v>
                </c:pt>
                <c:pt idx="129">
                  <c:v>5.8151780884191799</c:v>
                </c:pt>
                <c:pt idx="130">
                  <c:v>5.8785635295829488</c:v>
                </c:pt>
                <c:pt idx="131">
                  <c:v>5.9978983692334822</c:v>
                </c:pt>
                <c:pt idx="132">
                  <c:v>5.6206305618086967</c:v>
                </c:pt>
                <c:pt idx="133">
                  <c:v>5.7622704519662751</c:v>
                </c:pt>
                <c:pt idx="134">
                  <c:v>5.8296890162542807</c:v>
                </c:pt>
                <c:pt idx="135">
                  <c:v>5.6034970824236146</c:v>
                </c:pt>
                <c:pt idx="136">
                  <c:v>6.0562596466834426</c:v>
                </c:pt>
                <c:pt idx="137">
                  <c:v>5.9272613162090853</c:v>
                </c:pt>
                <c:pt idx="138">
                  <c:v>5.8644323462572689</c:v>
                </c:pt>
                <c:pt idx="139">
                  <c:v>5.3378063215633667</c:v>
                </c:pt>
                <c:pt idx="140">
                  <c:v>5.0698484442208853</c:v>
                </c:pt>
                <c:pt idx="141">
                  <c:v>4.9872099145800846</c:v>
                </c:pt>
                <c:pt idx="142">
                  <c:v>5.3308286776946519</c:v>
                </c:pt>
                <c:pt idx="143">
                  <c:v>5.4678309747114051</c:v>
                </c:pt>
                <c:pt idx="144">
                  <c:v>5.7248190305228404</c:v>
                </c:pt>
                <c:pt idx="145">
                  <c:v>6.1175416160167071</c:v>
                </c:pt>
                <c:pt idx="146">
                  <c:v>6.2252103484586012</c:v>
                </c:pt>
                <c:pt idx="147">
                  <c:v>6.2712769050371957</c:v>
                </c:pt>
                <c:pt idx="148">
                  <c:v>6.508331172047602</c:v>
                </c:pt>
                <c:pt idx="149">
                  <c:v>6.2323779303527838</c:v>
                </c:pt>
                <c:pt idx="150">
                  <c:v>6.4866589499111766</c:v>
                </c:pt>
                <c:pt idx="151">
                  <c:v>6.6099054699594886</c:v>
                </c:pt>
                <c:pt idx="152">
                  <c:v>6.5649581127637635</c:v>
                </c:pt>
                <c:pt idx="153">
                  <c:v>6.671310434190536</c:v>
                </c:pt>
                <c:pt idx="154">
                  <c:v>6.3337421262204954</c:v>
                </c:pt>
                <c:pt idx="155">
                  <c:v>6.8569092258463087</c:v>
                </c:pt>
                <c:pt idx="156">
                  <c:v>6.9042218995046474</c:v>
                </c:pt>
                <c:pt idx="157">
                  <c:v>7.0844220910817191</c:v>
                </c:pt>
                <c:pt idx="158">
                  <c:v>6.9838232973883585</c:v>
                </c:pt>
                <c:pt idx="159">
                  <c:v>7.2561924059865035</c:v>
                </c:pt>
                <c:pt idx="160">
                  <c:v>7.3033576566254155</c:v>
                </c:pt>
                <c:pt idx="161">
                  <c:v>7.2449307953724125</c:v>
                </c:pt>
                <c:pt idx="162">
                  <c:v>7.5238606309942506</c:v>
                </c:pt>
                <c:pt idx="163">
                  <c:v>7.3004019702537217</c:v>
                </c:pt>
                <c:pt idx="164">
                  <c:v>7.4040676782313248</c:v>
                </c:pt>
                <c:pt idx="165">
                  <c:v>7.4240586609625492</c:v>
                </c:pt>
                <c:pt idx="166">
                  <c:v>7.6846431199623337</c:v>
                </c:pt>
                <c:pt idx="167">
                  <c:v>7.8790645908973813</c:v>
                </c:pt>
                <c:pt idx="168">
                  <c:v>8.1233155932151995</c:v>
                </c:pt>
                <c:pt idx="169">
                  <c:v>8.3881356815540151</c:v>
                </c:pt>
                <c:pt idx="170">
                  <c:v>8.6414573791369467</c:v>
                </c:pt>
                <c:pt idx="171">
                  <c:v>8.5230694130427693</c:v>
                </c:pt>
                <c:pt idx="172">
                  <c:v>8.7020538707166661</c:v>
                </c:pt>
                <c:pt idx="173">
                  <c:v>8.8847970020017151</c:v>
                </c:pt>
                <c:pt idx="174">
                  <c:v>8.9887491269251356</c:v>
                </c:pt>
                <c:pt idx="175">
                  <c:v>9.3159395951452098</c:v>
                </c:pt>
                <c:pt idx="176">
                  <c:v>9.3494769776877327</c:v>
                </c:pt>
                <c:pt idx="177">
                  <c:v>9.3635011931542653</c:v>
                </c:pt>
                <c:pt idx="178">
                  <c:v>9.1659313179787105</c:v>
                </c:pt>
                <c:pt idx="179">
                  <c:v>9.3492499443382844</c:v>
                </c:pt>
                <c:pt idx="180">
                  <c:v>9.7007817422454039</c:v>
                </c:pt>
                <c:pt idx="181">
                  <c:v>9.3981173518873469</c:v>
                </c:pt>
                <c:pt idx="182">
                  <c:v>9.0419287042508163</c:v>
                </c:pt>
                <c:pt idx="183">
                  <c:v>9.2073959995386065</c:v>
                </c:pt>
                <c:pt idx="184">
                  <c:v>9.3022321783338544</c:v>
                </c:pt>
                <c:pt idx="185">
                  <c:v>9.078048382836009</c:v>
                </c:pt>
                <c:pt idx="186">
                  <c:v>9.3485742246445227</c:v>
                </c:pt>
                <c:pt idx="187">
                  <c:v>9.6271617365389304</c:v>
                </c:pt>
                <c:pt idx="188">
                  <c:v>9.3306451550535314</c:v>
                </c:pt>
                <c:pt idx="189">
                  <c:v>9.4286169291815938</c:v>
                </c:pt>
                <c:pt idx="190">
                  <c:v>9.0477008052426573</c:v>
                </c:pt>
                <c:pt idx="191">
                  <c:v>9.1689399960329094</c:v>
                </c:pt>
                <c:pt idx="192">
                  <c:v>9.4165013759257974</c:v>
                </c:pt>
                <c:pt idx="193">
                  <c:v>9.7865698799996803</c:v>
                </c:pt>
                <c:pt idx="194">
                  <c:v>9.9842585915756743</c:v>
                </c:pt>
                <c:pt idx="195">
                  <c:v>10.297764311351152</c:v>
                </c:pt>
                <c:pt idx="196">
                  <c:v>10.709674883805198</c:v>
                </c:pt>
                <c:pt idx="197">
                  <c:v>10.87674581199256</c:v>
                </c:pt>
                <c:pt idx="198">
                  <c:v>11.257431915412299</c:v>
                </c:pt>
                <c:pt idx="199">
                  <c:v>11.434173596484273</c:v>
                </c:pt>
                <c:pt idx="200">
                  <c:v>11.822935498764739</c:v>
                </c:pt>
                <c:pt idx="201">
                  <c:v>11.670419630830674</c:v>
                </c:pt>
                <c:pt idx="202">
                  <c:v>12.249272444519876</c:v>
                </c:pt>
                <c:pt idx="203">
                  <c:v>12.564078746344038</c:v>
                </c:pt>
                <c:pt idx="204">
                  <c:v>12.925924214238744</c:v>
                </c:pt>
                <c:pt idx="205">
                  <c:v>13.033209385216926</c:v>
                </c:pt>
                <c:pt idx="206">
                  <c:v>13.259987228519702</c:v>
                </c:pt>
                <c:pt idx="207">
                  <c:v>13.33954715189082</c:v>
                </c:pt>
                <c:pt idx="208">
                  <c:v>13.522298947871723</c:v>
                </c:pt>
                <c:pt idx="209">
                  <c:v>13.516890028292575</c:v>
                </c:pt>
                <c:pt idx="210">
                  <c:v>12.984324561177848</c:v>
                </c:pt>
                <c:pt idx="211">
                  <c:v>13.376451162925418</c:v>
                </c:pt>
                <c:pt idx="212">
                  <c:v>13.890106887581755</c:v>
                </c:pt>
                <c:pt idx="213">
                  <c:v>14.387372714157182</c:v>
                </c:pt>
                <c:pt idx="214">
                  <c:v>15.40312122777668</c:v>
                </c:pt>
                <c:pt idx="215">
                  <c:v>15.276815633708912</c:v>
                </c:pt>
                <c:pt idx="216">
                  <c:v>15.964272337225813</c:v>
                </c:pt>
                <c:pt idx="217">
                  <c:v>16.190965004414419</c:v>
                </c:pt>
                <c:pt idx="218">
                  <c:v>15.624281229259914</c:v>
                </c:pt>
                <c:pt idx="219">
                  <c:v>16.238315481569828</c:v>
                </c:pt>
                <c:pt idx="220">
                  <c:v>17.183385442597192</c:v>
                </c:pt>
                <c:pt idx="221">
                  <c:v>17.934299386438692</c:v>
                </c:pt>
                <c:pt idx="222">
                  <c:v>19.223775512323634</c:v>
                </c:pt>
                <c:pt idx="223">
                  <c:v>18.633605604095301</c:v>
                </c:pt>
                <c:pt idx="224">
                  <c:v>19.770255545945112</c:v>
                </c:pt>
                <c:pt idx="225">
                  <c:v>19.218665416213241</c:v>
                </c:pt>
                <c:pt idx="226">
                  <c:v>20.004708831736362</c:v>
                </c:pt>
                <c:pt idx="227">
                  <c:v>20.598848684038934</c:v>
                </c:pt>
                <c:pt idx="228">
                  <c:v>20.300165378120372</c:v>
                </c:pt>
                <c:pt idx="229">
                  <c:v>21.654186408840999</c:v>
                </c:pt>
                <c:pt idx="230">
                  <c:v>22.936114244244386</c:v>
                </c:pt>
                <c:pt idx="231">
                  <c:v>23.085198986831973</c:v>
                </c:pt>
                <c:pt idx="232">
                  <c:v>22.697367643853195</c:v>
                </c:pt>
                <c:pt idx="233">
                  <c:v>22.949308424699968</c:v>
                </c:pt>
                <c:pt idx="234">
                  <c:v>22.419179400089398</c:v>
                </c:pt>
                <c:pt idx="235">
                  <c:v>19.067512079776034</c:v>
                </c:pt>
                <c:pt idx="236">
                  <c:v>20.160080521947197</c:v>
                </c:pt>
                <c:pt idx="237">
                  <c:v>21.641846440310314</c:v>
                </c:pt>
                <c:pt idx="238">
                  <c:v>22.615729530124277</c:v>
                </c:pt>
                <c:pt idx="239">
                  <c:v>23.380141188242479</c:v>
                </c:pt>
                <c:pt idx="240">
                  <c:v>23.511069978896639</c:v>
                </c:pt>
                <c:pt idx="241">
                  <c:v>23.080817398282832</c:v>
                </c:pt>
                <c:pt idx="242">
                  <c:v>23.510120601890893</c:v>
                </c:pt>
                <c:pt idx="243">
                  <c:v>25.703614854047313</c:v>
                </c:pt>
                <c:pt idx="244">
                  <c:v>25.495415573729531</c:v>
                </c:pt>
                <c:pt idx="245">
                  <c:v>26.250079874711925</c:v>
                </c:pt>
                <c:pt idx="246">
                  <c:v>25.49145256633275</c:v>
                </c:pt>
                <c:pt idx="247">
                  <c:v>24.548268821378439</c:v>
                </c:pt>
                <c:pt idx="248">
                  <c:v>23.716082508333709</c:v>
                </c:pt>
                <c:pt idx="249">
                  <c:v>24.94694719051623</c:v>
                </c:pt>
                <c:pt idx="250">
                  <c:v>24.772318560182615</c:v>
                </c:pt>
                <c:pt idx="251">
                  <c:v>24.933338630823801</c:v>
                </c:pt>
                <c:pt idx="252">
                  <c:v>24.130485126911275</c:v>
                </c:pt>
                <c:pt idx="253">
                  <c:v>22.557177496636658</c:v>
                </c:pt>
                <c:pt idx="254">
                  <c:v>25.108394271506263</c:v>
                </c:pt>
                <c:pt idx="255">
                  <c:v>24.844756131655448</c:v>
                </c:pt>
                <c:pt idx="256">
                  <c:v>25.063389985614013</c:v>
                </c:pt>
                <c:pt idx="257">
                  <c:v>24.043310013199523</c:v>
                </c:pt>
                <c:pt idx="258">
                  <c:v>24.377512022382998</c:v>
                </c:pt>
                <c:pt idx="259">
                  <c:v>25.715837432411824</c:v>
                </c:pt>
                <c:pt idx="260">
                  <c:v>25.926707299357602</c:v>
                </c:pt>
                <c:pt idx="261">
                  <c:v>26.515243555053019</c:v>
                </c:pt>
                <c:pt idx="262">
                  <c:v>25.558043262715604</c:v>
                </c:pt>
                <c:pt idx="263">
                  <c:v>26.930510185923435</c:v>
                </c:pt>
                <c:pt idx="264">
                  <c:v>27.075934940927425</c:v>
                </c:pt>
                <c:pt idx="265">
                  <c:v>26.37196063246331</c:v>
                </c:pt>
                <c:pt idx="266">
                  <c:v>25.475313970959558</c:v>
                </c:pt>
                <c:pt idx="267">
                  <c:v>26.718509292742382</c:v>
                </c:pt>
                <c:pt idx="268">
                  <c:v>27.325019453687634</c:v>
                </c:pt>
                <c:pt idx="269">
                  <c:v>26.838634107411995</c:v>
                </c:pt>
                <c:pt idx="270">
                  <c:v>26.744698888036055</c:v>
                </c:pt>
                <c:pt idx="271">
                  <c:v>25.739098209845899</c:v>
                </c:pt>
                <c:pt idx="272">
                  <c:v>23.854996220885177</c:v>
                </c:pt>
                <c:pt idx="273">
                  <c:v>23.704709744693602</c:v>
                </c:pt>
                <c:pt idx="274">
                  <c:v>25.105658090604994</c:v>
                </c:pt>
                <c:pt idx="275">
                  <c:v>25.763426332578845</c:v>
                </c:pt>
                <c:pt idx="276">
                  <c:v>25.603693089316856</c:v>
                </c:pt>
                <c:pt idx="277">
                  <c:v>25.652340106186557</c:v>
                </c:pt>
                <c:pt idx="278">
                  <c:v>26.91956570743217</c:v>
                </c:pt>
                <c:pt idx="279">
                  <c:v>26.138898301916637</c:v>
                </c:pt>
                <c:pt idx="280">
                  <c:v>26.188562208690279</c:v>
                </c:pt>
                <c:pt idx="281">
                  <c:v>24.758666712095788</c:v>
                </c:pt>
                <c:pt idx="282">
                  <c:v>22.354600174351287</c:v>
                </c:pt>
                <c:pt idx="283">
                  <c:v>22.504375995519439</c:v>
                </c:pt>
                <c:pt idx="284">
                  <c:v>20.062651200005579</c:v>
                </c:pt>
                <c:pt idx="285">
                  <c:v>21.463024253765969</c:v>
                </c:pt>
                <c:pt idx="286">
                  <c:v>22.83880410843237</c:v>
                </c:pt>
                <c:pt idx="287">
                  <c:v>21.847600010126406</c:v>
                </c:pt>
                <c:pt idx="288">
                  <c:v>21.312333809878311</c:v>
                </c:pt>
                <c:pt idx="289">
                  <c:v>20.734769563630607</c:v>
                </c:pt>
                <c:pt idx="290">
                  <c:v>20.782459533626955</c:v>
                </c:pt>
                <c:pt idx="291">
                  <c:v>22.62170720235294</c:v>
                </c:pt>
                <c:pt idx="292">
                  <c:v>24.141885926351055</c:v>
                </c:pt>
                <c:pt idx="293">
                  <c:v>24.450902066208346</c:v>
                </c:pt>
                <c:pt idx="294">
                  <c:v>24.876347762160375</c:v>
                </c:pt>
                <c:pt idx="295">
                  <c:v>25.304220943669534</c:v>
                </c:pt>
                <c:pt idx="296">
                  <c:v>25.053709156327205</c:v>
                </c:pt>
                <c:pt idx="297">
                  <c:v>26.624576720428919</c:v>
                </c:pt>
                <c:pt idx="298">
                  <c:v>27.037257659595568</c:v>
                </c:pt>
                <c:pt idx="299">
                  <c:v>28.648678216107466</c:v>
                </c:pt>
                <c:pt idx="300">
                  <c:v>29.190138234391895</c:v>
                </c:pt>
                <c:pt idx="301">
                  <c:v>29.811888178784447</c:v>
                </c:pt>
                <c:pt idx="302">
                  <c:v>29.603204961532956</c:v>
                </c:pt>
                <c:pt idx="303">
                  <c:v>28.815759709556183</c:v>
                </c:pt>
                <c:pt idx="304">
                  <c:v>29.112562034564611</c:v>
                </c:pt>
                <c:pt idx="305">
                  <c:v>29.860754878852923</c:v>
                </c:pt>
                <c:pt idx="306">
                  <c:v>29.359094196888194</c:v>
                </c:pt>
                <c:pt idx="307">
                  <c:v>29.767185606224942</c:v>
                </c:pt>
                <c:pt idx="308">
                  <c:v>30.288111354333882</c:v>
                </c:pt>
                <c:pt idx="309">
                  <c:v>30.787865191680389</c:v>
                </c:pt>
                <c:pt idx="310">
                  <c:v>32.444252338992797</c:v>
                </c:pt>
                <c:pt idx="311">
                  <c:v>33.501934965243962</c:v>
                </c:pt>
                <c:pt idx="312">
                  <c:v>32.845297039925178</c:v>
                </c:pt>
                <c:pt idx="313">
                  <c:v>33.896346545202782</c:v>
                </c:pt>
                <c:pt idx="314">
                  <c:v>33.411628789606382</c:v>
                </c:pt>
                <c:pt idx="315">
                  <c:v>32.720008073661532</c:v>
                </c:pt>
                <c:pt idx="316">
                  <c:v>33.605923844925236</c:v>
                </c:pt>
                <c:pt idx="317">
                  <c:v>34.06847121704233</c:v>
                </c:pt>
                <c:pt idx="318">
                  <c:v>35.137650378987978</c:v>
                </c:pt>
                <c:pt idx="319">
                  <c:v>34.926019701538593</c:v>
                </c:pt>
                <c:pt idx="320">
                  <c:v>35.367693032544217</c:v>
                </c:pt>
                <c:pt idx="321">
                  <c:v>34.470323298483926</c:v>
                </c:pt>
                <c:pt idx="322">
                  <c:v>35.621632096653293</c:v>
                </c:pt>
                <c:pt idx="323">
                  <c:v>35.797081754176411</c:v>
                </c:pt>
                <c:pt idx="324">
                  <c:v>37.324425052141414</c:v>
                </c:pt>
                <c:pt idx="325">
                  <c:v>37.53145350432424</c:v>
                </c:pt>
                <c:pt idx="326">
                  <c:v>38.157463008588024</c:v>
                </c:pt>
                <c:pt idx="327">
                  <c:v>39.046379377492734</c:v>
                </c:pt>
                <c:pt idx="328">
                  <c:v>38.002780427406009</c:v>
                </c:pt>
                <c:pt idx="329">
                  <c:v>38.26590138413215</c:v>
                </c:pt>
                <c:pt idx="330">
                  <c:v>39.059439079114291</c:v>
                </c:pt>
                <c:pt idx="331">
                  <c:v>39.75952494685319</c:v>
                </c:pt>
                <c:pt idx="332">
                  <c:v>40.515382182710354</c:v>
                </c:pt>
                <c:pt idx="333">
                  <c:v>41.908179220758484</c:v>
                </c:pt>
                <c:pt idx="334">
                  <c:v>42.886682367730835</c:v>
                </c:pt>
                <c:pt idx="335">
                  <c:v>43.79521300448986</c:v>
                </c:pt>
                <c:pt idx="336">
                  <c:v>44.363990475111137</c:v>
                </c:pt>
                <c:pt idx="337">
                  <c:v>43.685740985279985</c:v>
                </c:pt>
                <c:pt idx="338">
                  <c:v>44.347651177701934</c:v>
                </c:pt>
                <c:pt idx="339">
                  <c:v>45.879433994538203</c:v>
                </c:pt>
                <c:pt idx="340">
                  <c:v>47.536808466162633</c:v>
                </c:pt>
                <c:pt idx="341">
                  <c:v>46.42677331899359</c:v>
                </c:pt>
                <c:pt idx="342">
                  <c:v>44.126433366549158</c:v>
                </c:pt>
                <c:pt idx="343">
                  <c:v>44.65262474442698</c:v>
                </c:pt>
                <c:pt idx="344">
                  <c:v>46.078045465277675</c:v>
                </c:pt>
                <c:pt idx="345">
                  <c:v>46.122489675406847</c:v>
                </c:pt>
                <c:pt idx="346">
                  <c:v>43.7722120815355</c:v>
                </c:pt>
                <c:pt idx="347">
                  <c:v>43.352672893846602</c:v>
                </c:pt>
                <c:pt idx="348">
                  <c:v>41.612933000563487</c:v>
                </c:pt>
                <c:pt idx="349">
                  <c:v>39.876483406427027</c:v>
                </c:pt>
                <c:pt idx="350">
                  <c:v>39.645199802669751</c:v>
                </c:pt>
                <c:pt idx="351">
                  <c:v>41.524043663664784</c:v>
                </c:pt>
                <c:pt idx="352">
                  <c:v>41.573389064078022</c:v>
                </c:pt>
                <c:pt idx="353">
                  <c:v>37.595800695694138</c:v>
                </c:pt>
                <c:pt idx="354">
                  <c:v>37.618184122592652</c:v>
                </c:pt>
                <c:pt idx="355">
                  <c:v>38.351738712983213</c:v>
                </c:pt>
                <c:pt idx="356">
                  <c:v>35.61859738236069</c:v>
                </c:pt>
                <c:pt idx="357">
                  <c:v>29.370579017317212</c:v>
                </c:pt>
                <c:pt idx="358">
                  <c:v>27.15870022827281</c:v>
                </c:pt>
                <c:pt idx="359">
                  <c:v>27.636793681960793</c:v>
                </c:pt>
                <c:pt idx="360">
                  <c:v>24.396322129928993</c:v>
                </c:pt>
                <c:pt idx="361">
                  <c:v>21.126430861845989</c:v>
                </c:pt>
                <c:pt idx="362">
                  <c:v>22.938361294508319</c:v>
                </c:pt>
                <c:pt idx="363">
                  <c:v>25.491605174988258</c:v>
                </c:pt>
                <c:pt idx="364">
                  <c:v>26.982494607497987</c:v>
                </c:pt>
                <c:pt idx="365">
                  <c:v>26.793885329655904</c:v>
                </c:pt>
                <c:pt idx="366">
                  <c:v>29.056497886134643</c:v>
                </c:pt>
                <c:pt idx="367">
                  <c:v>30.564943824124981</c:v>
                </c:pt>
                <c:pt idx="368">
                  <c:v>31.773676899831628</c:v>
                </c:pt>
                <c:pt idx="369">
                  <c:v>30.709425071595309</c:v>
                </c:pt>
                <c:pt idx="370">
                  <c:v>32.381389253846251</c:v>
                </c:pt>
                <c:pt idx="371">
                  <c:v>33.098233599042786</c:v>
                </c:pt>
                <c:pt idx="372">
                  <c:v>32.164207225829387</c:v>
                </c:pt>
                <c:pt idx="373">
                  <c:v>33.218106500416312</c:v>
                </c:pt>
                <c:pt idx="374">
                  <c:v>35.430143681493199</c:v>
                </c:pt>
                <c:pt idx="375">
                  <c:v>36.478380365959701</c:v>
                </c:pt>
                <c:pt idx="376">
                  <c:v>33.472675453959461</c:v>
                </c:pt>
                <c:pt idx="377">
                  <c:v>31.500872845617792</c:v>
                </c:pt>
                <c:pt idx="378">
                  <c:v>33.64259779845402</c:v>
                </c:pt>
                <c:pt idx="379">
                  <c:v>32.117246511940529</c:v>
                </c:pt>
                <c:pt idx="380">
                  <c:v>34.682008000879804</c:v>
                </c:pt>
                <c:pt idx="381">
                  <c:v>35.746513096706771</c:v>
                </c:pt>
                <c:pt idx="382">
                  <c:v>35.644464866229029</c:v>
                </c:pt>
                <c:pt idx="383">
                  <c:v>38.469085704521376</c:v>
                </c:pt>
                <c:pt idx="384">
                  <c:v>39.269672002171887</c:v>
                </c:pt>
                <c:pt idx="385">
                  <c:v>40.762171103700233</c:v>
                </c:pt>
                <c:pt idx="386">
                  <c:v>40.957146917604469</c:v>
                </c:pt>
                <c:pt idx="387">
                  <c:v>42.012297469382752</c:v>
                </c:pt>
                <c:pt idx="388">
                  <c:v>41.542892095179354</c:v>
                </c:pt>
                <c:pt idx="389">
                  <c:v>40.676815730598769</c:v>
                </c:pt>
                <c:pt idx="390">
                  <c:v>39.328020836893842</c:v>
                </c:pt>
                <c:pt idx="391">
                  <c:v>36.790194066348995</c:v>
                </c:pt>
                <c:pt idx="392">
                  <c:v>33.911212233210442</c:v>
                </c:pt>
                <c:pt idx="393">
                  <c:v>37.871069913142335</c:v>
                </c:pt>
                <c:pt idx="394">
                  <c:v>37.684311909248436</c:v>
                </c:pt>
                <c:pt idx="395">
                  <c:v>38.430266916907591</c:v>
                </c:pt>
                <c:pt idx="396">
                  <c:v>39.970492540256167</c:v>
                </c:pt>
                <c:pt idx="397">
                  <c:v>41.483621053764473</c:v>
                </c:pt>
                <c:pt idx="398">
                  <c:v>42.717847675365526</c:v>
                </c:pt>
                <c:pt idx="399">
                  <c:v>42.267791962857828</c:v>
                </c:pt>
                <c:pt idx="400">
                  <c:v>39.781009214635667</c:v>
                </c:pt>
                <c:pt idx="401">
                  <c:v>41.750991484001609</c:v>
                </c:pt>
                <c:pt idx="402">
                  <c:v>42.117991838438016</c:v>
                </c:pt>
                <c:pt idx="403">
                  <c:v>43.061276740465864</c:v>
                </c:pt>
                <c:pt idx="404">
                  <c:v>44.44084314447629</c:v>
                </c:pt>
                <c:pt idx="405">
                  <c:v>44.196919079950682</c:v>
                </c:pt>
                <c:pt idx="406">
                  <c:v>44.1900488898643</c:v>
                </c:pt>
                <c:pt idx="407">
                  <c:v>45.173962326203473</c:v>
                </c:pt>
                <c:pt idx="408">
                  <c:v>48.091434422153739</c:v>
                </c:pt>
                <c:pt idx="409">
                  <c:v>48.770945148552194</c:v>
                </c:pt>
                <c:pt idx="410">
                  <c:v>50.710612681563802</c:v>
                </c:pt>
                <c:pt idx="411">
                  <c:v>51.414292448663424</c:v>
                </c:pt>
                <c:pt idx="412">
                  <c:v>52.750077771956633</c:v>
                </c:pt>
                <c:pt idx="413">
                  <c:v>52.304264561972943</c:v>
                </c:pt>
                <c:pt idx="414">
                  <c:v>55.170374699303345</c:v>
                </c:pt>
                <c:pt idx="415">
                  <c:v>53.050128257969725</c:v>
                </c:pt>
                <c:pt idx="416">
                  <c:v>54.515198297362957</c:v>
                </c:pt>
                <c:pt idx="417">
                  <c:v>56.852966753355062</c:v>
                </c:pt>
                <c:pt idx="418">
                  <c:v>58.489442174027758</c:v>
                </c:pt>
                <c:pt idx="419">
                  <c:v>59.940098822006654</c:v>
                </c:pt>
                <c:pt idx="420">
                  <c:v>57.796177257461316</c:v>
                </c:pt>
                <c:pt idx="421">
                  <c:v>60.307111169501297</c:v>
                </c:pt>
                <c:pt idx="422">
                  <c:v>61.691349868944116</c:v>
                </c:pt>
                <c:pt idx="423">
                  <c:v>62.10379460638088</c:v>
                </c:pt>
                <c:pt idx="424">
                  <c:v>62.973343159560997</c:v>
                </c:pt>
                <c:pt idx="425">
                  <c:v>64.706757334267294</c:v>
                </c:pt>
                <c:pt idx="426">
                  <c:v>63.376865071712139</c:v>
                </c:pt>
                <c:pt idx="427">
                  <c:v>65.739335666205179</c:v>
                </c:pt>
                <c:pt idx="428">
                  <c:v>64.143186588131584</c:v>
                </c:pt>
                <c:pt idx="429">
                  <c:v>65.81202317040038</c:v>
                </c:pt>
                <c:pt idx="430">
                  <c:v>67.030073760282335</c:v>
                </c:pt>
                <c:pt idx="431">
                  <c:v>67.549996381633207</c:v>
                </c:pt>
                <c:pt idx="432">
                  <c:v>64.840859821965154</c:v>
                </c:pt>
                <c:pt idx="433">
                  <c:v>67.968589596205462</c:v>
                </c:pt>
                <c:pt idx="434">
                  <c:v>67.203820375099951</c:v>
                </c:pt>
                <c:pt idx="435">
                  <c:v>67.667638737575174</c:v>
                </c:pt>
                <c:pt idx="436">
                  <c:v>68.46121043629573</c:v>
                </c:pt>
                <c:pt idx="437">
                  <c:v>67.205825588965723</c:v>
                </c:pt>
                <c:pt idx="438">
                  <c:v>67.323244959525226</c:v>
                </c:pt>
                <c:pt idx="439">
                  <c:v>63.369650189719614</c:v>
                </c:pt>
                <c:pt idx="440">
                  <c:v>61.433946514472602</c:v>
                </c:pt>
                <c:pt idx="441">
                  <c:v>65.973208100171504</c:v>
                </c:pt>
                <c:pt idx="442">
                  <c:v>66.353802180676908</c:v>
                </c:pt>
                <c:pt idx="443">
                  <c:v>64.759948193763762</c:v>
                </c:pt>
                <c:pt idx="444">
                  <c:v>61.33535227237342</c:v>
                </c:pt>
                <c:pt idx="445">
                  <c:v>61.353100828058665</c:v>
                </c:pt>
                <c:pt idx="446">
                  <c:v>65.82418888419474</c:v>
                </c:pt>
                <c:pt idx="447">
                  <c:v>67.207643567374959</c:v>
                </c:pt>
                <c:pt idx="448">
                  <c:v>68.266304840944315</c:v>
                </c:pt>
                <c:pt idx="449">
                  <c:v>68.830432236870891</c:v>
                </c:pt>
                <c:pt idx="450">
                  <c:v>70.954216808763093</c:v>
                </c:pt>
                <c:pt idx="451">
                  <c:v>71.592012790360215</c:v>
                </c:pt>
                <c:pt idx="452">
                  <c:v>71.496724172137107</c:v>
                </c:pt>
                <c:pt idx="453">
                  <c:v>70.295247504143077</c:v>
                </c:pt>
                <c:pt idx="454">
                  <c:v>74.710263948036356</c:v>
                </c:pt>
                <c:pt idx="455">
                  <c:v>76.675511509194493</c:v>
                </c:pt>
                <c:pt idx="456">
                  <c:v>77.132497143741531</c:v>
                </c:pt>
                <c:pt idx="457">
                  <c:v>79.770918445399843</c:v>
                </c:pt>
                <c:pt idx="458">
                  <c:v>78.969096711130859</c:v>
                </c:pt>
                <c:pt idx="459">
                  <c:v>78.856875875754099</c:v>
                </c:pt>
                <c:pt idx="460">
                  <c:v>78.591217990491671</c:v>
                </c:pt>
                <c:pt idx="461">
                  <c:v>79.986280350577488</c:v>
                </c:pt>
                <c:pt idx="462">
                  <c:v>81.007892110586056</c:v>
                </c:pt>
                <c:pt idx="463">
                  <c:v>79.98689565455625</c:v>
                </c:pt>
                <c:pt idx="464">
                  <c:v>82.597885541069274</c:v>
                </c:pt>
                <c:pt idx="465">
                  <c:v>83.160233272606916</c:v>
                </c:pt>
                <c:pt idx="466">
                  <c:v>85.695708003238096</c:v>
                </c:pt>
                <c:pt idx="467">
                  <c:v>86.791157275561559</c:v>
                </c:pt>
                <c:pt idx="468">
                  <c:v>89.977482731681533</c:v>
                </c:pt>
                <c:pt idx="469">
                  <c:v>85.666356483346974</c:v>
                </c:pt>
                <c:pt idx="470">
                  <c:v>84.344078066925761</c:v>
                </c:pt>
                <c:pt idx="471">
                  <c:v>84.710683735103487</c:v>
                </c:pt>
                <c:pt idx="472">
                  <c:v>85.547632838128223</c:v>
                </c:pt>
                <c:pt idx="473">
                  <c:v>85.78634520088788</c:v>
                </c:pt>
                <c:pt idx="474">
                  <c:v>89.037686819732215</c:v>
                </c:pt>
                <c:pt idx="475">
                  <c:v>90.414157094901654</c:v>
                </c:pt>
                <c:pt idx="476">
                  <c:v>90.410372864604938</c:v>
                </c:pt>
                <c:pt idx="477">
                  <c:v>85.476034761010268</c:v>
                </c:pt>
                <c:pt idx="478">
                  <c:v>87.94465853053191</c:v>
                </c:pt>
                <c:pt idx="479">
                  <c:v>79.347306206650913</c:v>
                </c:pt>
                <c:pt idx="480">
                  <c:v>85.695130265749867</c:v>
                </c:pt>
                <c:pt idx="481">
                  <c:v>88.475024264094614</c:v>
                </c:pt>
                <c:pt idx="482">
                  <c:v>88.816890014893104</c:v>
                </c:pt>
                <c:pt idx="483">
                  <c:v>91.981825694507535</c:v>
                </c:pt>
                <c:pt idx="484">
                  <c:v>85.957978269008606</c:v>
                </c:pt>
                <c:pt idx="485">
                  <c:v>92.081618434726749</c:v>
                </c:pt>
                <c:pt idx="486">
                  <c:v>92.803158191917788</c:v>
                </c:pt>
                <c:pt idx="487">
                  <c:v>89.910534885615874</c:v>
                </c:pt>
                <c:pt idx="488">
                  <c:v>93.210163745253823</c:v>
                </c:pt>
                <c:pt idx="489">
                  <c:v>94.576003043288082</c:v>
                </c:pt>
                <c:pt idx="490">
                  <c:v>97.452770176361355</c:v>
                </c:pt>
                <c:pt idx="491">
                  <c:v>100.18162121697567</c:v>
                </c:pt>
                <c:pt idx="492">
                  <c:v>97.811205994941417</c:v>
                </c:pt>
                <c:pt idx="493">
                  <c:v>88.336516997879954</c:v>
                </c:pt>
                <c:pt idx="494">
                  <c:v>72.811033015208508</c:v>
                </c:pt>
                <c:pt idx="495">
                  <c:v>81.043602361528258</c:v>
                </c:pt>
                <c:pt idx="496">
                  <c:v>83.794106082091986</c:v>
                </c:pt>
                <c:pt idx="497">
                  <c:v>83.406866284802163</c:v>
                </c:pt>
                <c:pt idx="498">
                  <c:v>86.614449738117528</c:v>
                </c:pt>
                <c:pt idx="499">
                  <c:v>90.256799009336206</c:v>
                </c:pt>
                <c:pt idx="500">
                  <c:v>87.925927292707257</c:v>
                </c:pt>
                <c:pt idx="501">
                  <c:v>87.012044978967907</c:v>
                </c:pt>
                <c:pt idx="502">
                  <c:v>99.016010453230933</c:v>
                </c:pt>
                <c:pt idx="503">
                  <c:v>103.06137005908008</c:v>
                </c:pt>
                <c:pt idx="504">
                  <c:v>102.52679747279723</c:v>
                </c:pt>
                <c:pt idx="505">
                  <c:v>108.95658565202683</c:v>
                </c:pt>
                <c:pt idx="506">
                  <c:v>115.31487198483276</c:v>
                </c:pt>
                <c:pt idx="507">
                  <c:v>119.76616409841205</c:v>
                </c:pt>
                <c:pt idx="508">
                  <c:v>122.62607663109296</c:v>
                </c:pt>
                <c:pt idx="509">
                  <c:v>121.27040233670854</c:v>
                </c:pt>
                <c:pt idx="510">
                  <c:v>121.87959676897135</c:v>
                </c:pt>
                <c:pt idx="511">
                  <c:v>124.351363987044</c:v>
                </c:pt>
                <c:pt idx="512">
                  <c:v>120.14495005740491</c:v>
                </c:pt>
                <c:pt idx="513">
                  <c:v>126.14385641301597</c:v>
                </c:pt>
                <c:pt idx="514">
                  <c:v>121.70797482916328</c:v>
                </c:pt>
                <c:pt idx="515">
                  <c:v>129.2073321918723</c:v>
                </c:pt>
                <c:pt idx="516">
                  <c:v>125.90398119103234</c:v>
                </c:pt>
                <c:pt idx="517">
                  <c:v>124.66538885295854</c:v>
                </c:pt>
                <c:pt idx="518">
                  <c:v>128.11512623953095</c:v>
                </c:pt>
                <c:pt idx="519">
                  <c:v>120.71533306741416</c:v>
                </c:pt>
                <c:pt idx="520">
                  <c:v>123.05977314644154</c:v>
                </c:pt>
                <c:pt idx="521">
                  <c:v>112.22151115178328</c:v>
                </c:pt>
                <c:pt idx="522">
                  <c:v>119.86754478713328</c:v>
                </c:pt>
                <c:pt idx="523">
                  <c:v>116.28300225775358</c:v>
                </c:pt>
                <c:pt idx="524">
                  <c:v>105.98566846156891</c:v>
                </c:pt>
                <c:pt idx="525">
                  <c:v>117.00081708612321</c:v>
                </c:pt>
                <c:pt idx="526">
                  <c:v>124.08474683750762</c:v>
                </c:pt>
                <c:pt idx="527">
                  <c:v>118.89679217376558</c:v>
                </c:pt>
                <c:pt idx="528">
                  <c:v>125.3579292127892</c:v>
                </c:pt>
                <c:pt idx="529">
                  <c:v>121.02948288237957</c:v>
                </c:pt>
                <c:pt idx="530">
                  <c:v>119.98273519377474</c:v>
                </c:pt>
                <c:pt idx="531">
                  <c:v>121.52025395391536</c:v>
                </c:pt>
                <c:pt idx="532">
                  <c:v>116.95708335376806</c:v>
                </c:pt>
                <c:pt idx="533">
                  <c:v>124.81220176880716</c:v>
                </c:pt>
                <c:pt idx="534">
                  <c:v>129.4910991826153</c:v>
                </c:pt>
                <c:pt idx="535">
                  <c:v>125.83199149835264</c:v>
                </c:pt>
                <c:pt idx="536">
                  <c:v>120.87672767314751</c:v>
                </c:pt>
                <c:pt idx="537">
                  <c:v>116.4430297404603</c:v>
                </c:pt>
                <c:pt idx="538">
                  <c:v>125.3240115314325</c:v>
                </c:pt>
                <c:pt idx="539">
                  <c:v>132.75464762874728</c:v>
                </c:pt>
                <c:pt idx="540">
                  <c:v>132.75464762874728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08-4A94-A944-115A8C9F8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2182927"/>
        <c:axId val="1561830111"/>
      </c:lineChart>
      <c:dateAx>
        <c:axId val="1352182927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1830111"/>
        <c:crosses val="autoZero"/>
        <c:auto val="1"/>
        <c:lblOffset val="100"/>
        <c:baseTimeUnit val="months"/>
      </c:dateAx>
      <c:valAx>
        <c:axId val="156183011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18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131A933-EE2D-4138-A3EF-57245F7D1E19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4ED42C7-A38E-400E-A147-A123F6823DE6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602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40AD7E-CDDE-49F9-8940-CE55360B84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602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ADAF3F-F3CF-47BE-9FCA-54EF79308A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07703-5C8F-E22F-349F-E5CEA690E7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58"/>
  <sheetViews>
    <sheetView tabSelected="1" zoomScale="115" zoomScaleNormal="115" workbookViewId="0">
      <pane ySplit="1" topLeftCell="A2" activePane="bottomLeft" state="frozen"/>
      <selection pane="bottomLeft" sqref="A1:B1"/>
    </sheetView>
  </sheetViews>
  <sheetFormatPr defaultColWidth="9.1796875" defaultRowHeight="12.5" x14ac:dyDescent="0.25"/>
  <cols>
    <col min="1" max="1" width="21.1796875" style="2" bestFit="1" customWidth="1"/>
    <col min="2" max="2" width="10.1796875" style="2" bestFit="1" customWidth="1"/>
    <col min="3" max="3" width="8.26953125" style="2" bestFit="1" customWidth="1"/>
    <col min="4" max="4" width="8.7265625" style="2" bestFit="1" customWidth="1"/>
    <col min="5" max="5" width="9" style="2" bestFit="1" customWidth="1"/>
    <col min="6" max="6" width="8.26953125" style="2" bestFit="1" customWidth="1"/>
    <col min="7" max="7" width="8.7265625" style="2" bestFit="1" customWidth="1"/>
    <col min="8" max="8" width="9" style="2" bestFit="1" customWidth="1"/>
    <col min="9" max="9" width="8.26953125" style="2" bestFit="1" customWidth="1"/>
    <col min="10" max="10" width="8.7265625" style="2" bestFit="1" customWidth="1"/>
    <col min="11" max="11" width="8.7265625" style="2" customWidth="1"/>
    <col min="12" max="12" width="7.7265625" style="2" bestFit="1" customWidth="1"/>
    <col min="13" max="13" width="9" style="2" bestFit="1" customWidth="1"/>
    <col min="14" max="14" width="7.81640625" style="2" bestFit="1" customWidth="1"/>
    <col min="15" max="15" width="8.7265625" style="1" bestFit="1" customWidth="1"/>
    <col min="16" max="16" width="9" style="2" bestFit="1" customWidth="1"/>
    <col min="17" max="17" width="7.81640625" style="2" bestFit="1" customWidth="1"/>
    <col min="18" max="18" width="8.7265625" style="2" bestFit="1" customWidth="1"/>
    <col min="19" max="19" width="9" style="2" bestFit="1" customWidth="1"/>
    <col min="20" max="20" width="7.81640625" style="2" bestFit="1" customWidth="1"/>
    <col min="21" max="21" width="8.7265625" style="2" bestFit="1" customWidth="1"/>
    <col min="22" max="22" width="9.1796875" style="2" customWidth="1"/>
    <col min="23" max="23" width="8.1796875" style="1" bestFit="1" customWidth="1"/>
    <col min="24" max="24" width="27.81640625" style="1" bestFit="1" customWidth="1"/>
    <col min="25" max="25" width="12" style="1" customWidth="1"/>
    <col min="26" max="26" width="6.81640625" style="2" bestFit="1" customWidth="1"/>
    <col min="27" max="27" width="7.26953125" style="2" bestFit="1" customWidth="1"/>
    <col min="28" max="29" width="9.1796875" style="2"/>
    <col min="30" max="30" width="18.1796875" style="1" bestFit="1" customWidth="1"/>
    <col min="31" max="31" width="19.453125" style="1" bestFit="1" customWidth="1"/>
    <col min="32" max="16384" width="9.1796875" style="2"/>
  </cols>
  <sheetData>
    <row r="1" spans="1:42" s="42" customFormat="1" ht="13" x14ac:dyDescent="0.3">
      <c r="A1" s="74" t="s">
        <v>25</v>
      </c>
      <c r="B1" s="75"/>
      <c r="C1" s="78" t="s">
        <v>15</v>
      </c>
      <c r="D1" s="79"/>
      <c r="E1" s="79"/>
      <c r="F1" s="80"/>
      <c r="G1" s="81" t="s">
        <v>13</v>
      </c>
      <c r="H1" s="79"/>
      <c r="I1" s="79"/>
      <c r="J1" s="82"/>
      <c r="L1" s="43" t="s">
        <v>0</v>
      </c>
      <c r="M1" s="44" t="s">
        <v>1</v>
      </c>
      <c r="N1" s="44" t="s">
        <v>2</v>
      </c>
      <c r="O1" s="44" t="s">
        <v>3</v>
      </c>
      <c r="P1" s="44" t="s">
        <v>4</v>
      </c>
      <c r="Q1" s="44" t="s">
        <v>5</v>
      </c>
      <c r="R1" s="44" t="s">
        <v>9</v>
      </c>
      <c r="S1" s="44" t="s">
        <v>6</v>
      </c>
      <c r="T1" s="44" t="s">
        <v>7</v>
      </c>
      <c r="U1" s="44" t="s">
        <v>8</v>
      </c>
      <c r="W1" s="45" t="s">
        <v>29</v>
      </c>
      <c r="X1" s="45" t="str">
        <f>"Long "&amp;INDEX(M1:U1,VLOOKUP($C$1,$A$37:$B$45,2))&amp;" &amp; Short "&amp;INDEX(M1:U1,VLOOKUP($G$1,$A$37:$B$45,2))</f>
        <v>Long R2000V &amp; Short R2000G</v>
      </c>
      <c r="Y1" s="45"/>
      <c r="Z1" s="45" t="s">
        <v>30</v>
      </c>
      <c r="AA1" s="45" t="s">
        <v>31</v>
      </c>
      <c r="AD1" s="86" t="str">
        <f>INDEX(M1:U1,VLOOKUP($G$1,$A$37:$B$45,2))&amp;" (Y) &amp; "&amp;INDEX(M1:U1,VLOOKUP($C$1,$A$37:$B$45,2))&amp;" (X)"</f>
        <v>R2000G (Y) &amp; R2000V (X)</v>
      </c>
      <c r="AE1" s="86"/>
      <c r="AG1" s="43" t="s">
        <v>0</v>
      </c>
      <c r="AH1" s="44" t="s">
        <v>1</v>
      </c>
      <c r="AI1" s="44" t="s">
        <v>2</v>
      </c>
      <c r="AJ1" s="44" t="s">
        <v>3</v>
      </c>
      <c r="AK1" s="44" t="s">
        <v>4</v>
      </c>
      <c r="AL1" s="44" t="s">
        <v>5</v>
      </c>
      <c r="AM1" s="44" t="s">
        <v>9</v>
      </c>
      <c r="AN1" s="44" t="s">
        <v>6</v>
      </c>
      <c r="AO1" s="44" t="s">
        <v>7</v>
      </c>
      <c r="AP1" s="44" t="s">
        <v>8</v>
      </c>
    </row>
    <row r="2" spans="1:42" ht="13" x14ac:dyDescent="0.3">
      <c r="A2" s="54" t="s">
        <v>20</v>
      </c>
      <c r="B2" s="55"/>
      <c r="C2" s="87">
        <f>HLOOKUP(VLOOKUP(C1,A37:B45,2),$B$13:$J$33,14)</f>
        <v>1.1025131422592599E-2</v>
      </c>
      <c r="D2" s="84"/>
      <c r="E2" s="84"/>
      <c r="F2" s="88"/>
      <c r="G2" s="83">
        <f>HLOOKUP(VLOOKUP(G1,A37:B45,2),$B$13:$J$33,14)</f>
        <v>9.6709533988888867E-3</v>
      </c>
      <c r="H2" s="84"/>
      <c r="I2" s="84"/>
      <c r="J2" s="85"/>
      <c r="L2" s="39">
        <v>28886</v>
      </c>
      <c r="M2" s="53">
        <v>3.4616000000000001E-2</v>
      </c>
      <c r="N2" s="53">
        <v>4.4999999999999998E-2</v>
      </c>
      <c r="O2" s="53">
        <v>5.5E-2</v>
      </c>
      <c r="P2" s="53">
        <v>8.3400000000000002E-2</v>
      </c>
      <c r="Q2" s="53">
        <v>9.2499999999999999E-2</v>
      </c>
      <c r="R2" s="53">
        <v>0.1022242649</v>
      </c>
      <c r="S2" s="53">
        <v>3.8899999999999997E-2</v>
      </c>
      <c r="T2" s="53">
        <v>4.8959999999999997E-2</v>
      </c>
      <c r="U2" s="53">
        <v>5.9200000000000003E-2</v>
      </c>
      <c r="W2" s="4">
        <f t="shared" ref="W2:W65" si="0">INDEX(M2:U2,VLOOKUP($C$1,$A$37:$B$45,2))-INDEX(M2:U2,VLOOKUP($G$1,$A$37:$B$45,2))</f>
        <v>1.8824264899999998E-2</v>
      </c>
      <c r="X2" s="34">
        <f>1*(1+W2)</f>
        <v>1.0188242649000001</v>
      </c>
      <c r="Y2" s="17"/>
      <c r="Z2" s="40">
        <v>-0.35</v>
      </c>
      <c r="AA2" s="41">
        <f>COUNTIFS($W$2:$W$541,"&lt;"&amp;Z2,$W$2:$W$541,"&gt;="&amp;Z1)/$C$11</f>
        <v>0</v>
      </c>
      <c r="AD2" s="17">
        <f t="shared" ref="AD2:AD13" si="1">INDEX(M2:U2,VLOOKUP($G$1,$A$37:$B$45,2))</f>
        <v>8.3400000000000002E-2</v>
      </c>
      <c r="AE2" s="17">
        <f t="shared" ref="AE2:AE13" si="2">INDEX(M2:U2,VLOOKUP($C$1,$A$37:$B$45,2))</f>
        <v>0.1022242649</v>
      </c>
      <c r="AG2" s="39">
        <v>28855</v>
      </c>
      <c r="AH2" s="103">
        <v>1</v>
      </c>
      <c r="AI2" s="103">
        <v>1</v>
      </c>
      <c r="AJ2" s="103">
        <v>1</v>
      </c>
      <c r="AK2" s="103">
        <v>1</v>
      </c>
      <c r="AL2" s="103">
        <v>1</v>
      </c>
      <c r="AM2" s="103">
        <v>1</v>
      </c>
      <c r="AN2" s="103">
        <v>1</v>
      </c>
      <c r="AO2" s="103">
        <v>1</v>
      </c>
      <c r="AP2" s="103">
        <v>1</v>
      </c>
    </row>
    <row r="3" spans="1:42" ht="13" x14ac:dyDescent="0.3">
      <c r="A3" s="54" t="s">
        <v>27</v>
      </c>
      <c r="B3" s="55"/>
      <c r="C3" s="87">
        <f>HLOOKUP(VLOOKUP(C1,A37:B45,2),$B$13:$J$33,17)</f>
        <v>5.2774687745662796E-2</v>
      </c>
      <c r="D3" s="84"/>
      <c r="E3" s="84"/>
      <c r="F3" s="88"/>
      <c r="G3" s="83">
        <f>HLOOKUP(VLOOKUP(G1,A37:B45,2),$B$13:$J$33,17)</f>
        <v>6.5001170586146767E-2</v>
      </c>
      <c r="H3" s="84"/>
      <c r="I3" s="84"/>
      <c r="J3" s="85"/>
      <c r="L3" s="39">
        <v>28914</v>
      </c>
      <c r="M3" s="53">
        <v>-3.3968999999999999E-2</v>
      </c>
      <c r="N3" s="53">
        <v>-2.7199999999999998E-2</v>
      </c>
      <c r="O3" s="53">
        <v>-2.1399999999999999E-2</v>
      </c>
      <c r="P3" s="53">
        <v>-3.1300000000000001E-2</v>
      </c>
      <c r="Q3" s="53">
        <v>-2.8009153299999999E-2</v>
      </c>
      <c r="R3" s="53">
        <v>-2.4659872199999999E-2</v>
      </c>
      <c r="S3" s="53">
        <v>-3.3700000000000001E-2</v>
      </c>
      <c r="T3" s="53">
        <v>-2.7645376499999999E-2</v>
      </c>
      <c r="U3" s="53">
        <v>-2.1700000000000001E-2</v>
      </c>
      <c r="W3" s="4">
        <f t="shared" si="0"/>
        <v>6.6401278000000029E-3</v>
      </c>
      <c r="X3" s="34">
        <f>X2*(1+W3)</f>
        <v>1.0255893882246772</v>
      </c>
      <c r="Y3" s="17"/>
      <c r="Z3" s="40">
        <f>Z2+0.01</f>
        <v>-0.33999999999999997</v>
      </c>
      <c r="AA3" s="41">
        <f>COUNTIFS($W$2:$W$541,"&lt;"&amp;Z3,$W$2:$W$541,"&gt;="&amp;Z2)/$C$11</f>
        <v>0</v>
      </c>
      <c r="AD3" s="17">
        <f t="shared" si="1"/>
        <v>-3.1300000000000001E-2</v>
      </c>
      <c r="AE3" s="17">
        <f t="shared" si="2"/>
        <v>-2.4659872199999999E-2</v>
      </c>
      <c r="AG3" s="39">
        <v>28886</v>
      </c>
      <c r="AH3" s="103">
        <f>AH2*(1+M3)</f>
        <v>0.96603099999999997</v>
      </c>
      <c r="AI3" s="103">
        <f t="shared" ref="AI3:AP3" si="3">AI2*(1+N3)</f>
        <v>0.9728</v>
      </c>
      <c r="AJ3" s="103">
        <f t="shared" si="3"/>
        <v>0.97860000000000003</v>
      </c>
      <c r="AK3" s="103">
        <f t="shared" si="3"/>
        <v>0.96870000000000001</v>
      </c>
      <c r="AL3" s="103">
        <f t="shared" si="3"/>
        <v>0.97199084670000002</v>
      </c>
      <c r="AM3" s="103">
        <f t="shared" si="3"/>
        <v>0.97534012780000001</v>
      </c>
      <c r="AN3" s="103">
        <f t="shared" si="3"/>
        <v>0.96630000000000005</v>
      </c>
      <c r="AO3" s="103">
        <f t="shared" si="3"/>
        <v>0.97235462350000001</v>
      </c>
      <c r="AP3" s="103">
        <f t="shared" si="3"/>
        <v>0.97829999999999995</v>
      </c>
    </row>
    <row r="4" spans="1:42" ht="13" x14ac:dyDescent="0.3">
      <c r="A4" s="54" t="s">
        <v>21</v>
      </c>
      <c r="B4" s="55"/>
      <c r="C4" s="87">
        <f>HLOOKUP(VLOOKUP(C1,A37:B45,2),$B$13:$J$33,19)</f>
        <v>0.12191540165549486</v>
      </c>
      <c r="D4" s="84"/>
      <c r="E4" s="84"/>
      <c r="F4" s="88"/>
      <c r="G4" s="83">
        <f>HLOOKUP(VLOOKUP(G1,A37:B45,2),$B$13:$J$33,19)</f>
        <v>9.4567678108287145E-2</v>
      </c>
      <c r="H4" s="84"/>
      <c r="I4" s="84"/>
      <c r="J4" s="85"/>
      <c r="L4" s="39">
        <v>28945</v>
      </c>
      <c r="M4" s="53">
        <v>6.5292000000000003E-2</v>
      </c>
      <c r="N4" s="53">
        <v>6.2399999999999997E-2</v>
      </c>
      <c r="O4" s="53">
        <v>5.96E-2</v>
      </c>
      <c r="P4" s="53">
        <v>0.1152</v>
      </c>
      <c r="Q4" s="53">
        <v>0.1006686129</v>
      </c>
      <c r="R4" s="53">
        <v>8.6965599500000004E-2</v>
      </c>
      <c r="S4" s="53">
        <v>6.9800000000000001E-2</v>
      </c>
      <c r="T4" s="53">
        <v>6.6110000000000002E-2</v>
      </c>
      <c r="U4" s="53">
        <v>6.2100000000000002E-2</v>
      </c>
      <c r="W4" s="4">
        <f t="shared" si="0"/>
        <v>-2.8234400499999993E-2</v>
      </c>
      <c r="X4" s="34">
        <f t="shared" ref="X4:X67" si="4">X3*(1+W4)</f>
        <v>0.99663248668899163</v>
      </c>
      <c r="Y4" s="17"/>
      <c r="Z4" s="40">
        <f t="shared" ref="Z4:Z56" si="5">Z3+0.01</f>
        <v>-0.32999999999999996</v>
      </c>
      <c r="AA4" s="41">
        <f>COUNTIFS($W$2:$W$541,"&lt;"&amp;Z4,$W$2:$W$541,"&gt;="&amp;Z3)/$C$11</f>
        <v>0</v>
      </c>
      <c r="AD4" s="17">
        <f t="shared" si="1"/>
        <v>0.1152</v>
      </c>
      <c r="AE4" s="17">
        <f t="shared" si="2"/>
        <v>8.6965599500000004E-2</v>
      </c>
      <c r="AG4" s="39">
        <v>28914</v>
      </c>
      <c r="AH4" s="103">
        <f t="shared" ref="AH4:AH67" si="6">AH3*(1+M4)</f>
        <v>1.0291050960519998</v>
      </c>
      <c r="AI4" s="103">
        <f t="shared" ref="AI4:AI67" si="7">AI3*(1+N4)</f>
        <v>1.03350272</v>
      </c>
      <c r="AJ4" s="103">
        <f t="shared" ref="AJ4:AJ67" si="8">AJ3*(1+O4)</f>
        <v>1.0369245600000001</v>
      </c>
      <c r="AK4" s="103">
        <f t="shared" ref="AK4:AK67" si="9">AK3*(1+P4)</f>
        <v>1.08029424</v>
      </c>
      <c r="AL4" s="103">
        <f t="shared" ref="AL4:AL67" si="10">AL3*(1+Q4)</f>
        <v>1.0698398169887857</v>
      </c>
      <c r="AM4" s="103">
        <f t="shared" ref="AM4:AM67" si="11">AM3*(1+R4)</f>
        <v>1.0601611667305337</v>
      </c>
      <c r="AN4" s="103">
        <f t="shared" ref="AN4:AN67" si="12">AN3*(1+S4)</f>
        <v>1.0337477400000001</v>
      </c>
      <c r="AO4" s="103">
        <f t="shared" ref="AO4:AO67" si="13">AO3*(1+T4)</f>
        <v>1.0366369876595851</v>
      </c>
      <c r="AP4" s="103">
        <f t="shared" ref="AP4:AP67" si="14">AP3*(1+U4)</f>
        <v>1.0390524299999999</v>
      </c>
    </row>
    <row r="5" spans="1:42" ht="13.5" thickBot="1" x14ac:dyDescent="0.35">
      <c r="A5" s="54" t="s">
        <v>32</v>
      </c>
      <c r="B5" s="55"/>
      <c r="C5" s="92">
        <f>HLOOKUP(VLOOKUP(C1,A37:B45,2),$B$13:$J$33,21)</f>
        <v>0.18281688105814115</v>
      </c>
      <c r="D5" s="93"/>
      <c r="E5" s="93"/>
      <c r="F5" s="94"/>
      <c r="G5" s="101">
        <f>HLOOKUP(VLOOKUP(G1,A37:B45,2),$B$13:$J$33,21)</f>
        <v>0.2251706600133157</v>
      </c>
      <c r="H5" s="93"/>
      <c r="I5" s="93"/>
      <c r="J5" s="102"/>
      <c r="L5" s="39">
        <v>28975</v>
      </c>
      <c r="M5" s="53">
        <v>6.4050000000000001E-3</v>
      </c>
      <c r="N5" s="53">
        <v>5.7000000000000002E-3</v>
      </c>
      <c r="O5" s="53">
        <v>4.7000000000000002E-3</v>
      </c>
      <c r="P5" s="53">
        <v>2.24E-2</v>
      </c>
      <c r="Q5" s="53">
        <v>2.48973306E-2</v>
      </c>
      <c r="R5" s="53">
        <v>2.75503764E-2</v>
      </c>
      <c r="S5" s="53">
        <v>7.9000000000000008E-3</v>
      </c>
      <c r="T5" s="53">
        <v>7.3099999999999997E-3</v>
      </c>
      <c r="U5" s="53">
        <v>6.7999999999999996E-3</v>
      </c>
      <c r="W5" s="4">
        <f t="shared" si="0"/>
        <v>5.1503764E-3</v>
      </c>
      <c r="X5" s="34">
        <f t="shared" si="4"/>
        <v>1.001765519127908</v>
      </c>
      <c r="Y5" s="17"/>
      <c r="Z5" s="40">
        <f t="shared" si="5"/>
        <v>-0.31999999999999995</v>
      </c>
      <c r="AA5" s="41">
        <f>COUNTIFS($W$2:$W$541,"&lt;"&amp;Z5,$W$2:$W$541,"&gt;="&amp;Z4)/$C$11</f>
        <v>0</v>
      </c>
      <c r="AD5" s="17">
        <f t="shared" si="1"/>
        <v>2.24E-2</v>
      </c>
      <c r="AE5" s="17">
        <f t="shared" si="2"/>
        <v>2.75503764E-2</v>
      </c>
      <c r="AG5" s="39">
        <v>28945</v>
      </c>
      <c r="AH5" s="103">
        <f t="shared" si="6"/>
        <v>1.035696514192213</v>
      </c>
      <c r="AI5" s="103">
        <f t="shared" si="7"/>
        <v>1.039393685504</v>
      </c>
      <c r="AJ5" s="103">
        <f t="shared" si="8"/>
        <v>1.041798105432</v>
      </c>
      <c r="AK5" s="103">
        <f t="shared" si="9"/>
        <v>1.104492830976</v>
      </c>
      <c r="AL5" s="103">
        <f t="shared" si="10"/>
        <v>1.0964759726013991</v>
      </c>
      <c r="AM5" s="103">
        <f t="shared" si="11"/>
        <v>1.0893690059186232</v>
      </c>
      <c r="AN5" s="103">
        <f t="shared" si="12"/>
        <v>1.0419143471460002</v>
      </c>
      <c r="AO5" s="103">
        <f t="shared" si="13"/>
        <v>1.0442148040393766</v>
      </c>
      <c r="AP5" s="103">
        <f t="shared" si="14"/>
        <v>1.0461179865239998</v>
      </c>
    </row>
    <row r="6" spans="1:42" ht="13" x14ac:dyDescent="0.3">
      <c r="A6" s="54" t="s">
        <v>35</v>
      </c>
      <c r="B6" s="55"/>
      <c r="C6" s="95">
        <f>ABS(AVERAGE(W1:W433))</f>
        <v>1.7407022928240738E-3</v>
      </c>
      <c r="D6" s="96"/>
      <c r="E6" s="96"/>
      <c r="F6" s="96"/>
      <c r="G6" s="96"/>
      <c r="H6" s="96"/>
      <c r="I6" s="96"/>
      <c r="J6" s="97"/>
      <c r="L6" s="39">
        <v>29006</v>
      </c>
      <c r="M6" s="53">
        <v>-1.6114E-2</v>
      </c>
      <c r="N6" s="53">
        <v>-1.3599999999999999E-2</v>
      </c>
      <c r="O6" s="53">
        <v>-1.1299999999999999E-2</v>
      </c>
      <c r="P6" s="53">
        <v>-1.9800000000000002E-2</v>
      </c>
      <c r="Q6" s="53">
        <v>-1.4024543E-2</v>
      </c>
      <c r="R6" s="53">
        <v>-8.6612840999999996E-3</v>
      </c>
      <c r="S6" s="53">
        <v>-1.6500000000000001E-2</v>
      </c>
      <c r="T6" s="53">
        <v>-1.366E-2</v>
      </c>
      <c r="U6" s="53">
        <v>-1.11E-2</v>
      </c>
      <c r="W6" s="4">
        <f t="shared" si="0"/>
        <v>1.1138715900000002E-2</v>
      </c>
      <c r="X6" s="34">
        <f t="shared" si="4"/>
        <v>1.0129239006438899</v>
      </c>
      <c r="Y6" s="17"/>
      <c r="Z6" s="40">
        <f t="shared" si="5"/>
        <v>-0.30999999999999994</v>
      </c>
      <c r="AA6" s="41">
        <f>COUNTIFS($W$2:$W$541,"&lt;"&amp;Z6,$W$2:$W$541,"&gt;="&amp;Z5)/$C$11</f>
        <v>0</v>
      </c>
      <c r="AD6" s="17">
        <f t="shared" si="1"/>
        <v>-1.9800000000000002E-2</v>
      </c>
      <c r="AE6" s="17">
        <f t="shared" si="2"/>
        <v>-8.6612840999999996E-3</v>
      </c>
      <c r="AG6" s="39">
        <v>28975</v>
      </c>
      <c r="AH6" s="103">
        <f t="shared" si="6"/>
        <v>1.0190073005625198</v>
      </c>
      <c r="AI6" s="103">
        <f t="shared" si="7"/>
        <v>1.0252579313811456</v>
      </c>
      <c r="AJ6" s="103">
        <f t="shared" si="8"/>
        <v>1.0300257868406184</v>
      </c>
      <c r="AK6" s="103">
        <f t="shared" si="9"/>
        <v>1.0826238729226751</v>
      </c>
      <c r="AL6" s="103">
        <f t="shared" si="10"/>
        <v>1.0810983981751838</v>
      </c>
      <c r="AM6" s="103">
        <f t="shared" si="11"/>
        <v>1.0799336714686274</v>
      </c>
      <c r="AN6" s="103">
        <f t="shared" si="12"/>
        <v>1.0247227604180913</v>
      </c>
      <c r="AO6" s="103">
        <f t="shared" si="13"/>
        <v>1.0299508298161988</v>
      </c>
      <c r="AP6" s="103">
        <f t="shared" si="14"/>
        <v>1.0345060768735834</v>
      </c>
    </row>
    <row r="7" spans="1:42" ht="13" x14ac:dyDescent="0.3">
      <c r="A7" s="54" t="s">
        <v>36</v>
      </c>
      <c r="B7" s="55"/>
      <c r="C7" s="62">
        <f>STDEV(W1:W433)</f>
        <v>3.2248156866317719E-2</v>
      </c>
      <c r="D7" s="63"/>
      <c r="E7" s="63"/>
      <c r="F7" s="63"/>
      <c r="G7" s="63"/>
      <c r="H7" s="63"/>
      <c r="I7" s="63"/>
      <c r="J7" s="64"/>
      <c r="L7" s="39">
        <v>29036</v>
      </c>
      <c r="M7" s="53">
        <v>3.8596999999999999E-2</v>
      </c>
      <c r="N7" s="53">
        <v>4.6199999999999998E-2</v>
      </c>
      <c r="O7" s="53">
        <v>5.3499999999999999E-2</v>
      </c>
      <c r="P7" s="53">
        <v>5.9499999999999997E-2</v>
      </c>
      <c r="Q7" s="53">
        <v>5.6049445400000002E-2</v>
      </c>
      <c r="R7" s="53">
        <v>5.3077240800000001E-2</v>
      </c>
      <c r="S7" s="53">
        <v>4.0500000000000001E-2</v>
      </c>
      <c r="T7" s="53">
        <v>4.6850000000000003E-2</v>
      </c>
      <c r="U7" s="53">
        <v>5.3499999999999999E-2</v>
      </c>
      <c r="W7" s="4">
        <f t="shared" si="0"/>
        <v>-6.4227591999999958E-3</v>
      </c>
      <c r="X7" s="34">
        <f t="shared" si="4"/>
        <v>1.0064181343421295</v>
      </c>
      <c r="Y7" s="17"/>
      <c r="Z7" s="40">
        <f t="shared" si="5"/>
        <v>-0.29999999999999993</v>
      </c>
      <c r="AA7" s="41">
        <f>COUNTIFS($W$2:$W$541,"&lt;"&amp;Z7,$W$2:$W$541,"&gt;="&amp;Z6)/$C$11</f>
        <v>0</v>
      </c>
      <c r="AD7" s="17">
        <f t="shared" si="1"/>
        <v>5.9499999999999997E-2</v>
      </c>
      <c r="AE7" s="17">
        <f t="shared" si="2"/>
        <v>5.3077240800000001E-2</v>
      </c>
      <c r="AG7" s="39">
        <v>29006</v>
      </c>
      <c r="AH7" s="103">
        <f t="shared" si="6"/>
        <v>1.0583379253423313</v>
      </c>
      <c r="AI7" s="103">
        <f t="shared" si="7"/>
        <v>1.0726248478109546</v>
      </c>
      <c r="AJ7" s="103">
        <f t="shared" si="8"/>
        <v>1.0851321664365916</v>
      </c>
      <c r="AK7" s="103">
        <f t="shared" si="9"/>
        <v>1.1470399933615743</v>
      </c>
      <c r="AL7" s="103">
        <f t="shared" si="10"/>
        <v>1.1416933638157312</v>
      </c>
      <c r="AM7" s="103">
        <f t="shared" si="11"/>
        <v>1.1372535709971958</v>
      </c>
      <c r="AN7" s="103">
        <f t="shared" si="12"/>
        <v>1.066224032215024</v>
      </c>
      <c r="AO7" s="103">
        <f t="shared" si="13"/>
        <v>1.0782040261930879</v>
      </c>
      <c r="AP7" s="103">
        <f t="shared" si="14"/>
        <v>1.0898521519863202</v>
      </c>
    </row>
    <row r="8" spans="1:42" ht="13" x14ac:dyDescent="0.3">
      <c r="A8" s="54" t="s">
        <v>33</v>
      </c>
      <c r="B8" s="55"/>
      <c r="C8" s="56">
        <f>C6/C7</f>
        <v>5.3978349833760195E-2</v>
      </c>
      <c r="D8" s="57"/>
      <c r="E8" s="57"/>
      <c r="F8" s="57"/>
      <c r="G8" s="57"/>
      <c r="H8" s="57"/>
      <c r="I8" s="57"/>
      <c r="J8" s="58"/>
      <c r="L8" s="39">
        <v>29067</v>
      </c>
      <c r="M8" s="53">
        <v>9.2379999999999997E-3</v>
      </c>
      <c r="N8" s="53">
        <v>1.32E-2</v>
      </c>
      <c r="O8" s="53">
        <v>1.7000000000000001E-2</v>
      </c>
      <c r="P8" s="53">
        <v>2.1899999999999999E-2</v>
      </c>
      <c r="Q8" s="53">
        <v>3.1427884199999999E-2</v>
      </c>
      <c r="R8" s="53">
        <v>4.0621775800000003E-2</v>
      </c>
      <c r="S8" s="53">
        <v>1.04E-2</v>
      </c>
      <c r="T8" s="53">
        <v>1.503E-2</v>
      </c>
      <c r="U8" s="53">
        <v>1.9199999999999998E-2</v>
      </c>
      <c r="W8" s="4">
        <f t="shared" si="0"/>
        <v>1.8721775800000003E-2</v>
      </c>
      <c r="X8" s="34">
        <f t="shared" si="4"/>
        <v>1.0252600690143372</v>
      </c>
      <c r="Y8" s="17"/>
      <c r="Z8" s="40">
        <f t="shared" si="5"/>
        <v>-0.28999999999999992</v>
      </c>
      <c r="AA8" s="41">
        <f>COUNTIFS($W$2:$W$541,"&lt;"&amp;Z8,$W$2:$W$541,"&gt;="&amp;Z7)/$C$11</f>
        <v>0</v>
      </c>
      <c r="AD8" s="17">
        <f t="shared" si="1"/>
        <v>2.1899999999999999E-2</v>
      </c>
      <c r="AE8" s="17">
        <f t="shared" si="2"/>
        <v>4.0621775800000003E-2</v>
      </c>
      <c r="AG8" s="39">
        <v>29036</v>
      </c>
      <c r="AH8" s="103">
        <f t="shared" si="6"/>
        <v>1.0681148510966438</v>
      </c>
      <c r="AI8" s="103">
        <f t="shared" si="7"/>
        <v>1.0867834958020592</v>
      </c>
      <c r="AJ8" s="103">
        <f t="shared" si="8"/>
        <v>1.1035794132660135</v>
      </c>
      <c r="AK8" s="103">
        <f t="shared" si="9"/>
        <v>1.1721601692161927</v>
      </c>
      <c r="AL8" s="103">
        <f t="shared" si="10"/>
        <v>1.1775743706456403</v>
      </c>
      <c r="AM8" s="103">
        <f t="shared" si="11"/>
        <v>1.1834508305859934</v>
      </c>
      <c r="AN8" s="103">
        <f t="shared" si="12"/>
        <v>1.0773127621500602</v>
      </c>
      <c r="AO8" s="103">
        <f t="shared" si="13"/>
        <v>1.0944094327067702</v>
      </c>
      <c r="AP8" s="103">
        <f t="shared" si="14"/>
        <v>1.1107773133044576</v>
      </c>
    </row>
    <row r="9" spans="1:42" ht="13" x14ac:dyDescent="0.3">
      <c r="A9" s="54" t="s">
        <v>34</v>
      </c>
      <c r="B9" s="55"/>
      <c r="C9" s="59">
        <f>C8*C11^0.5</f>
        <v>1.1219189330495967</v>
      </c>
      <c r="D9" s="60"/>
      <c r="E9" s="60"/>
      <c r="F9" s="60"/>
      <c r="G9" s="60"/>
      <c r="H9" s="60"/>
      <c r="I9" s="60"/>
      <c r="J9" s="61"/>
      <c r="L9" s="39">
        <v>29098</v>
      </c>
      <c r="M9" s="53">
        <v>7.1780999999999998E-2</v>
      </c>
      <c r="N9" s="53">
        <v>6.3700000000000007E-2</v>
      </c>
      <c r="O9" s="53">
        <v>5.6300000000000003E-2</v>
      </c>
      <c r="P9" s="53">
        <v>9.0300000000000005E-2</v>
      </c>
      <c r="Q9" s="53">
        <v>8.1772250300000002E-2</v>
      </c>
      <c r="R9" s="53">
        <v>7.3712932499999995E-2</v>
      </c>
      <c r="S9" s="53">
        <v>7.3499999999999996E-2</v>
      </c>
      <c r="T9" s="53">
        <v>6.5500000000000003E-2</v>
      </c>
      <c r="U9" s="53">
        <v>5.8000000000000003E-2</v>
      </c>
      <c r="W9" s="4">
        <f t="shared" si="0"/>
        <v>-1.6587067500000011E-2</v>
      </c>
      <c r="X9" s="34">
        <f t="shared" si="4"/>
        <v>1.0082540110445417</v>
      </c>
      <c r="Y9" s="17"/>
      <c r="Z9" s="40">
        <f t="shared" si="5"/>
        <v>-0.27999999999999992</v>
      </c>
      <c r="AA9" s="41">
        <f>COUNTIFS($W$2:$W$541,"&lt;"&amp;Z9,$W$2:$W$541,"&gt;="&amp;Z8)/$C$11</f>
        <v>0</v>
      </c>
      <c r="AD9" s="17">
        <f t="shared" si="1"/>
        <v>9.0300000000000005E-2</v>
      </c>
      <c r="AE9" s="17">
        <f t="shared" si="2"/>
        <v>7.3712932499999995E-2</v>
      </c>
      <c r="AG9" s="39">
        <v>29067</v>
      </c>
      <c r="AH9" s="103">
        <f t="shared" si="6"/>
        <v>1.1447852032232122</v>
      </c>
      <c r="AI9" s="103">
        <f t="shared" si="7"/>
        <v>1.1560116044846505</v>
      </c>
      <c r="AJ9" s="103">
        <f t="shared" si="8"/>
        <v>1.1657109342328902</v>
      </c>
      <c r="AK9" s="103">
        <f t="shared" si="9"/>
        <v>1.278006232496415</v>
      </c>
      <c r="AL9" s="103">
        <f t="shared" si="10"/>
        <v>1.2738672768289405</v>
      </c>
      <c r="AM9" s="103">
        <f t="shared" si="11"/>
        <v>1.2706864617780476</v>
      </c>
      <c r="AN9" s="103">
        <f t="shared" si="12"/>
        <v>1.1564952501680896</v>
      </c>
      <c r="AO9" s="103">
        <f t="shared" si="13"/>
        <v>1.1660932505490638</v>
      </c>
      <c r="AP9" s="103">
        <f t="shared" si="14"/>
        <v>1.1752023974761163</v>
      </c>
    </row>
    <row r="10" spans="1:42" ht="13" x14ac:dyDescent="0.3">
      <c r="A10" s="54" t="s">
        <v>24</v>
      </c>
      <c r="B10" s="55"/>
      <c r="C10" s="71">
        <f>1-TDIST(C9,C11-1,2)</f>
        <v>0.73747844740739377</v>
      </c>
      <c r="D10" s="72"/>
      <c r="E10" s="72"/>
      <c r="F10" s="72"/>
      <c r="G10" s="72"/>
      <c r="H10" s="72"/>
      <c r="I10" s="72"/>
      <c r="J10" s="73"/>
      <c r="L10" s="39">
        <v>29128</v>
      </c>
      <c r="M10" s="53">
        <v>5.4299999999999997E-4</v>
      </c>
      <c r="N10" s="53">
        <v>2.8E-3</v>
      </c>
      <c r="O10" s="53">
        <v>4.8999999999999998E-3</v>
      </c>
      <c r="P10" s="53">
        <v>4.1000000000000003E-3</v>
      </c>
      <c r="Q10" s="53">
        <v>-4.3112740000000004E-3</v>
      </c>
      <c r="R10" s="53">
        <v>-1.27902806E-2</v>
      </c>
      <c r="S10" s="53">
        <v>8.9999999999999998E-4</v>
      </c>
      <c r="T10" s="53">
        <v>2.1099999999999999E-3</v>
      </c>
      <c r="U10" s="53">
        <v>3.2000000000000002E-3</v>
      </c>
      <c r="W10" s="4">
        <f t="shared" si="0"/>
        <v>-1.6890280600000002E-2</v>
      </c>
      <c r="X10" s="34">
        <f t="shared" si="4"/>
        <v>0.99122431788192389</v>
      </c>
      <c r="Y10" s="17"/>
      <c r="Z10" s="40">
        <f t="shared" si="5"/>
        <v>-0.26999999999999991</v>
      </c>
      <c r="AA10" s="41">
        <f>COUNTIFS($W$2:$W$541,"&lt;"&amp;Z10,$W$2:$W$541,"&gt;="&amp;Z9)/$C$11</f>
        <v>0</v>
      </c>
      <c r="AD10" s="17">
        <f t="shared" si="1"/>
        <v>4.1000000000000003E-3</v>
      </c>
      <c r="AE10" s="17">
        <f t="shared" si="2"/>
        <v>-1.27902806E-2</v>
      </c>
      <c r="AG10" s="39">
        <v>29098</v>
      </c>
      <c r="AH10" s="103">
        <f t="shared" si="6"/>
        <v>1.1454068215885624</v>
      </c>
      <c r="AI10" s="103">
        <f t="shared" si="7"/>
        <v>1.1592484369772074</v>
      </c>
      <c r="AJ10" s="103">
        <f t="shared" si="8"/>
        <v>1.1714229178106312</v>
      </c>
      <c r="AK10" s="103">
        <f t="shared" si="9"/>
        <v>1.2832460580496503</v>
      </c>
      <c r="AL10" s="103">
        <f t="shared" si="10"/>
        <v>1.268375285958897</v>
      </c>
      <c r="AM10" s="103">
        <f t="shared" si="11"/>
        <v>1.2544340253772852</v>
      </c>
      <c r="AN10" s="103">
        <f t="shared" si="12"/>
        <v>1.1575360958932408</v>
      </c>
      <c r="AO10" s="103">
        <f t="shared" si="13"/>
        <v>1.1685537073077223</v>
      </c>
      <c r="AP10" s="103">
        <f t="shared" si="14"/>
        <v>1.17896304514804</v>
      </c>
    </row>
    <row r="11" spans="1:42" ht="13" x14ac:dyDescent="0.3">
      <c r="A11" s="54" t="s">
        <v>22</v>
      </c>
      <c r="B11" s="55"/>
      <c r="C11" s="98">
        <f>COUNT(W2:W433)</f>
        <v>432</v>
      </c>
      <c r="D11" s="99"/>
      <c r="E11" s="99"/>
      <c r="F11" s="99"/>
      <c r="G11" s="99"/>
      <c r="H11" s="99"/>
      <c r="I11" s="99"/>
      <c r="J11" s="100"/>
      <c r="L11" s="39">
        <v>29159</v>
      </c>
      <c r="M11" s="53">
        <v>-5.9771999999999999E-2</v>
      </c>
      <c r="N11" s="53">
        <v>-6.83E-2</v>
      </c>
      <c r="O11" s="53">
        <v>-7.6799999999999993E-2</v>
      </c>
      <c r="P11" s="53">
        <v>-0.1053</v>
      </c>
      <c r="Q11" s="53">
        <v>-0.1106300065</v>
      </c>
      <c r="R11" s="53">
        <v>-0.11623286770000001</v>
      </c>
      <c r="S11" s="53">
        <v>-6.4100000000000004E-2</v>
      </c>
      <c r="T11" s="53">
        <v>-7.2340000000000002E-2</v>
      </c>
      <c r="U11" s="53">
        <v>-8.0500000000000002E-2</v>
      </c>
      <c r="W11" s="4">
        <f t="shared" si="0"/>
        <v>-1.0932867700000001E-2</v>
      </c>
      <c r="X11" s="34">
        <f t="shared" si="4"/>
        <v>0.98038739355349802</v>
      </c>
      <c r="Y11" s="17"/>
      <c r="Z11" s="40">
        <f t="shared" si="5"/>
        <v>-0.2599999999999999</v>
      </c>
      <c r="AA11" s="41">
        <f>COUNTIFS($W$2:$W$541,"&lt;"&amp;Z11,$W$2:$W$541,"&gt;="&amp;Z10)/$C$11</f>
        <v>0</v>
      </c>
      <c r="AD11" s="17">
        <f t="shared" si="1"/>
        <v>-0.1053</v>
      </c>
      <c r="AE11" s="17">
        <f t="shared" si="2"/>
        <v>-0.11623286770000001</v>
      </c>
      <c r="AG11" s="39">
        <v>29128</v>
      </c>
      <c r="AH11" s="103">
        <f t="shared" si="6"/>
        <v>1.0769435650485708</v>
      </c>
      <c r="AI11" s="103">
        <f t="shared" si="7"/>
        <v>1.0800717687316641</v>
      </c>
      <c r="AJ11" s="103">
        <f t="shared" si="8"/>
        <v>1.0814576377227747</v>
      </c>
      <c r="AK11" s="103">
        <f t="shared" si="9"/>
        <v>1.1481202481370223</v>
      </c>
      <c r="AL11" s="103">
        <f t="shared" si="10"/>
        <v>1.128054919828825</v>
      </c>
      <c r="AM11" s="103">
        <f t="shared" si="11"/>
        <v>1.1086275612672287</v>
      </c>
      <c r="AN11" s="103">
        <f t="shared" si="12"/>
        <v>1.0833380321464841</v>
      </c>
      <c r="AO11" s="103">
        <f t="shared" si="13"/>
        <v>1.0840205321210818</v>
      </c>
      <c r="AP11" s="103">
        <f t="shared" si="14"/>
        <v>1.0840565200136227</v>
      </c>
    </row>
    <row r="12" spans="1:42" ht="13.5" thickBot="1" x14ac:dyDescent="0.35">
      <c r="A12" s="76" t="s">
        <v>23</v>
      </c>
      <c r="B12" s="77"/>
      <c r="C12" s="89">
        <f>HLOOKUP(VLOOKUP(C1,A37:B45,2),$B$13:$J$29,VLOOKUP(G1,A37:B45,2)+2)</f>
        <v>0.88060861560388826</v>
      </c>
      <c r="D12" s="90"/>
      <c r="E12" s="90"/>
      <c r="F12" s="90"/>
      <c r="G12" s="90"/>
      <c r="H12" s="90"/>
      <c r="I12" s="90"/>
      <c r="J12" s="91"/>
      <c r="L12" s="39">
        <v>29189</v>
      </c>
      <c r="M12" s="53">
        <v>7.5831999999999997E-2</v>
      </c>
      <c r="N12" s="53">
        <v>5.9400000000000001E-2</v>
      </c>
      <c r="O12" s="53">
        <v>4.2500000000000003E-2</v>
      </c>
      <c r="P12" s="53">
        <v>0.1072</v>
      </c>
      <c r="Q12" s="53">
        <v>8.4793898100000001E-2</v>
      </c>
      <c r="R12" s="53">
        <v>6.1543844299999997E-2</v>
      </c>
      <c r="S12" s="53">
        <v>7.8700000000000006E-2</v>
      </c>
      <c r="T12" s="53">
        <v>6.1899999999999997E-2</v>
      </c>
      <c r="U12" s="53">
        <v>4.4200000000000003E-2</v>
      </c>
      <c r="W12" s="4">
        <f t="shared" si="0"/>
        <v>-4.5656155700000006E-2</v>
      </c>
      <c r="X12" s="34">
        <f t="shared" si="4"/>
        <v>0.93562667406710232</v>
      </c>
      <c r="Y12" s="17"/>
      <c r="Z12" s="40">
        <f t="shared" si="5"/>
        <v>-0.24999999999999989</v>
      </c>
      <c r="AA12" s="41">
        <f>COUNTIFS($W$2:$W$541,"&lt;"&amp;Z12,$W$2:$W$541,"&gt;="&amp;Z11)/$C$11</f>
        <v>0</v>
      </c>
      <c r="AD12" s="17">
        <f t="shared" si="1"/>
        <v>0.1072</v>
      </c>
      <c r="AE12" s="17">
        <f t="shared" si="2"/>
        <v>6.1543844299999997E-2</v>
      </c>
      <c r="AG12" s="39">
        <v>29159</v>
      </c>
      <c r="AH12" s="103">
        <f t="shared" si="6"/>
        <v>1.158610349473334</v>
      </c>
      <c r="AI12" s="103">
        <f t="shared" si="7"/>
        <v>1.1442280317943248</v>
      </c>
      <c r="AJ12" s="103">
        <f t="shared" si="8"/>
        <v>1.1274195873259927</v>
      </c>
      <c r="AK12" s="103">
        <f t="shared" si="9"/>
        <v>1.2711987387373109</v>
      </c>
      <c r="AL12" s="103">
        <f t="shared" si="10"/>
        <v>1.223707093751994</v>
      </c>
      <c r="AM12" s="103">
        <f t="shared" si="11"/>
        <v>1.1768567632845477</v>
      </c>
      <c r="AN12" s="103">
        <f t="shared" si="12"/>
        <v>1.1685967352764124</v>
      </c>
      <c r="AO12" s="103">
        <f t="shared" si="13"/>
        <v>1.1511214030593768</v>
      </c>
      <c r="AP12" s="103">
        <f t="shared" si="14"/>
        <v>1.1319718181982248</v>
      </c>
    </row>
    <row r="13" spans="1:42" ht="13.5" thickBot="1" x14ac:dyDescent="0.35">
      <c r="A13" s="26"/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27">
        <v>9</v>
      </c>
      <c r="L13" s="39">
        <v>29220</v>
      </c>
      <c r="M13" s="53">
        <v>3.3661999999999997E-2</v>
      </c>
      <c r="N13" s="53">
        <v>2.3800000000000002E-2</v>
      </c>
      <c r="O13" s="53">
        <v>1.34E-2</v>
      </c>
      <c r="P13" s="53">
        <v>9.5200000000000007E-2</v>
      </c>
      <c r="Q13" s="53">
        <v>7.01623158E-2</v>
      </c>
      <c r="R13" s="53">
        <v>4.3638401100000002E-2</v>
      </c>
      <c r="S13" s="53">
        <v>3.9399999999999998E-2</v>
      </c>
      <c r="T13" s="53">
        <v>2.785E-2</v>
      </c>
      <c r="U13" s="53">
        <v>1.61E-2</v>
      </c>
      <c r="W13" s="4">
        <f t="shared" si="0"/>
        <v>-5.1561598900000005E-2</v>
      </c>
      <c r="X13" s="34">
        <f t="shared" si="4"/>
        <v>0.8873842667787134</v>
      </c>
      <c r="Y13" s="17"/>
      <c r="Z13" s="40">
        <f t="shared" si="5"/>
        <v>-0.23999999999999988</v>
      </c>
      <c r="AA13" s="41">
        <f>COUNTIFS($W$2:$W$541,"&lt;"&amp;Z13,$W$2:$W$541,"&gt;="&amp;Z12)/$C$11</f>
        <v>0</v>
      </c>
      <c r="AD13" s="17">
        <f t="shared" si="1"/>
        <v>9.5200000000000007E-2</v>
      </c>
      <c r="AE13" s="17">
        <f t="shared" si="2"/>
        <v>4.3638401100000002E-2</v>
      </c>
      <c r="AG13" s="39">
        <v>29189</v>
      </c>
      <c r="AH13" s="103">
        <f t="shared" si="6"/>
        <v>1.1976114910573055</v>
      </c>
      <c r="AI13" s="103">
        <f t="shared" si="7"/>
        <v>1.1714606589510297</v>
      </c>
      <c r="AJ13" s="103">
        <f t="shared" si="8"/>
        <v>1.1425270097961611</v>
      </c>
      <c r="AK13" s="103">
        <f t="shared" si="9"/>
        <v>1.3922168586651029</v>
      </c>
      <c r="AL13" s="103">
        <f t="shared" si="10"/>
        <v>1.3095652173105217</v>
      </c>
      <c r="AM13" s="103">
        <f t="shared" si="11"/>
        <v>1.2282129107580064</v>
      </c>
      <c r="AN13" s="103">
        <f t="shared" si="12"/>
        <v>1.2146394466463031</v>
      </c>
      <c r="AO13" s="103">
        <f t="shared" si="13"/>
        <v>1.1831801341345805</v>
      </c>
      <c r="AP13" s="103">
        <f t="shared" si="14"/>
        <v>1.1501965644712162</v>
      </c>
    </row>
    <row r="14" spans="1:42" ht="13" x14ac:dyDescent="0.3">
      <c r="A14" s="10" t="s">
        <v>48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9</v>
      </c>
      <c r="H14" s="11" t="s">
        <v>6</v>
      </c>
      <c r="I14" s="11" t="s">
        <v>7</v>
      </c>
      <c r="J14" s="12" t="s">
        <v>8</v>
      </c>
      <c r="L14" s="39">
        <v>29251</v>
      </c>
      <c r="M14" s="53">
        <v>7.3862999999999998E-2</v>
      </c>
      <c r="N14" s="53">
        <v>6.1600000000000002E-2</v>
      </c>
      <c r="O14" s="53">
        <v>4.9200000000000001E-2</v>
      </c>
      <c r="P14" s="53">
        <v>9.7199999999999995E-2</v>
      </c>
      <c r="Q14" s="53">
        <v>8.4294401300000002E-2</v>
      </c>
      <c r="R14" s="53">
        <v>7.0860670900000006E-2</v>
      </c>
      <c r="S14" s="53">
        <v>7.6100000000000001E-2</v>
      </c>
      <c r="T14" s="53">
        <v>6.3560000000000005E-2</v>
      </c>
      <c r="U14" s="53">
        <v>5.1200000000000002E-2</v>
      </c>
      <c r="W14" s="4">
        <f t="shared" si="0"/>
        <v>-2.6339329099999989E-2</v>
      </c>
      <c r="X14" s="34">
        <f t="shared" si="4"/>
        <v>0.86401116053786664</v>
      </c>
      <c r="Y14" s="17"/>
      <c r="Z14" s="40">
        <f t="shared" si="5"/>
        <v>-0.22999999999999987</v>
      </c>
      <c r="AA14" s="41">
        <f>COUNTIFS($W$2:$W$541,"&lt;"&amp;Z14,$W$2:$W$541,"&gt;="&amp;Z13)/$C$11</f>
        <v>0</v>
      </c>
      <c r="AD14" s="17">
        <f t="shared" ref="AD14:AD77" si="15">INDEX(M14:U14,VLOOKUP($G$1,$A$37:$B$45,2))</f>
        <v>9.7199999999999995E-2</v>
      </c>
      <c r="AE14" s="17">
        <f t="shared" ref="AE14:AE77" si="16">INDEX(M14:U14,VLOOKUP($C$1,$A$37:$B$45,2))</f>
        <v>7.0860670900000006E-2</v>
      </c>
      <c r="AG14" s="39">
        <v>29220</v>
      </c>
      <c r="AH14" s="103">
        <f t="shared" si="6"/>
        <v>1.2860706686212713</v>
      </c>
      <c r="AI14" s="103">
        <f t="shared" si="7"/>
        <v>1.2436226355424131</v>
      </c>
      <c r="AJ14" s="103">
        <f t="shared" si="8"/>
        <v>1.198739338678132</v>
      </c>
      <c r="AK14" s="103">
        <f t="shared" si="9"/>
        <v>1.5275403373273508</v>
      </c>
      <c r="AL14" s="103">
        <f t="shared" si="10"/>
        <v>1.4199542332670165</v>
      </c>
      <c r="AM14" s="103">
        <f t="shared" si="11"/>
        <v>1.3152449016223604</v>
      </c>
      <c r="AN14" s="103">
        <f t="shared" si="12"/>
        <v>1.3070735085360867</v>
      </c>
      <c r="AO14" s="103">
        <f t="shared" si="13"/>
        <v>1.2583830634601745</v>
      </c>
      <c r="AP14" s="103">
        <f t="shared" si="14"/>
        <v>1.2090866285721424</v>
      </c>
    </row>
    <row r="15" spans="1:42" ht="13" x14ac:dyDescent="0.3">
      <c r="A15" s="13" t="s">
        <v>10</v>
      </c>
      <c r="B15" s="35">
        <f>CORREL(M$2:M$541,M$2:M$541)</f>
        <v>1</v>
      </c>
      <c r="C15" s="35">
        <f>CORREL(M$2:M$541,N$2:N$541)</f>
        <v>0.96632650841355172</v>
      </c>
      <c r="D15" s="35">
        <f>CORREL(M$2:M$541,O$2:O$541)</f>
        <v>0.83802935269529599</v>
      </c>
      <c r="E15" s="35">
        <f>CORREL(M$2:M$541,P$2:P$541)</f>
        <v>0.8561821379595449</v>
      </c>
      <c r="F15" s="35">
        <f>CORREL(M$2:M$541,Q$2:Q$541)</f>
        <v>0.82935139204539543</v>
      </c>
      <c r="G15" s="35">
        <f>CORREL(M$2:M$541,R$2:R$541)</f>
        <v>0.74534703074421527</v>
      </c>
      <c r="H15" s="35">
        <f>CORREL(M$2:M$541,S$2:S$541)</f>
        <v>0.99860149810940202</v>
      </c>
      <c r="I15" s="35">
        <f>CORREL(M$2:M$541,T$2:T$541)</f>
        <v>0.9646013951554141</v>
      </c>
      <c r="J15" s="36">
        <f>CORREL(M$2:M$541,U$2:U$541)</f>
        <v>0.83901431688527872</v>
      </c>
      <c r="L15" s="39">
        <v>29280</v>
      </c>
      <c r="M15" s="53">
        <v>3.669E-3</v>
      </c>
      <c r="N15" s="53">
        <v>3.0000000000000001E-3</v>
      </c>
      <c r="O15" s="53">
        <v>2.9999999999999997E-4</v>
      </c>
      <c r="P15" s="53">
        <v>-1.6999999999999999E-3</v>
      </c>
      <c r="Q15" s="53">
        <v>-1.80493779E-2</v>
      </c>
      <c r="R15" s="53">
        <v>-3.5028606800000001E-2</v>
      </c>
      <c r="S15" s="53">
        <v>3.2000000000000002E-3</v>
      </c>
      <c r="T15" s="53">
        <v>0</v>
      </c>
      <c r="U15" s="53">
        <v>-3.0000000000000001E-3</v>
      </c>
      <c r="W15" s="4">
        <f t="shared" si="0"/>
        <v>-3.33286068E-2</v>
      </c>
      <c r="X15" s="34">
        <f t="shared" si="4"/>
        <v>0.83521487229748836</v>
      </c>
      <c r="Y15" s="17"/>
      <c r="Z15" s="40">
        <f t="shared" si="5"/>
        <v>-0.21999999999999986</v>
      </c>
      <c r="AA15" s="41">
        <f>COUNTIFS($W$2:$W$541,"&lt;"&amp;Z15,$W$2:$W$541,"&gt;="&amp;Z14)/$C$11</f>
        <v>0</v>
      </c>
      <c r="AD15" s="17">
        <f t="shared" si="15"/>
        <v>-1.6999999999999999E-3</v>
      </c>
      <c r="AE15" s="17">
        <f t="shared" si="16"/>
        <v>-3.5028606800000001E-2</v>
      </c>
      <c r="AG15" s="39">
        <v>29251</v>
      </c>
      <c r="AH15" s="103">
        <f t="shared" si="6"/>
        <v>1.2907892619044425</v>
      </c>
      <c r="AI15" s="103">
        <f t="shared" si="7"/>
        <v>1.2473535034490402</v>
      </c>
      <c r="AJ15" s="103">
        <f t="shared" si="8"/>
        <v>1.1990989604797353</v>
      </c>
      <c r="AK15" s="103">
        <f t="shared" si="9"/>
        <v>1.5249435187538942</v>
      </c>
      <c r="AL15" s="103">
        <f t="shared" si="10"/>
        <v>1.3943249427100752</v>
      </c>
      <c r="AM15" s="103">
        <f t="shared" si="11"/>
        <v>1.2691737051177261</v>
      </c>
      <c r="AN15" s="103">
        <f t="shared" si="12"/>
        <v>1.3112561437634023</v>
      </c>
      <c r="AO15" s="103">
        <f t="shared" si="13"/>
        <v>1.2583830634601745</v>
      </c>
      <c r="AP15" s="103">
        <f t="shared" si="14"/>
        <v>1.2054593686864261</v>
      </c>
    </row>
    <row r="16" spans="1:42" ht="13" x14ac:dyDescent="0.3">
      <c r="A16" s="13" t="s">
        <v>11</v>
      </c>
      <c r="B16" s="35">
        <f>CORREL($N$2:$N$541,M$2:M$541)</f>
        <v>0.96632650841355172</v>
      </c>
      <c r="C16" s="35">
        <f>CORREL($N$2:$N$541,N$2:N$541)</f>
        <v>1</v>
      </c>
      <c r="D16" s="35">
        <f>CORREL($N$2:$N$541,O$2:O$541)</f>
        <v>0.94964785364769244</v>
      </c>
      <c r="E16" s="35">
        <f>CORREL($N$2:$N$541,P$2:P$541)</f>
        <v>0.8501566695749958</v>
      </c>
      <c r="F16" s="35">
        <f>CORREL($N$2:$N$541,Q$2:Q$541)</f>
        <v>0.8663408483601821</v>
      </c>
      <c r="G16" s="35">
        <f>CORREL($N$2:$N$541,R$2:R$541)</f>
        <v>0.8361997233080779</v>
      </c>
      <c r="H16" s="35">
        <f>CORREL($N$2:$N$541,S$2:S$541)</f>
        <v>0.96689337427051492</v>
      </c>
      <c r="I16" s="35">
        <f>CORREL($N$2:$N$541,T$2:T$541)</f>
        <v>0.99872572848025432</v>
      </c>
      <c r="J16" s="36">
        <f>CORREL($N$2:$N$541,U$2:U$541)</f>
        <v>0.94986312983251964</v>
      </c>
      <c r="L16" s="39">
        <v>29311</v>
      </c>
      <c r="M16" s="53">
        <v>-0.121096</v>
      </c>
      <c r="N16" s="53">
        <v>-0.11269999999999999</v>
      </c>
      <c r="O16" s="53">
        <v>-0.1045</v>
      </c>
      <c r="P16" s="53">
        <v>-0.20480000000000001</v>
      </c>
      <c r="Q16" s="53">
        <v>-0.18105429000000001</v>
      </c>
      <c r="R16" s="53">
        <v>-0.15520205379999999</v>
      </c>
      <c r="S16" s="53">
        <v>-0.12909999999999999</v>
      </c>
      <c r="T16" s="53">
        <v>-0.1191</v>
      </c>
      <c r="U16" s="53">
        <v>-0.1091</v>
      </c>
      <c r="W16" s="4">
        <f t="shared" si="0"/>
        <v>4.959794620000002E-2</v>
      </c>
      <c r="X16" s="34">
        <f t="shared" si="4"/>
        <v>0.87663981459913909</v>
      </c>
      <c r="Y16" s="17"/>
      <c r="Z16" s="40">
        <f t="shared" si="5"/>
        <v>-0.20999999999999985</v>
      </c>
      <c r="AA16" s="41">
        <f>COUNTIFS($W$2:$W$541,"&lt;"&amp;Z16,$W$2:$W$541,"&gt;="&amp;Z15)/$C$11</f>
        <v>0</v>
      </c>
      <c r="AD16" s="17">
        <f t="shared" si="15"/>
        <v>-0.20480000000000001</v>
      </c>
      <c r="AE16" s="17">
        <f t="shared" si="16"/>
        <v>-0.15520205379999999</v>
      </c>
      <c r="AG16" s="39">
        <v>29280</v>
      </c>
      <c r="AH16" s="103">
        <f t="shared" si="6"/>
        <v>1.1344798454448621</v>
      </c>
      <c r="AI16" s="103">
        <f t="shared" si="7"/>
        <v>1.1067767636103334</v>
      </c>
      <c r="AJ16" s="103">
        <f t="shared" si="8"/>
        <v>1.0737931191096028</v>
      </c>
      <c r="AK16" s="103">
        <f t="shared" si="9"/>
        <v>1.2126350861130968</v>
      </c>
      <c r="AL16" s="103">
        <f t="shared" si="10"/>
        <v>1.1418764301784119</v>
      </c>
      <c r="AM16" s="103">
        <f t="shared" si="11"/>
        <v>1.0721953394544994</v>
      </c>
      <c r="AN16" s="103">
        <f t="shared" si="12"/>
        <v>1.141972975603547</v>
      </c>
      <c r="AO16" s="103">
        <f t="shared" si="13"/>
        <v>1.1085096406020678</v>
      </c>
      <c r="AP16" s="103">
        <f t="shared" si="14"/>
        <v>1.073943751562737</v>
      </c>
    </row>
    <row r="17" spans="1:42" ht="13" x14ac:dyDescent="0.3">
      <c r="A17" s="13" t="s">
        <v>12</v>
      </c>
      <c r="B17" s="35">
        <f>CORREL($O$2:$O$541,M$2:M$541)</f>
        <v>0.83802935269529599</v>
      </c>
      <c r="C17" s="35">
        <f>CORREL($O$2:$O$541,N$2:N$541)</f>
        <v>0.94964785364769244</v>
      </c>
      <c r="D17" s="35">
        <f>CORREL($O$2:$O$541,O$2:O$541)</f>
        <v>1.0000000000000002</v>
      </c>
      <c r="E17" s="35">
        <f>CORREL($O$2:$O$541,P$2:P$541)</f>
        <v>0.75991829001670264</v>
      </c>
      <c r="F17" s="35">
        <f>CORREL($O$2:$O$541,Q$2:Q$541)</f>
        <v>0.82648813288255507</v>
      </c>
      <c r="G17" s="35">
        <f>CORREL($O$2:$O$541,R$2:R$541)</f>
        <v>0.86644400288139078</v>
      </c>
      <c r="H17" s="35">
        <f>CORREL($O$2:$O$541,S$2:S$541)</f>
        <v>0.84035226867532642</v>
      </c>
      <c r="I17" s="35">
        <f>CORREL($O$2:$O$541,T$2:T$541)</f>
        <v>0.9485305259655914</v>
      </c>
      <c r="J17" s="36">
        <f>CORREL($O$2:$O$541,U$2:U$541)</f>
        <v>0.99885536791891116</v>
      </c>
      <c r="L17" s="39">
        <v>29341</v>
      </c>
      <c r="M17" s="53">
        <v>4.3507999999999998E-2</v>
      </c>
      <c r="N17" s="53">
        <v>4.8899999999999999E-2</v>
      </c>
      <c r="O17" s="53">
        <v>5.4300000000000001E-2</v>
      </c>
      <c r="P17" s="53">
        <v>6.3399999999999998E-2</v>
      </c>
      <c r="Q17" s="53">
        <v>6.2765531099999994E-2</v>
      </c>
      <c r="R17" s="53">
        <v>6.2142753799999999E-2</v>
      </c>
      <c r="S17" s="53">
        <v>4.53E-2</v>
      </c>
      <c r="T17" s="53">
        <v>5.0209999999999998E-2</v>
      </c>
      <c r="U17" s="53">
        <v>5.5E-2</v>
      </c>
      <c r="W17" s="4">
        <f t="shared" si="0"/>
        <v>-1.2572461999999993E-3</v>
      </c>
      <c r="X17" s="34">
        <f t="shared" si="4"/>
        <v>0.87553766252346565</v>
      </c>
      <c r="Y17" s="17"/>
      <c r="Z17" s="40">
        <f t="shared" si="5"/>
        <v>-0.19999999999999984</v>
      </c>
      <c r="AA17" s="41">
        <f>COUNTIFS($W$2:$W$541,"&lt;"&amp;Z17,$W$2:$W$541,"&gt;="&amp;Z16)/$C$11</f>
        <v>0</v>
      </c>
      <c r="AD17" s="17">
        <f t="shared" si="15"/>
        <v>6.3399999999999998E-2</v>
      </c>
      <c r="AE17" s="17">
        <f t="shared" si="16"/>
        <v>6.2142753799999999E-2</v>
      </c>
      <c r="AG17" s="39">
        <v>29311</v>
      </c>
      <c r="AH17" s="103">
        <f t="shared" si="6"/>
        <v>1.1838387945604774</v>
      </c>
      <c r="AI17" s="103">
        <f t="shared" si="7"/>
        <v>1.1608981473508786</v>
      </c>
      <c r="AJ17" s="103">
        <f t="shared" si="8"/>
        <v>1.1321000854772543</v>
      </c>
      <c r="AK17" s="103">
        <f t="shared" si="9"/>
        <v>1.2895161505726671</v>
      </c>
      <c r="AL17" s="103">
        <f t="shared" si="10"/>
        <v>1.2135469107691319</v>
      </c>
      <c r="AM17" s="103">
        <f t="shared" si="11"/>
        <v>1.1388245104597277</v>
      </c>
      <c r="AN17" s="103">
        <f t="shared" si="12"/>
        <v>1.1937043513983876</v>
      </c>
      <c r="AO17" s="103">
        <f t="shared" si="13"/>
        <v>1.1641679096566977</v>
      </c>
      <c r="AP17" s="103">
        <f t="shared" si="14"/>
        <v>1.1330106578986876</v>
      </c>
    </row>
    <row r="18" spans="1:42" ht="13" x14ac:dyDescent="0.3">
      <c r="A18" s="13" t="s">
        <v>13</v>
      </c>
      <c r="B18" s="35">
        <f>CORREL($P$2:$P$541,M$2:M$541)</f>
        <v>0.8561821379595449</v>
      </c>
      <c r="C18" s="35">
        <f>CORREL($P$2:$P$541,N$2:N$541)</f>
        <v>0.8501566695749958</v>
      </c>
      <c r="D18" s="35">
        <f>CORREL($P$2:$P$541,O$2:O$541)</f>
        <v>0.75991829001670264</v>
      </c>
      <c r="E18" s="35">
        <f>CORREL($P$2:$P$541,P$2:P$541)</f>
        <v>1</v>
      </c>
      <c r="F18" s="35">
        <f>CORREL($P$2:$P$541,Q$2:Q$541)</f>
        <v>0.97739349624775884</v>
      </c>
      <c r="G18" s="35">
        <f>CORREL($P$2:$P$541,R$2:R$541)</f>
        <v>0.88060861560388826</v>
      </c>
      <c r="H18" s="35">
        <f>CORREL($P$2:$P$541,S$2:S$541)</f>
        <v>0.8818014857006975</v>
      </c>
      <c r="I18" s="35">
        <f>CORREL($P$2:$P$541,T$2:T$541)</f>
        <v>0.87329487999048361</v>
      </c>
      <c r="J18" s="36">
        <f>CORREL($P$2:$P$541,U$2:U$541)</f>
        <v>0.78032755364810746</v>
      </c>
      <c r="L18" s="39">
        <v>29372</v>
      </c>
      <c r="M18" s="53">
        <v>4.9252999999999998E-2</v>
      </c>
      <c r="N18" s="53">
        <v>5.8500000000000003E-2</v>
      </c>
      <c r="O18" s="53">
        <v>6.8199999999999997E-2</v>
      </c>
      <c r="P18" s="53">
        <v>8.2699999999999996E-2</v>
      </c>
      <c r="Q18" s="53">
        <v>8.3421330500000002E-2</v>
      </c>
      <c r="R18" s="53">
        <v>8.4665230499999994E-2</v>
      </c>
      <c r="S18" s="53">
        <v>5.2200000000000003E-2</v>
      </c>
      <c r="T18" s="53">
        <v>6.0970000000000003E-2</v>
      </c>
      <c r="U18" s="53">
        <v>6.9599999999999995E-2</v>
      </c>
      <c r="W18" s="4">
        <f t="shared" si="0"/>
        <v>1.9652304999999981E-3</v>
      </c>
      <c r="X18" s="34">
        <f t="shared" si="4"/>
        <v>0.87725829584175541</v>
      </c>
      <c r="Y18" s="17"/>
      <c r="Z18" s="40">
        <f t="shared" si="5"/>
        <v>-0.18999999999999984</v>
      </c>
      <c r="AA18" s="41">
        <f>COUNTIFS($W$2:$W$541,"&lt;"&amp;Z18,$W$2:$W$541,"&gt;="&amp;Z17)/$C$11</f>
        <v>0</v>
      </c>
      <c r="AD18" s="17">
        <f t="shared" si="15"/>
        <v>8.2699999999999996E-2</v>
      </c>
      <c r="AE18" s="17">
        <f t="shared" si="16"/>
        <v>8.4665230499999994E-2</v>
      </c>
      <c r="AG18" s="39">
        <v>29341</v>
      </c>
      <c r="AH18" s="103">
        <f t="shared" si="6"/>
        <v>1.2421464067089645</v>
      </c>
      <c r="AI18" s="103">
        <f t="shared" si="7"/>
        <v>1.228810688970905</v>
      </c>
      <c r="AJ18" s="103">
        <f t="shared" si="8"/>
        <v>1.209309311306803</v>
      </c>
      <c r="AK18" s="103">
        <f t="shared" si="9"/>
        <v>1.3961591362250267</v>
      </c>
      <c r="AL18" s="103">
        <f t="shared" si="10"/>
        <v>1.3147826086896577</v>
      </c>
      <c r="AM18" s="103">
        <f t="shared" si="11"/>
        <v>1.23524335013685</v>
      </c>
      <c r="AN18" s="103">
        <f t="shared" si="12"/>
        <v>1.2560157185413834</v>
      </c>
      <c r="AO18" s="103">
        <f t="shared" si="13"/>
        <v>1.2351472271084665</v>
      </c>
      <c r="AP18" s="103">
        <f t="shared" si="14"/>
        <v>1.2118681996884362</v>
      </c>
    </row>
    <row r="19" spans="1:42" ht="13" x14ac:dyDescent="0.3">
      <c r="A19" s="13" t="s">
        <v>14</v>
      </c>
      <c r="B19" s="35">
        <f>CORREL($Q$2:$Q$541,M$2:M$541)</f>
        <v>0.82935139204539543</v>
      </c>
      <c r="C19" s="35">
        <f>CORREL($Q$2:$Q$541,N$2:N$541)</f>
        <v>0.8663408483601821</v>
      </c>
      <c r="D19" s="35">
        <f>CORREL($Q$2:$Q$541,O$2:O$541)</f>
        <v>0.82648813288255507</v>
      </c>
      <c r="E19" s="35">
        <f>CORREL($Q$2:$Q$541,P$2:P$541)</f>
        <v>0.97739349624775884</v>
      </c>
      <c r="F19" s="35">
        <f>CORREL($Q$2:$Q$541,Q$2:Q$541)</f>
        <v>1</v>
      </c>
      <c r="G19" s="35">
        <f>CORREL($Q$2:$Q$541,R$2:R$541)</f>
        <v>0.96018038230545555</v>
      </c>
      <c r="H19" s="35">
        <f>CORREL($Q$2:$Q$541,S$2:S$541)</f>
        <v>0.85469727511734905</v>
      </c>
      <c r="I19" s="35">
        <f>CORREL($Q$2:$Q$541,T$2:T$541)</f>
        <v>0.89002022102875844</v>
      </c>
      <c r="J19" s="36">
        <f>CORREL($Q$2:$Q$541,U$2:U$541)</f>
        <v>0.84873269862820966</v>
      </c>
      <c r="L19" s="39">
        <v>29402</v>
      </c>
      <c r="M19" s="53">
        <v>4.5235999999999998E-2</v>
      </c>
      <c r="N19" s="53">
        <v>3.5099999999999999E-2</v>
      </c>
      <c r="O19" s="53">
        <v>2.53E-2</v>
      </c>
      <c r="P19" s="53">
        <v>5.1900000000000002E-2</v>
      </c>
      <c r="Q19" s="53">
        <v>4.3929267600000002E-2</v>
      </c>
      <c r="R19" s="53">
        <v>3.5672229999999999E-2</v>
      </c>
      <c r="S19" s="53">
        <v>4.58E-2</v>
      </c>
      <c r="T19" s="53">
        <v>3.5790000000000002E-2</v>
      </c>
      <c r="U19" s="53">
        <v>2.6200000000000001E-2</v>
      </c>
      <c r="W19" s="4">
        <f t="shared" si="0"/>
        <v>-1.6227770000000002E-2</v>
      </c>
      <c r="X19" s="34">
        <f t="shared" si="4"/>
        <v>0.8630223499862435</v>
      </c>
      <c r="Y19" s="17"/>
      <c r="Z19" s="40">
        <f t="shared" si="5"/>
        <v>-0.17999999999999983</v>
      </c>
      <c r="AA19" s="41">
        <f>COUNTIFS($W$2:$W$541,"&lt;"&amp;Z19,$W$2:$W$541,"&gt;="&amp;Z18)/$C$11</f>
        <v>0</v>
      </c>
      <c r="AD19" s="17">
        <f t="shared" si="15"/>
        <v>5.1900000000000002E-2</v>
      </c>
      <c r="AE19" s="17">
        <f t="shared" si="16"/>
        <v>3.5672229999999999E-2</v>
      </c>
      <c r="AG19" s="39">
        <v>29372</v>
      </c>
      <c r="AH19" s="103">
        <f t="shared" si="6"/>
        <v>1.2983361415628512</v>
      </c>
      <c r="AI19" s="103">
        <f t="shared" si="7"/>
        <v>1.2719419441537836</v>
      </c>
      <c r="AJ19" s="103">
        <f t="shared" si="8"/>
        <v>1.2399048368828651</v>
      </c>
      <c r="AK19" s="103">
        <f t="shared" si="9"/>
        <v>1.4686197953951057</v>
      </c>
      <c r="AL19" s="103">
        <f t="shared" si="10"/>
        <v>1.3725400457426118</v>
      </c>
      <c r="AM19" s="103">
        <f t="shared" si="11"/>
        <v>1.2793072350289023</v>
      </c>
      <c r="AN19" s="103">
        <f t="shared" si="12"/>
        <v>1.3135412384505789</v>
      </c>
      <c r="AO19" s="103">
        <f t="shared" si="13"/>
        <v>1.2793531463666785</v>
      </c>
      <c r="AP19" s="103">
        <f t="shared" si="14"/>
        <v>1.2436191465202733</v>
      </c>
    </row>
    <row r="20" spans="1:42" ht="13" x14ac:dyDescent="0.3">
      <c r="A20" s="13" t="s">
        <v>15</v>
      </c>
      <c r="B20" s="35">
        <f>CORREL($R$2:$R$541,M$2:M$541)</f>
        <v>0.74534703074421527</v>
      </c>
      <c r="C20" s="35">
        <f>CORREL($R$2:$R$541,N$2:N$541)</f>
        <v>0.8361997233080779</v>
      </c>
      <c r="D20" s="35">
        <f>CORREL($R$2:$R$541,O$2:O$541)</f>
        <v>0.86644400288139078</v>
      </c>
      <c r="E20" s="35">
        <f>CORREL($R$2:$R$541,P$2:P$541)</f>
        <v>0.88060861560388826</v>
      </c>
      <c r="F20" s="35">
        <f>CORREL($R$2:$R$541,Q$2:Q$541)</f>
        <v>0.96018038230545555</v>
      </c>
      <c r="G20" s="35">
        <f>CORREL($R$2:$R$541,R$2:R$541)</f>
        <v>1</v>
      </c>
      <c r="H20" s="35">
        <f>CORREL($R$2:$R$541,S$2:S$541)</f>
        <v>0.7679068996405074</v>
      </c>
      <c r="I20" s="35">
        <f>CORREL($R$2:$R$541,T$2:T$541)</f>
        <v>0.8582354169513321</v>
      </c>
      <c r="J20" s="36">
        <f>CORREL($R$2:$R$541,U$2:U$541)</f>
        <v>0.88899278556130812</v>
      </c>
      <c r="L20" s="39">
        <v>29433</v>
      </c>
      <c r="M20" s="53">
        <v>8.3114999999999994E-2</v>
      </c>
      <c r="N20" s="53">
        <v>6.5100000000000005E-2</v>
      </c>
      <c r="O20" s="53">
        <v>4.9299999999999997E-2</v>
      </c>
      <c r="P20" s="53">
        <v>0.13070000000000001</v>
      </c>
      <c r="Q20" s="53">
        <v>0.11217072359999999</v>
      </c>
      <c r="R20" s="53">
        <v>9.3370525900000001E-2</v>
      </c>
      <c r="S20" s="53">
        <v>8.7400000000000005E-2</v>
      </c>
      <c r="T20" s="53">
        <v>7.0349999999999996E-2</v>
      </c>
      <c r="U20" s="53">
        <v>5.3199999999999997E-2</v>
      </c>
      <c r="W20" s="4">
        <f t="shared" si="0"/>
        <v>-3.732947410000001E-2</v>
      </c>
      <c r="X20" s="34">
        <f t="shared" si="4"/>
        <v>0.83080617952471092</v>
      </c>
      <c r="Y20" s="17"/>
      <c r="Z20" s="40">
        <f t="shared" si="5"/>
        <v>-0.16999999999999982</v>
      </c>
      <c r="AA20" s="41">
        <f>COUNTIFS($W$2:$W$541,"&lt;"&amp;Z20,$W$2:$W$541,"&gt;="&amp;Z19)/$C$11</f>
        <v>2.3148148148148147E-3</v>
      </c>
      <c r="AD20" s="17">
        <f t="shared" si="15"/>
        <v>0.13070000000000001</v>
      </c>
      <c r="AE20" s="17">
        <f t="shared" si="16"/>
        <v>9.3370525900000001E-2</v>
      </c>
      <c r="AG20" s="39">
        <v>29402</v>
      </c>
      <c r="AH20" s="103">
        <f t="shared" si="6"/>
        <v>1.4062473499688475</v>
      </c>
      <c r="AI20" s="103">
        <f t="shared" si="7"/>
        <v>1.3547453647181948</v>
      </c>
      <c r="AJ20" s="103">
        <f t="shared" si="8"/>
        <v>1.3010321453411902</v>
      </c>
      <c r="AK20" s="103">
        <f t="shared" si="9"/>
        <v>1.6605684026532461</v>
      </c>
      <c r="AL20" s="103">
        <f t="shared" si="10"/>
        <v>1.5264988558435377</v>
      </c>
      <c r="AM20" s="103">
        <f t="shared" si="11"/>
        <v>1.3987568243512258</v>
      </c>
      <c r="AN20" s="103">
        <f t="shared" si="12"/>
        <v>1.4283447426911593</v>
      </c>
      <c r="AO20" s="103">
        <f t="shared" si="13"/>
        <v>1.3693556402135743</v>
      </c>
      <c r="AP20" s="103">
        <f t="shared" si="14"/>
        <v>1.3097796851151517</v>
      </c>
    </row>
    <row r="21" spans="1:42" ht="13" x14ac:dyDescent="0.3">
      <c r="A21" s="13" t="s">
        <v>16</v>
      </c>
      <c r="B21" s="35">
        <f>CORREL($S$2:$S$541,M$2:M$541)</f>
        <v>0.99860149810940202</v>
      </c>
      <c r="C21" s="35">
        <f>CORREL($S$2:$S$541,N$2:N$541)</f>
        <v>0.96689337427051492</v>
      </c>
      <c r="D21" s="35">
        <f>CORREL($S$2:$S$541,O$2:O$541)</f>
        <v>0.84035226867532642</v>
      </c>
      <c r="E21" s="35">
        <f>CORREL($S$2:$S$541,P$2:P$541)</f>
        <v>0.8818014857006975</v>
      </c>
      <c r="F21" s="35">
        <f>CORREL($S$2:$S$541,Q$2:Q$541)</f>
        <v>0.85469727511734905</v>
      </c>
      <c r="G21" s="35">
        <f>CORREL($S$2:$S$541,R$2:R$541)</f>
        <v>0.7679068996405074</v>
      </c>
      <c r="H21" s="35">
        <f>CORREL($S$2:$S$541,S$2:S$541)</f>
        <v>1.0000000000000002</v>
      </c>
      <c r="I21" s="35">
        <f>CORREL($S$2:$S$541,T$2:T$541)</f>
        <v>0.96772504278939064</v>
      </c>
      <c r="J21" s="36">
        <f>CORREL($S$2:$S$541,U$2:U$541)</f>
        <v>0.84335061409047762</v>
      </c>
      <c r="L21" s="39">
        <v>29464</v>
      </c>
      <c r="M21" s="53">
        <v>2.0652E-2</v>
      </c>
      <c r="N21" s="53">
        <v>1.77E-2</v>
      </c>
      <c r="O21" s="53">
        <v>1.4999999999999999E-2</v>
      </c>
      <c r="P21" s="53">
        <v>8.3099999999999993E-2</v>
      </c>
      <c r="Q21" s="53">
        <v>6.9017209299999993E-2</v>
      </c>
      <c r="R21" s="53">
        <v>5.2244807400000003E-2</v>
      </c>
      <c r="S21" s="53">
        <v>2.6499999999999999E-2</v>
      </c>
      <c r="T21" s="53">
        <v>2.2509999999999999E-2</v>
      </c>
      <c r="U21" s="53">
        <v>1.8499999999999999E-2</v>
      </c>
      <c r="W21" s="4">
        <f t="shared" si="0"/>
        <v>-3.0855192599999991E-2</v>
      </c>
      <c r="X21" s="34">
        <f t="shared" si="4"/>
        <v>0.80517149484220574</v>
      </c>
      <c r="Y21" s="17"/>
      <c r="Z21" s="40">
        <f t="shared" si="5"/>
        <v>-0.15999999999999981</v>
      </c>
      <c r="AA21" s="41">
        <f>COUNTIFS($W$2:$W$541,"&lt;"&amp;Z21,$W$2:$W$541,"&gt;="&amp;Z20)/$C$11</f>
        <v>0</v>
      </c>
      <c r="AD21" s="17">
        <f t="shared" si="15"/>
        <v>8.3099999999999993E-2</v>
      </c>
      <c r="AE21" s="17">
        <f t="shared" si="16"/>
        <v>5.2244807400000003E-2</v>
      </c>
      <c r="AG21" s="39">
        <v>29433</v>
      </c>
      <c r="AH21" s="103">
        <f t="shared" si="6"/>
        <v>1.435289170240404</v>
      </c>
      <c r="AI21" s="103">
        <f t="shared" si="7"/>
        <v>1.3787243576737069</v>
      </c>
      <c r="AJ21" s="103">
        <f t="shared" si="8"/>
        <v>1.3205476275213079</v>
      </c>
      <c r="AK21" s="103">
        <f t="shared" si="9"/>
        <v>1.7985616369137307</v>
      </c>
      <c r="AL21" s="103">
        <f t="shared" si="10"/>
        <v>1.6318535468735018</v>
      </c>
      <c r="AM21" s="103">
        <f t="shared" si="11"/>
        <v>1.4718346052388911</v>
      </c>
      <c r="AN21" s="103">
        <f t="shared" si="12"/>
        <v>1.4661958783724749</v>
      </c>
      <c r="AO21" s="103">
        <f t="shared" si="13"/>
        <v>1.4001798356747819</v>
      </c>
      <c r="AP21" s="103">
        <f t="shared" si="14"/>
        <v>1.3340106092897821</v>
      </c>
    </row>
    <row r="22" spans="1:42" ht="13" x14ac:dyDescent="0.3">
      <c r="A22" s="13" t="s">
        <v>17</v>
      </c>
      <c r="B22" s="35">
        <f>CORREL($T$2:$T$541,M$2:M$541)</f>
        <v>0.9646013951554141</v>
      </c>
      <c r="C22" s="35">
        <f>CORREL($T$2:$T$541,N$2:N$541)</f>
        <v>0.99872572848025432</v>
      </c>
      <c r="D22" s="35">
        <f>CORREL($T$2:$T$541,O$2:O$541)</f>
        <v>0.9485305259655914</v>
      </c>
      <c r="E22" s="35">
        <f>CORREL($T$2:$T$541,P$2:P$541)</f>
        <v>0.87329487999048361</v>
      </c>
      <c r="F22" s="35">
        <f>CORREL($T$2:$T$541,Q$2:Q$541)</f>
        <v>0.89002022102875844</v>
      </c>
      <c r="G22" s="35">
        <f>CORREL($T$2:$T$541,R$2:R$541)</f>
        <v>0.8582354169513321</v>
      </c>
      <c r="H22" s="35">
        <f>CORREL($T$2:$T$541,S$2:S$541)</f>
        <v>0.96772504278939064</v>
      </c>
      <c r="I22" s="35">
        <f>CORREL($T$2:$T$541,T$2:T$541)</f>
        <v>0.99999999999999978</v>
      </c>
      <c r="J22" s="36">
        <f>CORREL($T$2:$T$541,U$2:U$541)</f>
        <v>0.95099385882974352</v>
      </c>
      <c r="L22" s="39">
        <v>29494</v>
      </c>
      <c r="M22" s="53">
        <v>4.5864000000000002E-2</v>
      </c>
      <c r="N22" s="53">
        <v>3.0599999999999999E-2</v>
      </c>
      <c r="O22" s="53">
        <v>1.21E-2</v>
      </c>
      <c r="P22" s="53">
        <v>5.0599999999999999E-2</v>
      </c>
      <c r="Q22" s="53">
        <v>3.1579537800000002E-2</v>
      </c>
      <c r="R22" s="53">
        <v>1.35920411E-2</v>
      </c>
      <c r="S22" s="53">
        <v>4.6300000000000001E-2</v>
      </c>
      <c r="T22" s="53">
        <v>2.9559999999999999E-2</v>
      </c>
      <c r="U22" s="53">
        <v>1.2200000000000001E-2</v>
      </c>
      <c r="W22" s="4">
        <f t="shared" si="0"/>
        <v>-3.7007958899999999E-2</v>
      </c>
      <c r="X22" s="34">
        <f t="shared" si="4"/>
        <v>0.7753737412536339</v>
      </c>
      <c r="Y22" s="17"/>
      <c r="Z22" s="40">
        <f t="shared" si="5"/>
        <v>-0.1499999999999998</v>
      </c>
      <c r="AA22" s="41">
        <f>COUNTIFS($W$2:$W$541,"&lt;"&amp;Z22,$W$2:$W$541,"&gt;="&amp;Z21)/$C$11</f>
        <v>0</v>
      </c>
      <c r="AD22" s="17">
        <f t="shared" si="15"/>
        <v>5.0599999999999999E-2</v>
      </c>
      <c r="AE22" s="17">
        <f t="shared" si="16"/>
        <v>1.35920411E-2</v>
      </c>
      <c r="AG22" s="39">
        <v>29464</v>
      </c>
      <c r="AH22" s="103">
        <f t="shared" si="6"/>
        <v>1.5011172727443098</v>
      </c>
      <c r="AI22" s="103">
        <f t="shared" si="7"/>
        <v>1.4209133230185222</v>
      </c>
      <c r="AJ22" s="103">
        <f t="shared" si="8"/>
        <v>1.3365262538143157</v>
      </c>
      <c r="AK22" s="103">
        <f t="shared" si="9"/>
        <v>1.8895688557415655</v>
      </c>
      <c r="AL22" s="103">
        <f t="shared" si="10"/>
        <v>1.6833867276410575</v>
      </c>
      <c r="AM22" s="103">
        <f t="shared" si="11"/>
        <v>1.4918398416857002</v>
      </c>
      <c r="AN22" s="103">
        <f t="shared" si="12"/>
        <v>1.5340807475411204</v>
      </c>
      <c r="AO22" s="103">
        <f t="shared" si="13"/>
        <v>1.4415691516173286</v>
      </c>
      <c r="AP22" s="103">
        <f t="shared" si="14"/>
        <v>1.3502855387231174</v>
      </c>
    </row>
    <row r="23" spans="1:42" ht="13.5" thickBot="1" x14ac:dyDescent="0.35">
      <c r="A23" s="25" t="s">
        <v>18</v>
      </c>
      <c r="B23" s="37">
        <f>CORREL($U$2:$U$541,M$2:M$541)</f>
        <v>0.83901431688527872</v>
      </c>
      <c r="C23" s="37">
        <f>CORREL($U$2:$U$541,N$2:N$541)</f>
        <v>0.94986312983251964</v>
      </c>
      <c r="D23" s="37">
        <f>CORREL($U$2:$U$541,O$2:O$541)</f>
        <v>0.99885536791891116</v>
      </c>
      <c r="E23" s="37">
        <f>CORREL($U$2:$U$541,P$2:P$541)</f>
        <v>0.78032755364810746</v>
      </c>
      <c r="F23" s="37">
        <f>CORREL($U$2:$U$541,Q$2:Q$541)</f>
        <v>0.84873269862820966</v>
      </c>
      <c r="G23" s="37">
        <f>CORREL($U$2:$U$541,R$2:R$541)</f>
        <v>0.88899278556130812</v>
      </c>
      <c r="H23" s="37">
        <f>CORREL($U$2:$U$541,S$2:S$541)</f>
        <v>0.84335061409047762</v>
      </c>
      <c r="I23" s="37">
        <f>CORREL($U$2:$U$541,T$2:T$541)</f>
        <v>0.95099385882974352</v>
      </c>
      <c r="J23" s="38">
        <f>CORREL($U$2:$U$541,U$2:U$541)</f>
        <v>1.0000000000000002</v>
      </c>
      <c r="L23" s="39">
        <v>29525</v>
      </c>
      <c r="M23" s="53">
        <v>3.3915000000000001E-2</v>
      </c>
      <c r="N23" s="53">
        <v>2.06E-2</v>
      </c>
      <c r="O23" s="53">
        <v>7.3000000000000001E-3</v>
      </c>
      <c r="P23" s="53">
        <v>6.13E-2</v>
      </c>
      <c r="Q23" s="53">
        <v>4.0672067899999997E-2</v>
      </c>
      <c r="R23" s="53">
        <v>1.9519900199999999E-2</v>
      </c>
      <c r="S23" s="53">
        <v>3.6600000000000001E-2</v>
      </c>
      <c r="T23" s="53">
        <v>2.2599999999999999E-2</v>
      </c>
      <c r="U23" s="53">
        <v>8.3999999999999995E-3</v>
      </c>
      <c r="W23" s="4">
        <f t="shared" si="0"/>
        <v>-4.1780099799999998E-2</v>
      </c>
      <c r="X23" s="34">
        <f t="shared" si="4"/>
        <v>0.74297854896175775</v>
      </c>
      <c r="Y23" s="17"/>
      <c r="Z23" s="40">
        <f t="shared" si="5"/>
        <v>-0.13999999999999979</v>
      </c>
      <c r="AA23" s="41">
        <f>COUNTIFS($W$2:$W$541,"&lt;"&amp;Z23,$W$2:$W$541,"&gt;="&amp;Z22)/$C$11</f>
        <v>2.3148148148148147E-3</v>
      </c>
      <c r="AD23" s="17">
        <f t="shared" si="15"/>
        <v>6.13E-2</v>
      </c>
      <c r="AE23" s="17">
        <f t="shared" si="16"/>
        <v>1.9519900199999999E-2</v>
      </c>
      <c r="AG23" s="39">
        <v>29494</v>
      </c>
      <c r="AH23" s="103">
        <f t="shared" si="6"/>
        <v>1.5520276650494329</v>
      </c>
      <c r="AI23" s="103">
        <f t="shared" si="7"/>
        <v>1.4501841374727038</v>
      </c>
      <c r="AJ23" s="103">
        <f t="shared" si="8"/>
        <v>1.3462828954671602</v>
      </c>
      <c r="AK23" s="103">
        <f t="shared" si="9"/>
        <v>2.0053994265985233</v>
      </c>
      <c r="AL23" s="103">
        <f t="shared" si="10"/>
        <v>1.7518535469296335</v>
      </c>
      <c r="AM23" s="103">
        <f t="shared" si="11"/>
        <v>1.5209604065097888</v>
      </c>
      <c r="AN23" s="103">
        <f t="shared" si="12"/>
        <v>1.5902281029011254</v>
      </c>
      <c r="AO23" s="103">
        <f t="shared" si="13"/>
        <v>1.4741486144438802</v>
      </c>
      <c r="AP23" s="103">
        <f t="shared" si="14"/>
        <v>1.3616279372483915</v>
      </c>
    </row>
    <row r="24" spans="1:42" ht="13" thickBot="1" x14ac:dyDescent="0.3">
      <c r="A24" s="65"/>
      <c r="B24" s="66"/>
      <c r="C24" s="66"/>
      <c r="D24" s="66"/>
      <c r="E24" s="66"/>
      <c r="F24" s="66"/>
      <c r="G24" s="66"/>
      <c r="H24" s="66"/>
      <c r="I24" s="66"/>
      <c r="J24" s="67"/>
      <c r="L24" s="39">
        <v>29555</v>
      </c>
      <c r="M24" s="53">
        <v>0.13073699999999999</v>
      </c>
      <c r="N24" s="53">
        <v>0.10680000000000001</v>
      </c>
      <c r="O24" s="53">
        <v>8.2900000000000001E-2</v>
      </c>
      <c r="P24" s="53">
        <v>0.1129</v>
      </c>
      <c r="Q24" s="53">
        <v>7.2887820699999994E-2</v>
      </c>
      <c r="R24" s="53">
        <v>2.9149611700000001E-2</v>
      </c>
      <c r="S24" s="53">
        <v>0.12889999999999999</v>
      </c>
      <c r="T24" s="53">
        <v>0.1037</v>
      </c>
      <c r="U24" s="53">
        <v>7.7700000000000005E-2</v>
      </c>
      <c r="W24" s="4">
        <f t="shared" si="0"/>
        <v>-8.3750388300000006E-2</v>
      </c>
      <c r="X24" s="34">
        <f t="shared" si="4"/>
        <v>0.68075380698763999</v>
      </c>
      <c r="Y24" s="17"/>
      <c r="Z24" s="40">
        <f t="shared" si="5"/>
        <v>-0.12999999999999978</v>
      </c>
      <c r="AA24" s="41">
        <f>COUNTIFS($W$2:$W$541,"&lt;"&amp;Z24,$W$2:$W$541,"&gt;="&amp;Z23)/$C$11</f>
        <v>0</v>
      </c>
      <c r="AD24" s="17">
        <f t="shared" si="15"/>
        <v>0.1129</v>
      </c>
      <c r="AE24" s="17">
        <f t="shared" si="16"/>
        <v>2.9149611700000001E-2</v>
      </c>
      <c r="AG24" s="39">
        <v>29525</v>
      </c>
      <c r="AH24" s="103">
        <f t="shared" si="6"/>
        <v>1.7549351058950005</v>
      </c>
      <c r="AI24" s="103">
        <f t="shared" si="7"/>
        <v>1.6050638033547886</v>
      </c>
      <c r="AJ24" s="103">
        <f t="shared" si="8"/>
        <v>1.4578897475013877</v>
      </c>
      <c r="AK24" s="103">
        <f t="shared" si="9"/>
        <v>2.2318090218614968</v>
      </c>
      <c r="AL24" s="103">
        <f t="shared" si="10"/>
        <v>1.8795423341508999</v>
      </c>
      <c r="AM24" s="103">
        <f t="shared" si="11"/>
        <v>1.5652958117706235</v>
      </c>
      <c r="AN24" s="103">
        <f t="shared" si="12"/>
        <v>1.7952085053650804</v>
      </c>
      <c r="AO24" s="103">
        <f t="shared" si="13"/>
        <v>1.6270178257617105</v>
      </c>
      <c r="AP24" s="103">
        <f t="shared" si="14"/>
        <v>1.4674264279725917</v>
      </c>
    </row>
    <row r="25" spans="1:42" ht="13" x14ac:dyDescent="0.3">
      <c r="A25" s="20" t="s">
        <v>28</v>
      </c>
      <c r="B25" s="23">
        <f t="shared" ref="B25:J25" si="17">B26-B29^2/2</f>
        <v>9.4743480459745961E-3</v>
      </c>
      <c r="C25" s="23">
        <f t="shared" si="17"/>
        <v>9.4811912359464845E-3</v>
      </c>
      <c r="D25" s="23">
        <f t="shared" si="17"/>
        <v>9.1849297863436739E-3</v>
      </c>
      <c r="E25" s="23">
        <f t="shared" si="17"/>
        <v>7.5583773101042112E-3</v>
      </c>
      <c r="F25" s="23">
        <f t="shared" si="17"/>
        <v>8.7480509776468075E-3</v>
      </c>
      <c r="G25" s="23">
        <f t="shared" si="17"/>
        <v>9.6325475892664932E-3</v>
      </c>
      <c r="H25" s="23">
        <f t="shared" si="17"/>
        <v>9.3235475697779884E-3</v>
      </c>
      <c r="I25" s="23">
        <f t="shared" si="17"/>
        <v>9.4173988227725797E-3</v>
      </c>
      <c r="J25" s="24">
        <f t="shared" si="17"/>
        <v>9.2142296281830585E-3</v>
      </c>
      <c r="L25" s="39">
        <v>29586</v>
      </c>
      <c r="M25" s="53">
        <v>-4.7535000000000001E-2</v>
      </c>
      <c r="N25" s="53">
        <v>-3.6600000000000001E-2</v>
      </c>
      <c r="O25" s="53">
        <v>-2.5000000000000001E-2</v>
      </c>
      <c r="P25" s="53">
        <v>-5.0200000000000002E-2</v>
      </c>
      <c r="Q25" s="53">
        <v>-3.4333300900000002E-2</v>
      </c>
      <c r="R25" s="53">
        <v>-1.6156810300000001E-2</v>
      </c>
      <c r="S25" s="53">
        <v>-4.7800000000000002E-2</v>
      </c>
      <c r="T25" s="53">
        <v>-3.637E-2</v>
      </c>
      <c r="U25" s="53">
        <v>-2.4199999999999999E-2</v>
      </c>
      <c r="W25" s="4">
        <f t="shared" si="0"/>
        <v>3.4043189700000004E-2</v>
      </c>
      <c r="X25" s="34">
        <f t="shared" si="4"/>
        <v>0.70392883797791739</v>
      </c>
      <c r="Y25" s="17"/>
      <c r="Z25" s="40">
        <f t="shared" si="5"/>
        <v>-0.11999999999999979</v>
      </c>
      <c r="AA25" s="41">
        <f>COUNTIFS($W$2:$W$541,"&lt;"&amp;Z25,$W$2:$W$541,"&gt;="&amp;Z24)/$C$11</f>
        <v>0</v>
      </c>
      <c r="AD25" s="17">
        <f t="shared" si="15"/>
        <v>-5.0200000000000002E-2</v>
      </c>
      <c r="AE25" s="17">
        <f t="shared" si="16"/>
        <v>-1.6156810300000001E-2</v>
      </c>
      <c r="AG25" s="39">
        <v>29555</v>
      </c>
      <c r="AH25" s="103">
        <f t="shared" si="6"/>
        <v>1.6715142656362816</v>
      </c>
      <c r="AI25" s="103">
        <f t="shared" si="7"/>
        <v>1.5463184681520035</v>
      </c>
      <c r="AJ25" s="103">
        <f t="shared" si="8"/>
        <v>1.421442503813853</v>
      </c>
      <c r="AK25" s="103">
        <f t="shared" si="9"/>
        <v>2.1197722089640494</v>
      </c>
      <c r="AL25" s="103">
        <f t="shared" si="10"/>
        <v>1.8150114416382088</v>
      </c>
      <c r="AM25" s="103">
        <f t="shared" si="11"/>
        <v>1.540005624276461</v>
      </c>
      <c r="AN25" s="103">
        <f t="shared" si="12"/>
        <v>1.7093975388086295</v>
      </c>
      <c r="AO25" s="103">
        <f t="shared" si="13"/>
        <v>1.5678431874387571</v>
      </c>
      <c r="AP25" s="103">
        <f t="shared" si="14"/>
        <v>1.4319147084156549</v>
      </c>
    </row>
    <row r="26" spans="1:42" ht="13" x14ac:dyDescent="0.3">
      <c r="A26" s="13" t="s">
        <v>26</v>
      </c>
      <c r="B26" s="35">
        <f>AVERAGE(M2:M541)</f>
        <v>1.0723347045925919E-2</v>
      </c>
      <c r="C26" s="35">
        <f>AVERAGE(N2:N541)</f>
        <v>1.047527697407408E-2</v>
      </c>
      <c r="D26" s="35">
        <f>AVERAGE(O2:O541)</f>
        <v>1.0116380759629633E-2</v>
      </c>
      <c r="E26" s="35">
        <f>AVERAGE(P2:P541)</f>
        <v>9.6709533988888867E-3</v>
      </c>
      <c r="F26" s="35">
        <f>AVERAGE(Q2:Q541)</f>
        <v>1.038969565351852E-2</v>
      </c>
      <c r="G26" s="35">
        <f>AVERAGE(R2:R541)</f>
        <v>1.1025131422592599E-2</v>
      </c>
      <c r="H26" s="35">
        <f>AVERAGE(S2:S541)</f>
        <v>1.059943515555555E-2</v>
      </c>
      <c r="I26" s="35">
        <f>AVERAGE(T2:T541)</f>
        <v>1.0431610957407415E-2</v>
      </c>
      <c r="J26" s="36">
        <f>AVERAGE(U2:U541)</f>
        <v>1.0154954880555558E-2</v>
      </c>
      <c r="L26" s="39">
        <v>29617</v>
      </c>
      <c r="M26" s="53">
        <v>-7.4263999999999997E-2</v>
      </c>
      <c r="N26" s="53">
        <v>-4.4200000000000003E-2</v>
      </c>
      <c r="O26" s="53">
        <v>-1.4E-2</v>
      </c>
      <c r="P26" s="53">
        <v>-3.0300000000000001E-2</v>
      </c>
      <c r="Q26" s="53">
        <v>-3.782339E-3</v>
      </c>
      <c r="R26" s="53">
        <v>2.39594484E-2</v>
      </c>
      <c r="S26" s="53">
        <v>-7.0099999999999996E-2</v>
      </c>
      <c r="T26" s="53">
        <v>-4.0435364199999997E-2</v>
      </c>
      <c r="U26" s="53">
        <v>-1.06E-2</v>
      </c>
      <c r="W26" s="4">
        <f t="shared" si="0"/>
        <v>5.42594484E-2</v>
      </c>
      <c r="X26" s="34">
        <f t="shared" si="4"/>
        <v>0.74212362843945223</v>
      </c>
      <c r="Y26" s="17"/>
      <c r="Z26" s="40">
        <f t="shared" si="5"/>
        <v>-0.10999999999999979</v>
      </c>
      <c r="AA26" s="41">
        <f>COUNTIFS($W$2:$W$541,"&lt;"&amp;Z26,$W$2:$W$541,"&gt;="&amp;Z25)/$C$11</f>
        <v>0</v>
      </c>
      <c r="AD26" s="17">
        <f t="shared" si="15"/>
        <v>-3.0300000000000001E-2</v>
      </c>
      <c r="AE26" s="17">
        <f t="shared" si="16"/>
        <v>2.39594484E-2</v>
      </c>
      <c r="AG26" s="39">
        <v>29586</v>
      </c>
      <c r="AH26" s="103">
        <f t="shared" si="6"/>
        <v>1.5473809302130688</v>
      </c>
      <c r="AI26" s="103">
        <f t="shared" si="7"/>
        <v>1.477971191859685</v>
      </c>
      <c r="AJ26" s="103">
        <f t="shared" si="8"/>
        <v>1.401542308760459</v>
      </c>
      <c r="AK26" s="103">
        <f t="shared" si="9"/>
        <v>2.0555431110324389</v>
      </c>
      <c r="AL26" s="103">
        <f t="shared" si="10"/>
        <v>1.8081464530770543</v>
      </c>
      <c r="AM26" s="103">
        <f t="shared" si="11"/>
        <v>1.5769033095670228</v>
      </c>
      <c r="AN26" s="103">
        <f t="shared" si="12"/>
        <v>1.5895687713381446</v>
      </c>
      <c r="AO26" s="103">
        <f t="shared" si="13"/>
        <v>1.5044468771461821</v>
      </c>
      <c r="AP26" s="103">
        <f t="shared" si="14"/>
        <v>1.416736412506449</v>
      </c>
    </row>
    <row r="27" spans="1:42" ht="13" x14ac:dyDescent="0.3">
      <c r="A27" s="47" t="s">
        <v>46</v>
      </c>
      <c r="B27" s="50">
        <f>MAX(M2:M541)</f>
        <v>0.14797111069999999</v>
      </c>
      <c r="C27" s="50">
        <f>MAX(N2:N541)</f>
        <v>0.13214278269999999</v>
      </c>
      <c r="D27" s="50">
        <f>MAX(O2:O541)</f>
        <v>0.13669999999999999</v>
      </c>
      <c r="E27" s="50">
        <f>MAX(P2:P541)</f>
        <v>0.23269999999999999</v>
      </c>
      <c r="F27" s="50">
        <f>MAX(Q2:Q541)</f>
        <v>0.18432479260000001</v>
      </c>
      <c r="G27" s="50">
        <f>MAX(R2:R541)</f>
        <v>0.19306547760000001</v>
      </c>
      <c r="H27" s="50">
        <f>MAX(S2:S541)</f>
        <v>0.14801663749999999</v>
      </c>
      <c r="I27" s="50">
        <f>MAX(T2:T541)</f>
        <v>0.13244019730000001</v>
      </c>
      <c r="J27" s="51">
        <f>MAX(U2:U541)</f>
        <v>0.13795751470000001</v>
      </c>
      <c r="L27" s="39">
        <v>29645</v>
      </c>
      <c r="M27" s="53">
        <v>1.5124E-2</v>
      </c>
      <c r="N27" s="53">
        <v>1.7100000000000001E-2</v>
      </c>
      <c r="O27" s="53">
        <v>1.9199999999999998E-2</v>
      </c>
      <c r="P27" s="53">
        <v>-8.6E-3</v>
      </c>
      <c r="Q27" s="53">
        <v>6.1253417000000001E-3</v>
      </c>
      <c r="R27" s="53">
        <v>2.0416320799999998E-2</v>
      </c>
      <c r="S27" s="53">
        <v>1.2800000000000001E-2</v>
      </c>
      <c r="T27" s="53">
        <v>1.627E-2</v>
      </c>
      <c r="U27" s="53">
        <v>1.9300000000000001E-2</v>
      </c>
      <c r="W27" s="4">
        <f t="shared" si="0"/>
        <v>2.9016320799999998E-2</v>
      </c>
      <c r="X27" s="34">
        <f t="shared" si="4"/>
        <v>0.76365732571551137</v>
      </c>
      <c r="Y27" s="17"/>
      <c r="Z27" s="40">
        <f t="shared" si="5"/>
        <v>-9.9999999999999797E-2</v>
      </c>
      <c r="AA27" s="41">
        <f>COUNTIFS($W$2:$W$541,"&lt;"&amp;Z27,$W$2:$W$541,"&gt;="&amp;Z26)/$C$11</f>
        <v>2.3148148148148147E-3</v>
      </c>
      <c r="AD27" s="17">
        <f t="shared" si="15"/>
        <v>-8.6E-3</v>
      </c>
      <c r="AE27" s="17">
        <f t="shared" si="16"/>
        <v>2.0416320799999998E-2</v>
      </c>
      <c r="AG27" s="39">
        <v>29617</v>
      </c>
      <c r="AH27" s="103">
        <f t="shared" si="6"/>
        <v>1.5707835194016111</v>
      </c>
      <c r="AI27" s="103">
        <f t="shared" si="7"/>
        <v>1.5032444992404854</v>
      </c>
      <c r="AJ27" s="103">
        <f t="shared" si="8"/>
        <v>1.4284519210886599</v>
      </c>
      <c r="AK27" s="103">
        <f t="shared" si="9"/>
        <v>2.0378654402775598</v>
      </c>
      <c r="AL27" s="103">
        <f t="shared" si="10"/>
        <v>1.8192219679457944</v>
      </c>
      <c r="AM27" s="103">
        <f t="shared" si="11"/>
        <v>1.6090978734057246</v>
      </c>
      <c r="AN27" s="103">
        <f t="shared" si="12"/>
        <v>1.6099152516112727</v>
      </c>
      <c r="AO27" s="103">
        <f t="shared" si="13"/>
        <v>1.5289242278373505</v>
      </c>
      <c r="AP27" s="103">
        <f t="shared" si="14"/>
        <v>1.4440794252678235</v>
      </c>
    </row>
    <row r="28" spans="1:42" ht="13" x14ac:dyDescent="0.3">
      <c r="A28" s="47" t="s">
        <v>47</v>
      </c>
      <c r="B28" s="48">
        <f>MIN(M2:M541)</f>
        <v>-0.23231499999999999</v>
      </c>
      <c r="C28" s="48">
        <f>MIN(N2:N541)</f>
        <v>-0.21690000000000001</v>
      </c>
      <c r="D28" s="48">
        <f>MIN(O2:O541)</f>
        <v>-0.2016</v>
      </c>
      <c r="E28" s="48">
        <f>MIN(P2:P541)</f>
        <v>-0.32950000000000002</v>
      </c>
      <c r="F28" s="48">
        <f>MIN(Q2:Q541)</f>
        <v>-0.30628004980000001</v>
      </c>
      <c r="G28" s="48">
        <f>MIN(R2:R541)</f>
        <v>-0.28284962720000001</v>
      </c>
      <c r="H28" s="48">
        <f>MIN(S2:S541)</f>
        <v>-0.2404</v>
      </c>
      <c r="I28" s="48">
        <f>MIN(T2:T541)</f>
        <v>-0.22428000000000001</v>
      </c>
      <c r="J28" s="49">
        <f>MIN(U2:U541)</f>
        <v>-0.20830000000000001</v>
      </c>
      <c r="L28" s="39">
        <v>29676</v>
      </c>
      <c r="M28" s="53">
        <v>3.5812999999999998E-2</v>
      </c>
      <c r="N28" s="53">
        <v>4.0399999999999998E-2</v>
      </c>
      <c r="O28" s="53">
        <v>4.4900000000000002E-2</v>
      </c>
      <c r="P28" s="53">
        <v>7.9899999999999999E-2</v>
      </c>
      <c r="Q28" s="53">
        <v>8.03018868E-2</v>
      </c>
      <c r="R28" s="53">
        <v>8.0621930300000005E-2</v>
      </c>
      <c r="S28" s="53">
        <v>4.0099999999999997E-2</v>
      </c>
      <c r="T28" s="53">
        <v>4.4229999999999998E-2</v>
      </c>
      <c r="U28" s="53">
        <v>4.82E-2</v>
      </c>
      <c r="W28" s="4">
        <f t="shared" si="0"/>
        <v>7.2193030000000658E-4</v>
      </c>
      <c r="X28" s="34">
        <f t="shared" si="4"/>
        <v>0.76420863307776243</v>
      </c>
      <c r="Y28" s="17"/>
      <c r="Z28" s="40">
        <f t="shared" si="5"/>
        <v>-8.9999999999999802E-2</v>
      </c>
      <c r="AA28" s="41">
        <f>COUNTIFS($W$2:$W$541,"&lt;"&amp;Z28,$W$2:$W$541,"&gt;="&amp;Z27)/$C$11</f>
        <v>2.3148148148148147E-3</v>
      </c>
      <c r="AD28" s="17">
        <f t="shared" si="15"/>
        <v>7.9899999999999999E-2</v>
      </c>
      <c r="AE28" s="17">
        <f t="shared" si="16"/>
        <v>8.0621930300000005E-2</v>
      </c>
      <c r="AG28" s="39">
        <v>29645</v>
      </c>
      <c r="AH28" s="103">
        <f t="shared" si="6"/>
        <v>1.6270379895819411</v>
      </c>
      <c r="AI28" s="103">
        <f t="shared" si="7"/>
        <v>1.5639755770098009</v>
      </c>
      <c r="AJ28" s="103">
        <f t="shared" si="8"/>
        <v>1.4925894123455408</v>
      </c>
      <c r="AK28" s="103">
        <f t="shared" si="9"/>
        <v>2.2006908889557368</v>
      </c>
      <c r="AL28" s="103">
        <f t="shared" si="10"/>
        <v>1.9653089244798509</v>
      </c>
      <c r="AM28" s="103">
        <f t="shared" si="11"/>
        <v>1.7388264500013191</v>
      </c>
      <c r="AN28" s="103">
        <f t="shared" si="12"/>
        <v>1.6744728532008848</v>
      </c>
      <c r="AO28" s="103">
        <f t="shared" si="13"/>
        <v>1.5965485464345965</v>
      </c>
      <c r="AP28" s="103">
        <f t="shared" si="14"/>
        <v>1.5136840535657325</v>
      </c>
    </row>
    <row r="29" spans="1:42" ht="13.5" thickBot="1" x14ac:dyDescent="0.35">
      <c r="A29" s="25" t="s">
        <v>27</v>
      </c>
      <c r="B29" s="37">
        <f>STDEV(M2:M541)</f>
        <v>4.9979975989416447E-2</v>
      </c>
      <c r="C29" s="37">
        <f>STDEV(N2:N541)</f>
        <v>4.458891651806747E-2</v>
      </c>
      <c r="D29" s="37">
        <f>STDEV(O2:O541)</f>
        <v>4.3161347830807134E-2</v>
      </c>
      <c r="E29" s="37">
        <f>STDEV(P2:P541)</f>
        <v>6.5001170586146767E-2</v>
      </c>
      <c r="F29" s="37">
        <f>STDEV(Q2:Q541)</f>
        <v>5.7299994343310581E-2</v>
      </c>
      <c r="G29" s="37">
        <f>STDEV(R2:R541)</f>
        <v>5.2774687745662796E-2</v>
      </c>
      <c r="H29" s="37">
        <f>STDEV(S2:S541)</f>
        <v>5.0515098451404852E-2</v>
      </c>
      <c r="I29" s="37">
        <f>STDEV(T2:T541)</f>
        <v>4.5038031365387948E-2</v>
      </c>
      <c r="J29" s="38">
        <f>STDEV(U2:U541)</f>
        <v>4.3375690250934344E-2</v>
      </c>
      <c r="L29" s="39">
        <v>29706</v>
      </c>
      <c r="M29" s="53">
        <v>-3.2667000000000002E-2</v>
      </c>
      <c r="N29" s="53">
        <v>-1.7500000000000002E-2</v>
      </c>
      <c r="O29" s="53">
        <v>-2.3E-3</v>
      </c>
      <c r="P29" s="53">
        <v>1.8200000000000001E-2</v>
      </c>
      <c r="Q29" s="53">
        <v>2.7059755000000001E-2</v>
      </c>
      <c r="R29" s="53">
        <v>3.6740225199999997E-2</v>
      </c>
      <c r="S29" s="53">
        <v>-2.75E-2</v>
      </c>
      <c r="T29" s="53">
        <v>-1.291E-2</v>
      </c>
      <c r="U29" s="53">
        <v>1.5E-3</v>
      </c>
      <c r="W29" s="4">
        <f t="shared" si="0"/>
        <v>1.8540225199999996E-2</v>
      </c>
      <c r="X29" s="34">
        <f t="shared" si="4"/>
        <v>0.77837723323480834</v>
      </c>
      <c r="Y29" s="17"/>
      <c r="Z29" s="40">
        <f t="shared" si="5"/>
        <v>-7.9999999999999807E-2</v>
      </c>
      <c r="AA29" s="41">
        <f>COUNTIFS($W$2:$W$541,"&lt;"&amp;Z29,$W$2:$W$541,"&gt;="&amp;Z28)/$C$11</f>
        <v>2.3148148148148147E-3</v>
      </c>
      <c r="AD29" s="17">
        <f t="shared" si="15"/>
        <v>1.8200000000000001E-2</v>
      </c>
      <c r="AE29" s="17">
        <f t="shared" si="16"/>
        <v>3.6740225199999997E-2</v>
      </c>
      <c r="AG29" s="39">
        <v>29676</v>
      </c>
      <c r="AH29" s="103">
        <f t="shared" si="6"/>
        <v>1.5738875395762679</v>
      </c>
      <c r="AI29" s="103">
        <f t="shared" si="7"/>
        <v>1.5366060044121295</v>
      </c>
      <c r="AJ29" s="103">
        <f t="shared" si="8"/>
        <v>1.489156456697146</v>
      </c>
      <c r="AK29" s="103">
        <f t="shared" si="9"/>
        <v>2.2407434631347312</v>
      </c>
      <c r="AL29" s="103">
        <f t="shared" si="10"/>
        <v>2.0184897024755895</v>
      </c>
      <c r="AM29" s="103">
        <f t="shared" si="11"/>
        <v>1.802711325358084</v>
      </c>
      <c r="AN29" s="103">
        <f t="shared" si="12"/>
        <v>1.6284248497378606</v>
      </c>
      <c r="AO29" s="103">
        <f t="shared" si="13"/>
        <v>1.5759371047001258</v>
      </c>
      <c r="AP29" s="103">
        <f t="shared" si="14"/>
        <v>1.5159545796460812</v>
      </c>
    </row>
    <row r="30" spans="1:42" ht="13.5" thickBot="1" x14ac:dyDescent="0.35">
      <c r="A30" s="68"/>
      <c r="B30" s="69"/>
      <c r="C30" s="69"/>
      <c r="D30" s="69"/>
      <c r="E30" s="69"/>
      <c r="F30" s="69"/>
      <c r="G30" s="69"/>
      <c r="H30" s="69"/>
      <c r="I30" s="69"/>
      <c r="J30" s="70"/>
      <c r="L30" s="39">
        <v>29737</v>
      </c>
      <c r="M30" s="53">
        <v>1.0345999999999999E-2</v>
      </c>
      <c r="N30" s="53">
        <v>8.8999999999999999E-3</v>
      </c>
      <c r="O30" s="53">
        <v>7.4999999999999997E-3</v>
      </c>
      <c r="P30" s="53">
        <v>4.7800000000000002E-2</v>
      </c>
      <c r="Q30" s="53">
        <v>3.3330310199999998E-2</v>
      </c>
      <c r="R30" s="53">
        <v>1.7579249200000001E-2</v>
      </c>
      <c r="S30" s="53">
        <v>1.43E-2</v>
      </c>
      <c r="T30" s="53">
        <v>1.129E-2</v>
      </c>
      <c r="U30" s="53">
        <v>8.5000000000000006E-3</v>
      </c>
      <c r="W30" s="4">
        <f t="shared" si="0"/>
        <v>-3.0220750800000001E-2</v>
      </c>
      <c r="X30" s="34">
        <f t="shared" si="4"/>
        <v>0.75485408884082572</v>
      </c>
      <c r="Y30" s="17"/>
      <c r="Z30" s="40">
        <f t="shared" si="5"/>
        <v>-6.9999999999999812E-2</v>
      </c>
      <c r="AA30" s="41">
        <f>COUNTIFS($W$2:$W$541,"&lt;"&amp;Z30,$W$2:$W$541,"&gt;="&amp;Z29)/$C$11</f>
        <v>6.9444444444444441E-3</v>
      </c>
      <c r="AD30" s="17">
        <f t="shared" si="15"/>
        <v>4.7800000000000002E-2</v>
      </c>
      <c r="AE30" s="17">
        <f t="shared" si="16"/>
        <v>1.7579249200000001E-2</v>
      </c>
      <c r="AG30" s="39">
        <v>29706</v>
      </c>
      <c r="AH30" s="103">
        <f t="shared" si="6"/>
        <v>1.590170980060724</v>
      </c>
      <c r="AI30" s="103">
        <f t="shared" si="7"/>
        <v>1.5502817978513972</v>
      </c>
      <c r="AJ30" s="103">
        <f t="shared" si="8"/>
        <v>1.5003251301223748</v>
      </c>
      <c r="AK30" s="103">
        <f t="shared" si="9"/>
        <v>2.3478510006725712</v>
      </c>
      <c r="AL30" s="103">
        <f t="shared" si="10"/>
        <v>2.0857665903946065</v>
      </c>
      <c r="AM30" s="103">
        <f t="shared" si="11"/>
        <v>1.834401636982216</v>
      </c>
      <c r="AN30" s="103">
        <f t="shared" si="12"/>
        <v>1.651711325089112</v>
      </c>
      <c r="AO30" s="103">
        <f t="shared" si="13"/>
        <v>1.5937294346121902</v>
      </c>
      <c r="AP30" s="103">
        <f t="shared" si="14"/>
        <v>1.5288401935730729</v>
      </c>
    </row>
    <row r="31" spans="1:42" ht="13" x14ac:dyDescent="0.3">
      <c r="A31" s="20" t="s">
        <v>49</v>
      </c>
      <c r="B31" s="21">
        <f t="shared" ref="B31:J31" si="18">(1+B26-B29^2/2)^12-1</f>
        <v>0.11980770066374213</v>
      </c>
      <c r="C31" s="21">
        <f t="shared" si="18"/>
        <v>0.11989879768936662</v>
      </c>
      <c r="D31" s="21">
        <f t="shared" si="18"/>
        <v>0.11596115733716883</v>
      </c>
      <c r="E31" s="21">
        <f t="shared" si="18"/>
        <v>9.4567678108287145E-2</v>
      </c>
      <c r="F31" s="21">
        <f t="shared" si="18"/>
        <v>0.11017771021869027</v>
      </c>
      <c r="G31" s="21">
        <f t="shared" si="18"/>
        <v>0.12191540165549486</v>
      </c>
      <c r="H31" s="21">
        <f t="shared" si="18"/>
        <v>0.11780195746593436</v>
      </c>
      <c r="I31" s="21">
        <f t="shared" si="18"/>
        <v>0.11904985204398466</v>
      </c>
      <c r="J31" s="22">
        <f t="shared" si="18"/>
        <v>0.11635001816333235</v>
      </c>
      <c r="L31" s="39">
        <v>29767</v>
      </c>
      <c r="M31" s="53">
        <v>-2.4236000000000001E-2</v>
      </c>
      <c r="N31" s="53">
        <v>-8.9999999999999993E-3</v>
      </c>
      <c r="O31" s="53">
        <v>5.8999999999999999E-3</v>
      </c>
      <c r="P31" s="53">
        <v>-5.6000000000000001E-2</v>
      </c>
      <c r="Q31" s="53">
        <v>-2.2688375E-2</v>
      </c>
      <c r="R31" s="53">
        <v>1.42623791E-2</v>
      </c>
      <c r="S31" s="53">
        <v>-2.7699999999999999E-2</v>
      </c>
      <c r="T31" s="53">
        <v>-1.0500000000000001E-2</v>
      </c>
      <c r="U31" s="53">
        <v>6.7000000000000002E-3</v>
      </c>
      <c r="W31" s="4">
        <f t="shared" si="0"/>
        <v>7.0262379099999994E-2</v>
      </c>
      <c r="X31" s="34">
        <f t="shared" si="4"/>
        <v>0.80789193299614481</v>
      </c>
      <c r="Y31" s="17"/>
      <c r="Z31" s="40">
        <f t="shared" si="5"/>
        <v>-5.999999999999981E-2</v>
      </c>
      <c r="AA31" s="41">
        <f>COUNTIFS($W$2:$W$541,"&lt;"&amp;Z31,$W$2:$W$541,"&gt;="&amp;Z30)/$C$11</f>
        <v>9.2592592592592587E-3</v>
      </c>
      <c r="AD31" s="17">
        <f t="shared" si="15"/>
        <v>-5.6000000000000001E-2</v>
      </c>
      <c r="AE31" s="17">
        <f t="shared" si="16"/>
        <v>1.42623791E-2</v>
      </c>
      <c r="AG31" s="39">
        <v>29737</v>
      </c>
      <c r="AH31" s="103">
        <f t="shared" si="6"/>
        <v>1.5516315961879723</v>
      </c>
      <c r="AI31" s="103">
        <f t="shared" si="7"/>
        <v>1.5363292616707347</v>
      </c>
      <c r="AJ31" s="103">
        <f t="shared" si="8"/>
        <v>1.5091770483900968</v>
      </c>
      <c r="AK31" s="103">
        <f t="shared" si="9"/>
        <v>2.2163713446349069</v>
      </c>
      <c r="AL31" s="103">
        <f t="shared" si="10"/>
        <v>2.0384439358292625</v>
      </c>
      <c r="AM31" s="103">
        <f t="shared" si="11"/>
        <v>1.860564568550517</v>
      </c>
      <c r="AN31" s="103">
        <f t="shared" si="12"/>
        <v>1.6059589213841436</v>
      </c>
      <c r="AO31" s="103">
        <f t="shared" si="13"/>
        <v>1.5769952755487622</v>
      </c>
      <c r="AP31" s="103">
        <f t="shared" si="14"/>
        <v>1.5390834228700123</v>
      </c>
    </row>
    <row r="32" spans="1:42" ht="13" x14ac:dyDescent="0.3">
      <c r="A32" s="28" t="s">
        <v>50</v>
      </c>
      <c r="B32" s="29">
        <f>B31+B33^2/2</f>
        <v>0.134795688663158</v>
      </c>
      <c r="C32" s="29">
        <f t="shared" ref="C32:J32" si="19">C31+C33^2/2</f>
        <v>0.13182782654689776</v>
      </c>
      <c r="D32" s="29">
        <f t="shared" si="19"/>
        <v>0.12713856901660034</v>
      </c>
      <c r="E32" s="29">
        <f t="shared" si="19"/>
        <v>0.11991859117370325</v>
      </c>
      <c r="F32" s="29">
        <f t="shared" si="19"/>
        <v>0.12987744632915083</v>
      </c>
      <c r="G32" s="29">
        <f t="shared" si="19"/>
        <v>0.13862640765540812</v>
      </c>
      <c r="H32" s="29">
        <f t="shared" si="19"/>
        <v>0.1331126084952651</v>
      </c>
      <c r="I32" s="29">
        <f t="shared" si="19"/>
        <v>0.13122039765960267</v>
      </c>
      <c r="J32" s="52">
        <f t="shared" si="19"/>
        <v>0.12763872119180236</v>
      </c>
      <c r="L32" s="39">
        <v>29798</v>
      </c>
      <c r="M32" s="53">
        <v>9.0480000000000005E-3</v>
      </c>
      <c r="N32" s="53">
        <v>4.0000000000000002E-4</v>
      </c>
      <c r="O32" s="53">
        <v>-8.3999999999999995E-3</v>
      </c>
      <c r="P32" s="53">
        <v>-2.8199999999999999E-2</v>
      </c>
      <c r="Q32" s="53">
        <v>-2.4382577499999999E-2</v>
      </c>
      <c r="R32" s="53">
        <v>-2.0691416399999999E-2</v>
      </c>
      <c r="S32" s="53">
        <v>5.1999999999999998E-3</v>
      </c>
      <c r="T32" s="53">
        <v>-2.1199999999999999E-3</v>
      </c>
      <c r="U32" s="53">
        <v>-9.5999999999999992E-3</v>
      </c>
      <c r="W32" s="4">
        <f t="shared" si="0"/>
        <v>7.5085836000000003E-3</v>
      </c>
      <c r="X32" s="34">
        <f t="shared" si="4"/>
        <v>0.81395805711481195</v>
      </c>
      <c r="Y32" s="17"/>
      <c r="Z32" s="40">
        <f t="shared" si="5"/>
        <v>-4.9999999999999808E-2</v>
      </c>
      <c r="AA32" s="41">
        <f>COUNTIFS($W$2:$W$541,"&lt;"&amp;Z32,$W$2:$W$541,"&gt;="&amp;Z31)/$C$11</f>
        <v>1.3888888888888888E-2</v>
      </c>
      <c r="AD32" s="17">
        <f t="shared" si="15"/>
        <v>-2.8199999999999999E-2</v>
      </c>
      <c r="AE32" s="17">
        <f t="shared" si="16"/>
        <v>-2.0691416399999999E-2</v>
      </c>
      <c r="AG32" s="39">
        <v>29767</v>
      </c>
      <c r="AH32" s="103">
        <f t="shared" si="6"/>
        <v>1.565670758870281</v>
      </c>
      <c r="AI32" s="103">
        <f t="shared" si="7"/>
        <v>1.5369437933754029</v>
      </c>
      <c r="AJ32" s="103">
        <f t="shared" si="8"/>
        <v>1.4964999611836201</v>
      </c>
      <c r="AK32" s="103">
        <f t="shared" si="9"/>
        <v>2.1538696727162026</v>
      </c>
      <c r="AL32" s="103">
        <f t="shared" si="10"/>
        <v>1.9887414185845007</v>
      </c>
      <c r="AM32" s="103">
        <f t="shared" si="11"/>
        <v>1.8220668523235517</v>
      </c>
      <c r="AN32" s="103">
        <f t="shared" si="12"/>
        <v>1.6143099077753413</v>
      </c>
      <c r="AO32" s="103">
        <f t="shared" si="13"/>
        <v>1.5736520455645988</v>
      </c>
      <c r="AP32" s="103">
        <f t="shared" si="14"/>
        <v>1.52430822201046</v>
      </c>
    </row>
    <row r="33" spans="1:42" ht="13.5" thickBot="1" x14ac:dyDescent="0.3">
      <c r="A33" s="18" t="s">
        <v>32</v>
      </c>
      <c r="B33" s="14">
        <f>B29*12^0.5</f>
        <v>0.1731357155494837</v>
      </c>
      <c r="C33" s="14">
        <f t="shared" ref="C33:J33" si="20">C29*12^0.5</f>
        <v>0.15446053772748003</v>
      </c>
      <c r="D33" s="14">
        <f t="shared" si="20"/>
        <v>0.14951529473222142</v>
      </c>
      <c r="E33" s="14">
        <f t="shared" si="20"/>
        <v>0.2251706600133157</v>
      </c>
      <c r="F33" s="14">
        <f t="shared" si="20"/>
        <v>0.19849300295204639</v>
      </c>
      <c r="G33" s="14">
        <f t="shared" si="20"/>
        <v>0.18281688105814115</v>
      </c>
      <c r="H33" s="14">
        <f t="shared" si="20"/>
        <v>0.17498943413435422</v>
      </c>
      <c r="I33" s="14">
        <f t="shared" si="20"/>
        <v>0.15601631719546524</v>
      </c>
      <c r="J33" s="15">
        <f t="shared" si="20"/>
        <v>0.1502577986559766</v>
      </c>
      <c r="L33" s="39">
        <v>29829</v>
      </c>
      <c r="M33" s="53">
        <v>-6.4439999999999997E-2</v>
      </c>
      <c r="N33" s="53">
        <v>-5.4600000000000003E-2</v>
      </c>
      <c r="O33" s="53">
        <v>-4.4900000000000002E-2</v>
      </c>
      <c r="P33" s="53">
        <v>-9.8000000000000004E-2</v>
      </c>
      <c r="Q33" s="53">
        <v>-7.7415197699999994E-2</v>
      </c>
      <c r="R33" s="53">
        <v>-5.5817815100000001E-2</v>
      </c>
      <c r="S33" s="53">
        <v>-6.7799999999999999E-2</v>
      </c>
      <c r="T33" s="53">
        <v>-5.7187859700000003E-2</v>
      </c>
      <c r="U33" s="53">
        <v>-4.5999999999999999E-2</v>
      </c>
      <c r="W33" s="4">
        <f t="shared" si="0"/>
        <v>4.2182184900000003E-2</v>
      </c>
      <c r="X33" s="34">
        <f t="shared" si="4"/>
        <v>0.84829258638087368</v>
      </c>
      <c r="Y33" s="17"/>
      <c r="Z33" s="40">
        <f t="shared" si="5"/>
        <v>-3.9999999999999807E-2</v>
      </c>
      <c r="AA33" s="41">
        <f>COUNTIFS($W$2:$W$541,"&lt;"&amp;Z33,$W$2:$W$541,"&gt;="&amp;Z32)/$C$11</f>
        <v>2.5462962962962962E-2</v>
      </c>
      <c r="AD33" s="17">
        <f t="shared" si="15"/>
        <v>-9.8000000000000004E-2</v>
      </c>
      <c r="AE33" s="17">
        <f t="shared" si="16"/>
        <v>-5.5817815100000001E-2</v>
      </c>
      <c r="AG33" s="39">
        <v>29798</v>
      </c>
      <c r="AH33" s="103">
        <f t="shared" si="6"/>
        <v>1.46477893516868</v>
      </c>
      <c r="AI33" s="103">
        <f t="shared" si="7"/>
        <v>1.453026662257106</v>
      </c>
      <c r="AJ33" s="103">
        <f t="shared" si="8"/>
        <v>1.4293071129264754</v>
      </c>
      <c r="AK33" s="103">
        <f t="shared" si="9"/>
        <v>1.9427904447900148</v>
      </c>
      <c r="AL33" s="103">
        <f t="shared" si="10"/>
        <v>1.8347826084906032</v>
      </c>
      <c r="AM33" s="103">
        <f t="shared" si="11"/>
        <v>1.7203630616607168</v>
      </c>
      <c r="AN33" s="103">
        <f t="shared" si="12"/>
        <v>1.5048596960281733</v>
      </c>
      <c r="AO33" s="103">
        <f t="shared" si="13"/>
        <v>1.4836582531662326</v>
      </c>
      <c r="AP33" s="103">
        <f t="shared" si="14"/>
        <v>1.4541900437979789</v>
      </c>
    </row>
    <row r="34" spans="1:42" ht="13" x14ac:dyDescent="0.3">
      <c r="A34" s="8" t="s">
        <v>19</v>
      </c>
      <c r="B34" s="16">
        <v>45313</v>
      </c>
      <c r="L34" s="39">
        <v>29859</v>
      </c>
      <c r="M34" s="53">
        <v>-7.0871000000000003E-2</v>
      </c>
      <c r="N34" s="53">
        <v>-6.0900000000000003E-2</v>
      </c>
      <c r="O34" s="53">
        <v>-5.11E-2</v>
      </c>
      <c r="P34" s="53">
        <v>-0.1021</v>
      </c>
      <c r="Q34" s="53">
        <v>-8.3811424300000006E-2</v>
      </c>
      <c r="R34" s="53">
        <v>-6.5594191999999996E-2</v>
      </c>
      <c r="S34" s="53">
        <v>-7.3899999999999993E-2</v>
      </c>
      <c r="T34" s="53">
        <v>-6.3034119400000005E-2</v>
      </c>
      <c r="U34" s="53">
        <v>-5.2499999999999998E-2</v>
      </c>
      <c r="W34" s="4">
        <f t="shared" si="0"/>
        <v>3.6505808000000001E-2</v>
      </c>
      <c r="X34" s="34">
        <f t="shared" si="4"/>
        <v>0.8792601926671173</v>
      </c>
      <c r="Y34" s="17"/>
      <c r="Z34" s="40">
        <f t="shared" si="5"/>
        <v>-2.9999999999999805E-2</v>
      </c>
      <c r="AA34" s="41">
        <f>COUNTIFS($W$2:$W$541,"&lt;"&amp;Z34,$W$2:$W$541,"&gt;="&amp;Z33)/$C$11</f>
        <v>6.4814814814814811E-2</v>
      </c>
      <c r="AD34" s="17">
        <f t="shared" si="15"/>
        <v>-0.1021</v>
      </c>
      <c r="AE34" s="17">
        <f t="shared" si="16"/>
        <v>-6.5594191999999996E-2</v>
      </c>
      <c r="AG34" s="39">
        <v>29829</v>
      </c>
      <c r="AH34" s="103">
        <f t="shared" si="6"/>
        <v>1.3609685872543404</v>
      </c>
      <c r="AI34" s="103">
        <f t="shared" si="7"/>
        <v>1.3645373385256483</v>
      </c>
      <c r="AJ34" s="103">
        <f t="shared" si="8"/>
        <v>1.3562695194559324</v>
      </c>
      <c r="AK34" s="103">
        <f t="shared" si="9"/>
        <v>1.7444315403769544</v>
      </c>
      <c r="AL34" s="103">
        <f t="shared" si="10"/>
        <v>1.6810068647921363</v>
      </c>
      <c r="AM34" s="103">
        <f t="shared" si="11"/>
        <v>1.6075172366844359</v>
      </c>
      <c r="AN34" s="103">
        <f t="shared" si="12"/>
        <v>1.3936505644916912</v>
      </c>
      <c r="AO34" s="103">
        <f t="shared" si="13"/>
        <v>1.3901371616873568</v>
      </c>
      <c r="AP34" s="103">
        <f t="shared" si="14"/>
        <v>1.3778450664985851</v>
      </c>
    </row>
    <row r="35" spans="1:42" x14ac:dyDescent="0.25">
      <c r="B35" s="17"/>
      <c r="C35" s="17"/>
      <c r="D35" s="17"/>
      <c r="E35" s="17"/>
      <c r="F35" s="17"/>
      <c r="G35" s="17"/>
      <c r="H35" s="17"/>
      <c r="I35" s="17"/>
      <c r="J35" s="17"/>
      <c r="L35" s="39">
        <v>29890</v>
      </c>
      <c r="M35" s="53">
        <v>7.8881000000000007E-2</v>
      </c>
      <c r="N35" s="53">
        <v>5.7599999999999998E-2</v>
      </c>
      <c r="O35" s="53">
        <v>3.6299999999999999E-2</v>
      </c>
      <c r="P35" s="53">
        <v>0.10349999999999999</v>
      </c>
      <c r="Q35" s="53">
        <v>8.4671930300000003E-2</v>
      </c>
      <c r="R35" s="53">
        <v>6.5771059000000007E-2</v>
      </c>
      <c r="S35" s="53">
        <v>8.1299999999999997E-2</v>
      </c>
      <c r="T35" s="53">
        <v>6.0429999999999998E-2</v>
      </c>
      <c r="U35" s="53">
        <v>3.9199999999999999E-2</v>
      </c>
      <c r="W35" s="4">
        <f t="shared" si="0"/>
        <v>-3.7728940999999988E-2</v>
      </c>
      <c r="X35" s="34">
        <f t="shared" si="4"/>
        <v>0.84608663673433093</v>
      </c>
      <c r="Y35" s="17"/>
      <c r="Z35" s="40">
        <f t="shared" si="5"/>
        <v>-1.9999999999999803E-2</v>
      </c>
      <c r="AA35" s="41">
        <f>COUNTIFS($W$2:$W$541,"&lt;"&amp;Z35,$W$2:$W$541,"&gt;="&amp;Z34)/$C$11</f>
        <v>8.7962962962962965E-2</v>
      </c>
      <c r="AD35" s="17">
        <f t="shared" si="15"/>
        <v>0.10349999999999999</v>
      </c>
      <c r="AE35" s="17">
        <f t="shared" si="16"/>
        <v>6.5771059000000007E-2</v>
      </c>
      <c r="AG35" s="39">
        <v>29859</v>
      </c>
      <c r="AH35" s="103">
        <f t="shared" si="6"/>
        <v>1.4683231503855501</v>
      </c>
      <c r="AI35" s="103">
        <f t="shared" si="7"/>
        <v>1.4431346892247257</v>
      </c>
      <c r="AJ35" s="103">
        <f t="shared" si="8"/>
        <v>1.4055021030121828</v>
      </c>
      <c r="AK35" s="103">
        <f t="shared" si="9"/>
        <v>1.924980204805969</v>
      </c>
      <c r="AL35" s="103">
        <f t="shared" si="10"/>
        <v>1.8233409608816378</v>
      </c>
      <c r="AM35" s="103">
        <f t="shared" si="11"/>
        <v>1.7132453477019249</v>
      </c>
      <c r="AN35" s="103">
        <f t="shared" si="12"/>
        <v>1.5069543553848657</v>
      </c>
      <c r="AO35" s="103">
        <f t="shared" si="13"/>
        <v>1.4741431503681237</v>
      </c>
      <c r="AP35" s="103">
        <f t="shared" si="14"/>
        <v>1.4318565931053295</v>
      </c>
    </row>
    <row r="36" spans="1:42" ht="13" x14ac:dyDescent="0.3">
      <c r="C36" s="5"/>
      <c r="L36" s="39">
        <v>29920</v>
      </c>
      <c r="M36" s="53">
        <v>4.2345000000000001E-2</v>
      </c>
      <c r="N36" s="53">
        <v>4.7E-2</v>
      </c>
      <c r="O36" s="53">
        <v>5.2200000000000003E-2</v>
      </c>
      <c r="P36" s="53">
        <v>1.9300000000000001E-2</v>
      </c>
      <c r="Q36" s="53">
        <v>3.2128514099999998E-2</v>
      </c>
      <c r="R36" s="53">
        <v>4.6141219800000001E-2</v>
      </c>
      <c r="S36" s="53">
        <v>0.04</v>
      </c>
      <c r="T36" s="53">
        <v>4.564E-2</v>
      </c>
      <c r="U36" s="53">
        <v>5.16E-2</v>
      </c>
      <c r="W36" s="4">
        <f t="shared" si="0"/>
        <v>2.68412198E-2</v>
      </c>
      <c r="X36" s="34">
        <f t="shared" si="4"/>
        <v>0.86879663412075991</v>
      </c>
      <c r="Y36" s="17"/>
      <c r="Z36" s="40">
        <f t="shared" si="5"/>
        <v>-9.9999999999998024E-3</v>
      </c>
      <c r="AA36" s="41">
        <f>COUNTIFS($W$2:$W$541,"&lt;"&amp;Z36,$W$2:$W$541,"&gt;="&amp;Z35)/$C$11</f>
        <v>0.17824074074074073</v>
      </c>
      <c r="AD36" s="17">
        <f t="shared" si="15"/>
        <v>1.9300000000000001E-2</v>
      </c>
      <c r="AE36" s="17">
        <f t="shared" si="16"/>
        <v>4.6141219800000001E-2</v>
      </c>
      <c r="AG36" s="39">
        <v>29890</v>
      </c>
      <c r="AH36" s="103">
        <f t="shared" si="6"/>
        <v>1.5304992941886262</v>
      </c>
      <c r="AI36" s="103">
        <f t="shared" si="7"/>
        <v>1.5109620196182876</v>
      </c>
      <c r="AJ36" s="103">
        <f t="shared" si="8"/>
        <v>1.4788693127894188</v>
      </c>
      <c r="AK36" s="103">
        <f t="shared" si="9"/>
        <v>1.9621323227587244</v>
      </c>
      <c r="AL36" s="103">
        <f t="shared" si="10"/>
        <v>1.8819221966524311</v>
      </c>
      <c r="AM36" s="103">
        <f t="shared" si="11"/>
        <v>1.7922965778615669</v>
      </c>
      <c r="AN36" s="103">
        <f t="shared" si="12"/>
        <v>1.5672325296002603</v>
      </c>
      <c r="AO36" s="103">
        <f t="shared" si="13"/>
        <v>1.5414230437509246</v>
      </c>
      <c r="AP36" s="103">
        <f t="shared" si="14"/>
        <v>1.5057403933095648</v>
      </c>
    </row>
    <row r="37" spans="1:42" ht="13" x14ac:dyDescent="0.3">
      <c r="A37" s="6" t="s">
        <v>11</v>
      </c>
      <c r="B37" s="7">
        <v>2</v>
      </c>
      <c r="C37" s="5"/>
      <c r="G37" s="9"/>
      <c r="H37" s="9"/>
      <c r="L37" s="39">
        <v>29951</v>
      </c>
      <c r="M37" s="53">
        <v>-3.1393999999999998E-2</v>
      </c>
      <c r="N37" s="53">
        <v>-2.9100000000000001E-2</v>
      </c>
      <c r="O37" s="53">
        <v>-2.6800000000000001E-2</v>
      </c>
      <c r="P37" s="53">
        <v>-1.9400000000000001E-2</v>
      </c>
      <c r="Q37" s="53">
        <v>-1.60019455E-2</v>
      </c>
      <c r="R37" s="53">
        <v>-1.3147429800000001E-2</v>
      </c>
      <c r="S37" s="53">
        <v>-3.0200000000000001E-2</v>
      </c>
      <c r="T37" s="53">
        <v>-2.7879999999999999E-2</v>
      </c>
      <c r="U37" s="53">
        <v>-2.5399999999999999E-2</v>
      </c>
      <c r="W37" s="4">
        <f t="shared" si="0"/>
        <v>6.2525701999999999E-3</v>
      </c>
      <c r="X37" s="34">
        <f t="shared" si="4"/>
        <v>0.87422884606512374</v>
      </c>
      <c r="Y37" s="17"/>
      <c r="Z37" s="40">
        <f t="shared" si="5"/>
        <v>1.9775847626135601E-16</v>
      </c>
      <c r="AA37" s="41">
        <f>COUNTIFS($W$2:$W$541,"&lt;"&amp;Z37,$W$2:$W$541,"&gt;="&amp;Z36)/$C$11</f>
        <v>0.24537037037037038</v>
      </c>
      <c r="AD37" s="17">
        <f t="shared" si="15"/>
        <v>-1.9400000000000001E-2</v>
      </c>
      <c r="AE37" s="17">
        <f t="shared" si="16"/>
        <v>-1.3147429800000001E-2</v>
      </c>
      <c r="AG37" s="39">
        <v>29920</v>
      </c>
      <c r="AH37" s="103">
        <f t="shared" si="6"/>
        <v>1.4824507993468683</v>
      </c>
      <c r="AI37" s="103">
        <f t="shared" si="7"/>
        <v>1.4669930248473955</v>
      </c>
      <c r="AJ37" s="103">
        <f t="shared" si="8"/>
        <v>1.4392356152066623</v>
      </c>
      <c r="AK37" s="103">
        <f t="shared" si="9"/>
        <v>1.9240669556972052</v>
      </c>
      <c r="AL37" s="103">
        <f t="shared" si="10"/>
        <v>1.8518077802263586</v>
      </c>
      <c r="AM37" s="103">
        <f t="shared" si="11"/>
        <v>1.7687324844233516</v>
      </c>
      <c r="AN37" s="103">
        <f t="shared" si="12"/>
        <v>1.5199021072063323</v>
      </c>
      <c r="AO37" s="103">
        <f t="shared" si="13"/>
        <v>1.4984481692911489</v>
      </c>
      <c r="AP37" s="103">
        <f t="shared" si="14"/>
        <v>1.4674945873195018</v>
      </c>
    </row>
    <row r="38" spans="1:42" ht="13" x14ac:dyDescent="0.3">
      <c r="A38" s="6" t="s">
        <v>10</v>
      </c>
      <c r="B38" s="7">
        <v>1</v>
      </c>
      <c r="C38" s="5"/>
      <c r="G38" s="9"/>
      <c r="L38" s="39">
        <v>29982</v>
      </c>
      <c r="M38" s="53">
        <v>-2.572E-2</v>
      </c>
      <c r="N38" s="53">
        <v>-2.4899999999999999E-2</v>
      </c>
      <c r="O38" s="53">
        <v>-2.41E-2</v>
      </c>
      <c r="P38" s="53">
        <v>-4.9000000000000002E-2</v>
      </c>
      <c r="Q38" s="53">
        <v>-3.4995798500000001E-2</v>
      </c>
      <c r="R38" s="53">
        <v>-2.0702094899999999E-2</v>
      </c>
      <c r="S38" s="53">
        <v>-2.81E-2</v>
      </c>
      <c r="T38" s="53">
        <v>-2.5860000000000001E-2</v>
      </c>
      <c r="U38" s="53">
        <v>-2.3800000000000002E-2</v>
      </c>
      <c r="W38" s="4">
        <f t="shared" si="0"/>
        <v>2.8297905100000003E-2</v>
      </c>
      <c r="X38" s="34">
        <f t="shared" si="4"/>
        <v>0.89896769098675722</v>
      </c>
      <c r="Y38" s="17"/>
      <c r="Z38" s="40">
        <f t="shared" si="5"/>
        <v>1.0000000000000198E-2</v>
      </c>
      <c r="AA38" s="41">
        <f>COUNTIFS($W$2:$W$541,"&lt;"&amp;Z38,$W$2:$W$541,"&gt;="&amp;Z37)/$C$11</f>
        <v>0.20601851851851852</v>
      </c>
      <c r="AD38" s="17">
        <f t="shared" si="15"/>
        <v>-4.9000000000000002E-2</v>
      </c>
      <c r="AE38" s="17">
        <f t="shared" si="16"/>
        <v>-2.0702094899999999E-2</v>
      </c>
      <c r="AG38" s="39">
        <v>29951</v>
      </c>
      <c r="AH38" s="103">
        <f t="shared" si="6"/>
        <v>1.444322164787667</v>
      </c>
      <c r="AI38" s="103">
        <f t="shared" si="7"/>
        <v>1.4304648985286952</v>
      </c>
      <c r="AJ38" s="103">
        <f t="shared" si="8"/>
        <v>1.4045500368801818</v>
      </c>
      <c r="AK38" s="103">
        <f t="shared" si="9"/>
        <v>1.8297876748680422</v>
      </c>
      <c r="AL38" s="103">
        <f t="shared" si="10"/>
        <v>1.7870022882888246</v>
      </c>
      <c r="AM38" s="103">
        <f t="shared" si="11"/>
        <v>1.7321160166781067</v>
      </c>
      <c r="AN38" s="103">
        <f t="shared" si="12"/>
        <v>1.4771928579938345</v>
      </c>
      <c r="AO38" s="103">
        <f t="shared" si="13"/>
        <v>1.4596982996332797</v>
      </c>
      <c r="AP38" s="103">
        <f t="shared" si="14"/>
        <v>1.4325682161412976</v>
      </c>
    </row>
    <row r="39" spans="1:42" ht="13" x14ac:dyDescent="0.3">
      <c r="A39" s="6" t="s">
        <v>12</v>
      </c>
      <c r="B39" s="7">
        <v>3</v>
      </c>
      <c r="C39" s="5"/>
      <c r="L39" s="39">
        <v>30010</v>
      </c>
      <c r="M39" s="53">
        <v>-6.4180000000000001E-2</v>
      </c>
      <c r="N39" s="53">
        <v>-5.0900000000000001E-2</v>
      </c>
      <c r="O39" s="53">
        <v>-3.7900000000000003E-2</v>
      </c>
      <c r="P39" s="53">
        <v>-7.0900000000000005E-2</v>
      </c>
      <c r="Q39" s="53">
        <v>-4.96337653E-2</v>
      </c>
      <c r="R39" s="53">
        <v>-2.85800662E-2</v>
      </c>
      <c r="S39" s="53">
        <v>-6.4799999999999996E-2</v>
      </c>
      <c r="T39" s="53">
        <v>-5.092E-2</v>
      </c>
      <c r="U39" s="53">
        <v>-3.6999999999999998E-2</v>
      </c>
      <c r="W39" s="4">
        <f t="shared" si="0"/>
        <v>4.2319933800000001E-2</v>
      </c>
      <c r="X39" s="34">
        <f t="shared" si="4"/>
        <v>0.93701194415765565</v>
      </c>
      <c r="Y39" s="17"/>
      <c r="Z39" s="40">
        <f t="shared" si="5"/>
        <v>2.0000000000000198E-2</v>
      </c>
      <c r="AA39" s="41">
        <f>COUNTIFS($W$2:$W$541,"&lt;"&amp;Z39,$W$2:$W$541,"&gt;="&amp;Z38)/$C$11</f>
        <v>0.15046296296296297</v>
      </c>
      <c r="AD39" s="17">
        <f t="shared" si="15"/>
        <v>-7.0900000000000005E-2</v>
      </c>
      <c r="AE39" s="17">
        <f t="shared" si="16"/>
        <v>-2.85800662E-2</v>
      </c>
      <c r="AG39" s="39">
        <v>29982</v>
      </c>
      <c r="AH39" s="103">
        <f t="shared" si="6"/>
        <v>1.3516255682515945</v>
      </c>
      <c r="AI39" s="103">
        <f t="shared" si="7"/>
        <v>1.3576542351935847</v>
      </c>
      <c r="AJ39" s="103">
        <f t="shared" si="8"/>
        <v>1.3513175904824228</v>
      </c>
      <c r="AK39" s="103">
        <f t="shared" si="9"/>
        <v>1.7000557287198981</v>
      </c>
      <c r="AL39" s="103">
        <f t="shared" si="10"/>
        <v>1.6983066361213341</v>
      </c>
      <c r="AM39" s="103">
        <f t="shared" si="11"/>
        <v>1.6826120262553661</v>
      </c>
      <c r="AN39" s="103">
        <f t="shared" si="12"/>
        <v>1.3814707607958341</v>
      </c>
      <c r="AO39" s="103">
        <f t="shared" si="13"/>
        <v>1.3853704622159531</v>
      </c>
      <c r="AP39" s="103">
        <f t="shared" si="14"/>
        <v>1.3795631921440696</v>
      </c>
    </row>
    <row r="40" spans="1:42" ht="13" x14ac:dyDescent="0.3">
      <c r="A40" s="6" t="s">
        <v>14</v>
      </c>
      <c r="B40" s="7">
        <v>5</v>
      </c>
      <c r="C40" s="5"/>
      <c r="K40" s="3"/>
      <c r="L40" s="39">
        <v>30041</v>
      </c>
      <c r="M40" s="53">
        <v>-2.0944000000000001E-2</v>
      </c>
      <c r="N40" s="53">
        <v>-9.1000000000000004E-3</v>
      </c>
      <c r="O40" s="53">
        <v>2.5000000000000001E-3</v>
      </c>
      <c r="P40" s="53">
        <v>-2.75E-2</v>
      </c>
      <c r="Q40" s="53">
        <v>-1.1264417400000001E-2</v>
      </c>
      <c r="R40" s="53">
        <v>3.5673943999999999E-3</v>
      </c>
      <c r="S40" s="53">
        <v>-2.1600000000000001E-2</v>
      </c>
      <c r="T40" s="53">
        <v>-9.0299999999999998E-3</v>
      </c>
      <c r="U40" s="53">
        <v>2.5999999999999999E-3</v>
      </c>
      <c r="W40" s="4">
        <f t="shared" si="0"/>
        <v>3.10673944E-2</v>
      </c>
      <c r="X40" s="34">
        <f t="shared" si="4"/>
        <v>0.96612246378431221</v>
      </c>
      <c r="Y40" s="17"/>
      <c r="Z40" s="40">
        <f t="shared" si="5"/>
        <v>3.00000000000002E-2</v>
      </c>
      <c r="AA40" s="41">
        <f>COUNTIFS($W$2:$W$541,"&lt;"&amp;Z40,$W$2:$W$541,"&gt;="&amp;Z39)/$C$11</f>
        <v>8.3333333333333329E-2</v>
      </c>
      <c r="AD40" s="17">
        <f t="shared" si="15"/>
        <v>-2.75E-2</v>
      </c>
      <c r="AE40" s="17">
        <f t="shared" si="16"/>
        <v>3.5673943999999999E-3</v>
      </c>
      <c r="AG40" s="39">
        <v>30010</v>
      </c>
      <c r="AH40" s="103">
        <f t="shared" si="6"/>
        <v>1.3233171223501332</v>
      </c>
      <c r="AI40" s="103">
        <f t="shared" si="7"/>
        <v>1.3452995816533231</v>
      </c>
      <c r="AJ40" s="103">
        <f t="shared" si="8"/>
        <v>1.3546958844586288</v>
      </c>
      <c r="AK40" s="103">
        <f t="shared" si="9"/>
        <v>1.6533041961801009</v>
      </c>
      <c r="AL40" s="103">
        <f t="shared" si="10"/>
        <v>1.6791762012988736</v>
      </c>
      <c r="AM40" s="103">
        <f t="shared" si="11"/>
        <v>1.6886145669752024</v>
      </c>
      <c r="AN40" s="103">
        <f t="shared" si="12"/>
        <v>1.3516309923626442</v>
      </c>
      <c r="AO40" s="103">
        <f t="shared" si="13"/>
        <v>1.372860566942143</v>
      </c>
      <c r="AP40" s="103">
        <f t="shared" si="14"/>
        <v>1.3831500564436441</v>
      </c>
    </row>
    <row r="41" spans="1:42" ht="13" x14ac:dyDescent="0.3">
      <c r="A41" s="6" t="s">
        <v>13</v>
      </c>
      <c r="B41" s="7">
        <v>4</v>
      </c>
      <c r="C41" s="5"/>
      <c r="K41" s="3"/>
      <c r="L41" s="39">
        <v>30071</v>
      </c>
      <c r="M41" s="53">
        <v>5.2131999999999998E-2</v>
      </c>
      <c r="N41" s="53">
        <v>4.1099999999999998E-2</v>
      </c>
      <c r="O41" s="53">
        <v>2.98E-2</v>
      </c>
      <c r="P41" s="53">
        <v>6.1699999999999998E-2</v>
      </c>
      <c r="Q41" s="53">
        <v>5.32570183E-2</v>
      </c>
      <c r="R41" s="53">
        <v>4.4471243600000002E-2</v>
      </c>
      <c r="S41" s="53">
        <v>5.3100000000000001E-2</v>
      </c>
      <c r="T41" s="53">
        <v>4.2209999999999998E-2</v>
      </c>
      <c r="U41" s="53">
        <v>3.1300000000000001E-2</v>
      </c>
      <c r="W41" s="4">
        <f t="shared" si="0"/>
        <v>-1.7228756399999996E-2</v>
      </c>
      <c r="X41" s="34">
        <f t="shared" si="4"/>
        <v>0.94947737520320452</v>
      </c>
      <c r="Y41" s="17"/>
      <c r="Z41" s="40">
        <f t="shared" si="5"/>
        <v>4.0000000000000202E-2</v>
      </c>
      <c r="AA41" s="41">
        <f>COUNTIFS($W$2:$W$541,"&lt;"&amp;Z41,$W$2:$W$541,"&gt;="&amp;Z40)/$C$11</f>
        <v>5.0925925925925923E-2</v>
      </c>
      <c r="AD41" s="17">
        <f t="shared" si="15"/>
        <v>6.1699999999999998E-2</v>
      </c>
      <c r="AE41" s="17">
        <f t="shared" si="16"/>
        <v>4.4471243600000002E-2</v>
      </c>
      <c r="AG41" s="39">
        <v>30041</v>
      </c>
      <c r="AH41" s="103">
        <f t="shared" si="6"/>
        <v>1.3923042905724905</v>
      </c>
      <c r="AI41" s="103">
        <f t="shared" si="7"/>
        <v>1.4005913944592745</v>
      </c>
      <c r="AJ41" s="103">
        <f t="shared" si="8"/>
        <v>1.3950658218154959</v>
      </c>
      <c r="AK41" s="103">
        <f t="shared" si="9"/>
        <v>1.7553130650844133</v>
      </c>
      <c r="AL41" s="103">
        <f t="shared" si="10"/>
        <v>1.7686041189803723</v>
      </c>
      <c r="AM41" s="103">
        <f t="shared" si="11"/>
        <v>1.7637093567296653</v>
      </c>
      <c r="AN41" s="103">
        <f t="shared" si="12"/>
        <v>1.4234025980571006</v>
      </c>
      <c r="AO41" s="103">
        <f t="shared" si="13"/>
        <v>1.430809011472771</v>
      </c>
      <c r="AP41" s="103">
        <f t="shared" si="14"/>
        <v>1.4264426532103303</v>
      </c>
    </row>
    <row r="42" spans="1:42" ht="13" x14ac:dyDescent="0.3">
      <c r="A42" s="6" t="s">
        <v>15</v>
      </c>
      <c r="B42" s="7">
        <v>6</v>
      </c>
      <c r="L42" s="39">
        <v>30102</v>
      </c>
      <c r="M42" s="53">
        <v>-3.6398E-2</v>
      </c>
      <c r="N42" s="53">
        <v>-2.6700000000000002E-2</v>
      </c>
      <c r="O42" s="53">
        <v>-1.6899999999999998E-2</v>
      </c>
      <c r="P42" s="53">
        <v>-3.4700000000000002E-2</v>
      </c>
      <c r="Q42" s="53">
        <v>-2.8257944300000001E-2</v>
      </c>
      <c r="R42" s="53">
        <v>-2.1899174699999999E-2</v>
      </c>
      <c r="S42" s="53">
        <v>-3.6200000000000003E-2</v>
      </c>
      <c r="T42" s="53">
        <v>-2.708E-2</v>
      </c>
      <c r="U42" s="53">
        <v>-1.7399999999999999E-2</v>
      </c>
      <c r="W42" s="4">
        <f t="shared" si="0"/>
        <v>1.2800825300000002E-2</v>
      </c>
      <c r="X42" s="34">
        <f t="shared" si="4"/>
        <v>0.96163146920948328</v>
      </c>
      <c r="Y42" s="17"/>
      <c r="Z42" s="40">
        <f t="shared" si="5"/>
        <v>5.0000000000000204E-2</v>
      </c>
      <c r="AA42" s="41">
        <f>COUNTIFS($W$2:$W$541,"&lt;"&amp;Z42,$W$2:$W$541,"&gt;="&amp;Z41)/$C$11</f>
        <v>4.1666666666666664E-2</v>
      </c>
      <c r="AD42" s="17">
        <f t="shared" si="15"/>
        <v>-3.4700000000000002E-2</v>
      </c>
      <c r="AE42" s="17">
        <f t="shared" si="16"/>
        <v>-2.1899174699999999E-2</v>
      </c>
      <c r="AG42" s="39">
        <v>30071</v>
      </c>
      <c r="AH42" s="103">
        <f t="shared" si="6"/>
        <v>1.341627199004233</v>
      </c>
      <c r="AI42" s="103">
        <f t="shared" si="7"/>
        <v>1.363195604227212</v>
      </c>
      <c r="AJ42" s="103">
        <f t="shared" si="8"/>
        <v>1.3714892094268141</v>
      </c>
      <c r="AK42" s="103">
        <f t="shared" si="9"/>
        <v>1.6944037017259843</v>
      </c>
      <c r="AL42" s="103">
        <f t="shared" si="10"/>
        <v>1.7186270022974743</v>
      </c>
      <c r="AM42" s="103">
        <f t="shared" si="11"/>
        <v>1.7250855774066178</v>
      </c>
      <c r="AN42" s="103">
        <f t="shared" si="12"/>
        <v>1.3718754240074336</v>
      </c>
      <c r="AO42" s="103">
        <f t="shared" si="13"/>
        <v>1.3920627034420883</v>
      </c>
      <c r="AP42" s="103">
        <f t="shared" si="14"/>
        <v>1.4016225510444706</v>
      </c>
    </row>
    <row r="43" spans="1:42" ht="13" x14ac:dyDescent="0.3">
      <c r="A43" s="6" t="s">
        <v>17</v>
      </c>
      <c r="B43" s="7">
        <v>8</v>
      </c>
      <c r="L43" s="39">
        <v>30132</v>
      </c>
      <c r="M43" s="53">
        <v>-2.1572000000000001E-2</v>
      </c>
      <c r="N43" s="53">
        <v>-2.29E-2</v>
      </c>
      <c r="O43" s="53">
        <v>-2.4299999999999999E-2</v>
      </c>
      <c r="P43" s="53">
        <v>-4.1799999999999997E-2</v>
      </c>
      <c r="Q43" s="53">
        <v>-3.7015338699999997E-2</v>
      </c>
      <c r="R43" s="53">
        <v>-3.1417232500000003E-2</v>
      </c>
      <c r="S43" s="53">
        <v>-2.3599999999999999E-2</v>
      </c>
      <c r="T43" s="53">
        <v>-2.4289999999999999E-2</v>
      </c>
      <c r="U43" s="53">
        <v>-2.5000000000000001E-2</v>
      </c>
      <c r="W43" s="4">
        <f t="shared" si="0"/>
        <v>1.0382767499999994E-2</v>
      </c>
      <c r="X43" s="34">
        <f t="shared" si="4"/>
        <v>0.97161586517496867</v>
      </c>
      <c r="Y43" s="17"/>
      <c r="Z43" s="40">
        <f t="shared" si="5"/>
        <v>6.0000000000000206E-2</v>
      </c>
      <c r="AA43" s="41">
        <f>COUNTIFS($W$2:$W$541,"&lt;"&amp;Z43,$W$2:$W$541,"&gt;="&amp;Z42)/$C$11</f>
        <v>3.0092592592592591E-2</v>
      </c>
      <c r="AD43" s="17">
        <f t="shared" si="15"/>
        <v>-4.1799999999999997E-2</v>
      </c>
      <c r="AE43" s="17">
        <f t="shared" si="16"/>
        <v>-3.1417232500000003E-2</v>
      </c>
      <c r="AG43" s="39">
        <v>30102</v>
      </c>
      <c r="AH43" s="103">
        <f t="shared" si="6"/>
        <v>1.3126856170673136</v>
      </c>
      <c r="AI43" s="103">
        <f t="shared" si="7"/>
        <v>1.3319784248904087</v>
      </c>
      <c r="AJ43" s="103">
        <f t="shared" si="8"/>
        <v>1.3381620216377426</v>
      </c>
      <c r="AK43" s="103">
        <f t="shared" si="9"/>
        <v>1.6235776269938382</v>
      </c>
      <c r="AL43" s="103">
        <f t="shared" si="10"/>
        <v>1.6550114417084678</v>
      </c>
      <c r="AM43" s="103">
        <f t="shared" si="11"/>
        <v>1.6708881627388374</v>
      </c>
      <c r="AN43" s="103">
        <f t="shared" si="12"/>
        <v>1.3394991640008582</v>
      </c>
      <c r="AO43" s="103">
        <f t="shared" si="13"/>
        <v>1.35824950037548</v>
      </c>
      <c r="AP43" s="103">
        <f t="shared" si="14"/>
        <v>1.3665819872683589</v>
      </c>
    </row>
    <row r="44" spans="1:42" ht="13" x14ac:dyDescent="0.3">
      <c r="A44" s="6" t="s">
        <v>16</v>
      </c>
      <c r="B44" s="7">
        <v>7</v>
      </c>
      <c r="C44" s="3"/>
      <c r="D44" s="3"/>
      <c r="E44" s="3"/>
      <c r="F44" s="3"/>
      <c r="G44" s="3"/>
      <c r="H44" s="3"/>
      <c r="I44" s="3"/>
      <c r="J44" s="3"/>
      <c r="L44" s="39">
        <v>30163</v>
      </c>
      <c r="M44" s="53">
        <v>-1.2744999999999999E-2</v>
      </c>
      <c r="N44" s="53">
        <v>-2.0799999999999999E-2</v>
      </c>
      <c r="O44" s="53">
        <v>-2.9000000000000001E-2</v>
      </c>
      <c r="P44" s="53">
        <v>-0.02</v>
      </c>
      <c r="Q44" s="53">
        <v>-1.4656269E-2</v>
      </c>
      <c r="R44" s="53">
        <v>-9.1522688999999997E-3</v>
      </c>
      <c r="S44" s="53">
        <v>-1.35E-2</v>
      </c>
      <c r="T44" s="53">
        <v>-2.036E-2</v>
      </c>
      <c r="U44" s="53">
        <v>-2.7E-2</v>
      </c>
      <c r="W44" s="4">
        <f t="shared" si="0"/>
        <v>1.0847731100000001E-2</v>
      </c>
      <c r="X44" s="34">
        <f t="shared" si="4"/>
        <v>0.98215569281288051</v>
      </c>
      <c r="Y44" s="17"/>
      <c r="Z44" s="40">
        <f t="shared" si="5"/>
        <v>7.0000000000000201E-2</v>
      </c>
      <c r="AA44" s="41">
        <f>COUNTIFS($W$2:$W$541,"&lt;"&amp;Z44,$W$2:$W$541,"&gt;="&amp;Z43)/$C$11</f>
        <v>1.3888888888888888E-2</v>
      </c>
      <c r="AD44" s="17">
        <f t="shared" si="15"/>
        <v>-0.02</v>
      </c>
      <c r="AE44" s="17">
        <f t="shared" si="16"/>
        <v>-9.1522688999999997E-3</v>
      </c>
      <c r="AG44" s="39">
        <v>30132</v>
      </c>
      <c r="AH44" s="103">
        <f t="shared" si="6"/>
        <v>1.2959554388777907</v>
      </c>
      <c r="AI44" s="103">
        <f t="shared" si="7"/>
        <v>1.3042732736526881</v>
      </c>
      <c r="AJ44" s="103">
        <f t="shared" si="8"/>
        <v>1.2993553230102479</v>
      </c>
      <c r="AK44" s="103">
        <f t="shared" si="9"/>
        <v>1.5911060744539613</v>
      </c>
      <c r="AL44" s="103">
        <f t="shared" si="10"/>
        <v>1.6307551488207106</v>
      </c>
      <c r="AM44" s="103">
        <f t="shared" si="11"/>
        <v>1.6555957449716248</v>
      </c>
      <c r="AN44" s="103">
        <f t="shared" si="12"/>
        <v>1.3214159252868467</v>
      </c>
      <c r="AO44" s="103">
        <f t="shared" si="13"/>
        <v>1.3305955405478351</v>
      </c>
      <c r="AP44" s="103">
        <f t="shared" si="14"/>
        <v>1.3296842736121133</v>
      </c>
    </row>
    <row r="45" spans="1:42" ht="13" x14ac:dyDescent="0.3">
      <c r="A45" s="6" t="s">
        <v>18</v>
      </c>
      <c r="B45" s="7">
        <v>9</v>
      </c>
      <c r="C45" s="3"/>
      <c r="D45" s="3"/>
      <c r="E45" s="3"/>
      <c r="F45" s="3"/>
      <c r="G45" s="3"/>
      <c r="H45" s="3"/>
      <c r="I45" s="3"/>
      <c r="J45" s="3"/>
      <c r="L45" s="39">
        <v>30194</v>
      </c>
      <c r="M45" s="53">
        <v>0.11101999999999999</v>
      </c>
      <c r="N45" s="53">
        <v>0.123</v>
      </c>
      <c r="O45" s="53">
        <v>0.13669999999999999</v>
      </c>
      <c r="P45" s="53">
        <v>7.5300000000000006E-2</v>
      </c>
      <c r="Q45" s="53">
        <v>7.9872025099999994E-2</v>
      </c>
      <c r="R45" s="53">
        <v>8.7202014899999999E-2</v>
      </c>
      <c r="S45" s="53">
        <v>0.1076</v>
      </c>
      <c r="T45" s="53">
        <v>0.11978999999999999</v>
      </c>
      <c r="U45" s="53">
        <v>0.1318</v>
      </c>
      <c r="W45" s="4">
        <f t="shared" si="0"/>
        <v>1.1902014899999994E-2</v>
      </c>
      <c r="X45" s="34">
        <f t="shared" si="4"/>
        <v>0.99384532450285923</v>
      </c>
      <c r="Y45" s="17"/>
      <c r="Z45" s="40">
        <f t="shared" si="5"/>
        <v>8.0000000000000196E-2</v>
      </c>
      <c r="AA45" s="41">
        <f>COUNTIFS($W$2:$W$541,"&lt;"&amp;Z45,$W$2:$W$541,"&gt;="&amp;Z44)/$C$11</f>
        <v>1.6203703703703703E-2</v>
      </c>
      <c r="AD45" s="17">
        <f t="shared" si="15"/>
        <v>7.5300000000000006E-2</v>
      </c>
      <c r="AE45" s="17">
        <f t="shared" si="16"/>
        <v>8.7202014899999999E-2</v>
      </c>
      <c r="AG45" s="39">
        <v>30163</v>
      </c>
      <c r="AH45" s="103">
        <f t="shared" si="6"/>
        <v>1.4398324117020029</v>
      </c>
      <c r="AI45" s="103">
        <f t="shared" si="7"/>
        <v>1.4646988863119688</v>
      </c>
      <c r="AJ45" s="103">
        <f t="shared" si="8"/>
        <v>1.4769771956657489</v>
      </c>
      <c r="AK45" s="103">
        <f t="shared" si="9"/>
        <v>1.7109163618603445</v>
      </c>
      <c r="AL45" s="103">
        <f t="shared" si="10"/>
        <v>1.7610068649992727</v>
      </c>
      <c r="AM45" s="103">
        <f t="shared" si="11"/>
        <v>1.7999670297930168</v>
      </c>
      <c r="AN45" s="103">
        <f t="shared" si="12"/>
        <v>1.4636002788477114</v>
      </c>
      <c r="AO45" s="103">
        <f t="shared" si="13"/>
        <v>1.4899875803500604</v>
      </c>
      <c r="AP45" s="103">
        <f t="shared" si="14"/>
        <v>1.5049366608741896</v>
      </c>
    </row>
    <row r="46" spans="1:42" x14ac:dyDescent="0.25">
      <c r="L46" s="39">
        <v>30224</v>
      </c>
      <c r="M46" s="53">
        <v>2.2447000000000002E-2</v>
      </c>
      <c r="N46" s="53">
        <v>1.47E-2</v>
      </c>
      <c r="O46" s="53">
        <v>7.1000000000000004E-3</v>
      </c>
      <c r="P46" s="53">
        <v>3.8300000000000001E-2</v>
      </c>
      <c r="Q46" s="53">
        <v>3.8931337400000002E-2</v>
      </c>
      <c r="R46" s="53">
        <v>3.6456593599999997E-2</v>
      </c>
      <c r="S46" s="53">
        <v>2.3900000000000001E-2</v>
      </c>
      <c r="T46" s="53">
        <v>1.6899999999999998E-2</v>
      </c>
      <c r="U46" s="53">
        <v>9.7999999999999997E-3</v>
      </c>
      <c r="W46" s="4">
        <f t="shared" si="0"/>
        <v>-1.8434064000000042E-3</v>
      </c>
      <c r="X46" s="34">
        <f t="shared" si="4"/>
        <v>0.99201326367106057</v>
      </c>
      <c r="Y46" s="17"/>
      <c r="Z46" s="40">
        <f t="shared" si="5"/>
        <v>9.0000000000000191E-2</v>
      </c>
      <c r="AA46" s="41">
        <f>COUNTIFS($W$2:$W$541,"&lt;"&amp;Z46,$W$2:$W$541,"&gt;="&amp;Z45)/$C$11</f>
        <v>2.3148148148148147E-3</v>
      </c>
      <c r="AD46" s="17">
        <f t="shared" si="15"/>
        <v>3.8300000000000001E-2</v>
      </c>
      <c r="AE46" s="17">
        <f t="shared" si="16"/>
        <v>3.6456593599999997E-2</v>
      </c>
      <c r="AG46" s="39">
        <v>30194</v>
      </c>
      <c r="AH46" s="103">
        <f t="shared" si="6"/>
        <v>1.4721523298474779</v>
      </c>
      <c r="AI46" s="103">
        <f t="shared" si="7"/>
        <v>1.4862299599407547</v>
      </c>
      <c r="AJ46" s="103">
        <f t="shared" si="8"/>
        <v>1.4874637337549759</v>
      </c>
      <c r="AK46" s="103">
        <f t="shared" si="9"/>
        <v>1.7764444585195958</v>
      </c>
      <c r="AL46" s="103">
        <f t="shared" si="10"/>
        <v>1.8295652174242756</v>
      </c>
      <c r="AM46" s="103">
        <f t="shared" si="11"/>
        <v>1.8655876962915801</v>
      </c>
      <c r="AN46" s="103">
        <f t="shared" si="12"/>
        <v>1.4985803255121717</v>
      </c>
      <c r="AO46" s="103">
        <f t="shared" si="13"/>
        <v>1.5151683704579764</v>
      </c>
      <c r="AP46" s="103">
        <f t="shared" si="14"/>
        <v>1.5196850401507567</v>
      </c>
    </row>
    <row r="47" spans="1:42" x14ac:dyDescent="0.25">
      <c r="L47" s="39">
        <v>30255</v>
      </c>
      <c r="M47" s="53">
        <v>0.121304</v>
      </c>
      <c r="N47" s="53">
        <v>0.1159</v>
      </c>
      <c r="O47" s="53">
        <v>0.1109</v>
      </c>
      <c r="P47" s="53">
        <v>0.16520000000000001</v>
      </c>
      <c r="Q47" s="53">
        <v>0.14368621170000001</v>
      </c>
      <c r="R47" s="53">
        <v>0.1219221873</v>
      </c>
      <c r="S47" s="53">
        <v>0.1255</v>
      </c>
      <c r="T47" s="53">
        <v>0.11867999999999999</v>
      </c>
      <c r="U47" s="53">
        <v>0.1119</v>
      </c>
      <c r="W47" s="4">
        <f t="shared" si="0"/>
        <v>-4.3277812700000015E-2</v>
      </c>
      <c r="X47" s="34">
        <f t="shared" si="4"/>
        <v>0.94908109944998875</v>
      </c>
      <c r="Y47" s="17"/>
      <c r="Z47" s="40">
        <f t="shared" si="5"/>
        <v>0.10000000000000019</v>
      </c>
      <c r="AA47" s="41">
        <f>COUNTIFS($W$2:$W$541,"&lt;"&amp;Z47,$W$2:$W$541,"&gt;="&amp;Z46)/$C$11</f>
        <v>0</v>
      </c>
      <c r="AD47" s="17">
        <f t="shared" si="15"/>
        <v>0.16520000000000001</v>
      </c>
      <c r="AE47" s="17">
        <f t="shared" si="16"/>
        <v>0.1219221873</v>
      </c>
      <c r="AG47" s="39">
        <v>30224</v>
      </c>
      <c r="AH47" s="103">
        <f t="shared" si="6"/>
        <v>1.6507302960672965</v>
      </c>
      <c r="AI47" s="103">
        <f t="shared" si="7"/>
        <v>1.6584840122978879</v>
      </c>
      <c r="AJ47" s="103">
        <f t="shared" si="8"/>
        <v>1.6524234618284026</v>
      </c>
      <c r="AK47" s="103">
        <f t="shared" si="9"/>
        <v>2.0699130830670329</v>
      </c>
      <c r="AL47" s="103">
        <f t="shared" si="10"/>
        <v>2.0924485125740566</v>
      </c>
      <c r="AM47" s="103">
        <f t="shared" si="11"/>
        <v>2.0930442288234175</v>
      </c>
      <c r="AN47" s="103">
        <f t="shared" si="12"/>
        <v>1.6866521563639492</v>
      </c>
      <c r="AO47" s="103">
        <f t="shared" si="13"/>
        <v>1.6949885526639288</v>
      </c>
      <c r="AP47" s="103">
        <f t="shared" si="14"/>
        <v>1.6897377961436262</v>
      </c>
    </row>
    <row r="48" spans="1:42" x14ac:dyDescent="0.25">
      <c r="A48" s="1"/>
      <c r="L48" s="39">
        <v>30285</v>
      </c>
      <c r="M48" s="53">
        <v>6.8944000000000005E-2</v>
      </c>
      <c r="N48" s="53">
        <v>4.7500000000000001E-2</v>
      </c>
      <c r="O48" s="53">
        <v>2.6599999999999999E-2</v>
      </c>
      <c r="P48" s="53">
        <v>0.1081</v>
      </c>
      <c r="Q48" s="53">
        <v>9.1032371000000001E-2</v>
      </c>
      <c r="R48" s="53">
        <v>7.3591208300000002E-2</v>
      </c>
      <c r="S48" s="53">
        <v>7.2800000000000004E-2</v>
      </c>
      <c r="T48" s="53">
        <v>5.1639999999999998E-2</v>
      </c>
      <c r="U48" s="53">
        <v>3.1E-2</v>
      </c>
      <c r="W48" s="4">
        <f t="shared" si="0"/>
        <v>-3.4508791699999999E-2</v>
      </c>
      <c r="X48" s="34">
        <f t="shared" si="4"/>
        <v>0.91632945748266215</v>
      </c>
      <c r="Y48" s="17"/>
      <c r="Z48" s="40">
        <f t="shared" si="5"/>
        <v>0.11000000000000018</v>
      </c>
      <c r="AA48" s="41">
        <f>COUNTIFS($W$2:$W$541,"&lt;"&amp;Z48,$W$2:$W$541,"&gt;="&amp;Z47)/$C$11</f>
        <v>4.6296296296296294E-3</v>
      </c>
      <c r="AD48" s="17">
        <f t="shared" si="15"/>
        <v>0.1081</v>
      </c>
      <c r="AE48" s="17">
        <f t="shared" si="16"/>
        <v>7.3591208300000002E-2</v>
      </c>
      <c r="AG48" s="39">
        <v>30255</v>
      </c>
      <c r="AH48" s="103">
        <f t="shared" si="6"/>
        <v>1.7645382455993603</v>
      </c>
      <c r="AI48" s="103">
        <f t="shared" si="7"/>
        <v>1.7372620028820378</v>
      </c>
      <c r="AJ48" s="103">
        <f t="shared" si="8"/>
        <v>1.696377925913038</v>
      </c>
      <c r="AK48" s="103">
        <f t="shared" si="9"/>
        <v>2.2936706873465793</v>
      </c>
      <c r="AL48" s="103">
        <f t="shared" si="10"/>
        <v>2.2829290618690963</v>
      </c>
      <c r="AM48" s="103">
        <f t="shared" si="11"/>
        <v>2.2470738826478747</v>
      </c>
      <c r="AN48" s="103">
        <f t="shared" si="12"/>
        <v>1.8094404333472447</v>
      </c>
      <c r="AO48" s="103">
        <f t="shared" si="13"/>
        <v>1.7825177615234939</v>
      </c>
      <c r="AP48" s="103">
        <f t="shared" si="14"/>
        <v>1.7421196678240785</v>
      </c>
    </row>
    <row r="49" spans="1:42" x14ac:dyDescent="0.25">
      <c r="A49" s="1"/>
      <c r="B49" s="3"/>
      <c r="L49" s="39">
        <v>30316</v>
      </c>
      <c r="M49" s="53">
        <v>1.2002000000000001E-2</v>
      </c>
      <c r="N49" s="53">
        <v>1.52E-2</v>
      </c>
      <c r="O49" s="53">
        <v>1.84E-2</v>
      </c>
      <c r="P49" s="53">
        <v>1.4999999999999999E-2</v>
      </c>
      <c r="Q49" s="53">
        <v>1.3511888099999999E-2</v>
      </c>
      <c r="R49" s="53">
        <v>1.1630165099999999E-2</v>
      </c>
      <c r="S49" s="53">
        <v>1.23E-2</v>
      </c>
      <c r="T49" s="53">
        <v>1.502E-2</v>
      </c>
      <c r="U49" s="53">
        <v>1.78E-2</v>
      </c>
      <c r="W49" s="4">
        <f t="shared" si="0"/>
        <v>-3.3698349000000002E-3</v>
      </c>
      <c r="X49" s="34">
        <f t="shared" si="4"/>
        <v>0.91324157849693899</v>
      </c>
      <c r="Y49" s="17"/>
      <c r="Z49" s="40">
        <f t="shared" si="5"/>
        <v>0.12000000000000018</v>
      </c>
      <c r="AA49" s="41">
        <f>COUNTIFS($W$2:$W$541,"&lt;"&amp;Z49,$W$2:$W$541,"&gt;="&amp;Z48)/$C$11</f>
        <v>2.3148148148148147E-3</v>
      </c>
      <c r="AD49" s="17">
        <f t="shared" si="15"/>
        <v>1.4999999999999999E-2</v>
      </c>
      <c r="AE49" s="17">
        <f t="shared" si="16"/>
        <v>1.1630165099999999E-2</v>
      </c>
      <c r="AG49" s="39">
        <v>30285</v>
      </c>
      <c r="AH49" s="103">
        <f t="shared" si="6"/>
        <v>1.7857162336230439</v>
      </c>
      <c r="AI49" s="103">
        <f t="shared" si="7"/>
        <v>1.763668385325845</v>
      </c>
      <c r="AJ49" s="103">
        <f t="shared" si="8"/>
        <v>1.7275912797498378</v>
      </c>
      <c r="AK49" s="103">
        <f t="shared" si="9"/>
        <v>2.3280757476567779</v>
      </c>
      <c r="AL49" s="103">
        <f t="shared" si="10"/>
        <v>2.3137757438933098</v>
      </c>
      <c r="AM49" s="103">
        <f t="shared" si="11"/>
        <v>2.2732077228949672</v>
      </c>
      <c r="AN49" s="103">
        <f t="shared" si="12"/>
        <v>1.8316965506774157</v>
      </c>
      <c r="AO49" s="103">
        <f t="shared" si="13"/>
        <v>1.8092911783015768</v>
      </c>
      <c r="AP49" s="103">
        <f t="shared" si="14"/>
        <v>1.7731293979113472</v>
      </c>
    </row>
    <row r="50" spans="1:42" x14ac:dyDescent="0.25">
      <c r="L50" s="39">
        <v>30347</v>
      </c>
      <c r="M50" s="53">
        <v>2.5359E-2</v>
      </c>
      <c r="N50" s="53">
        <v>3.4599999999999999E-2</v>
      </c>
      <c r="O50" s="53">
        <v>4.3700000000000003E-2</v>
      </c>
      <c r="P50" s="53">
        <v>8.7599999999999997E-2</v>
      </c>
      <c r="Q50" s="53">
        <v>7.6074056500000001E-2</v>
      </c>
      <c r="R50" s="53">
        <v>6.4657452399999996E-2</v>
      </c>
      <c r="S50" s="53">
        <v>3.15E-2</v>
      </c>
      <c r="T50" s="53">
        <v>3.8640000000000001E-2</v>
      </c>
      <c r="U50" s="53">
        <v>4.5699999999999998E-2</v>
      </c>
      <c r="W50" s="4">
        <f t="shared" si="0"/>
        <v>-2.2942547600000002E-2</v>
      </c>
      <c r="X50" s="34">
        <f t="shared" si="4"/>
        <v>0.89228949011197378</v>
      </c>
      <c r="Y50" s="17"/>
      <c r="Z50" s="40">
        <f t="shared" si="5"/>
        <v>0.13000000000000017</v>
      </c>
      <c r="AA50" s="41">
        <f>COUNTIFS($W$2:$W$541,"&lt;"&amp;Z50,$W$2:$W$541,"&gt;="&amp;Z49)/$C$11</f>
        <v>0</v>
      </c>
      <c r="AD50" s="17">
        <f t="shared" si="15"/>
        <v>8.7599999999999997E-2</v>
      </c>
      <c r="AE50" s="17">
        <f t="shared" si="16"/>
        <v>6.4657452399999996E-2</v>
      </c>
      <c r="AG50" s="39">
        <v>30316</v>
      </c>
      <c r="AH50" s="103">
        <f t="shared" si="6"/>
        <v>1.8310002115914905</v>
      </c>
      <c r="AI50" s="103">
        <f t="shared" si="7"/>
        <v>1.8246913114581191</v>
      </c>
      <c r="AJ50" s="103">
        <f t="shared" si="8"/>
        <v>1.803087018674906</v>
      </c>
      <c r="AK50" s="103">
        <f t="shared" si="9"/>
        <v>2.5320151831515116</v>
      </c>
      <c r="AL50" s="103">
        <f t="shared" si="10"/>
        <v>2.4897940505625789</v>
      </c>
      <c r="AM50" s="103">
        <f t="shared" si="11"/>
        <v>2.4201875430333613</v>
      </c>
      <c r="AN50" s="103">
        <f t="shared" si="12"/>
        <v>1.8893949920237545</v>
      </c>
      <c r="AO50" s="103">
        <f t="shared" si="13"/>
        <v>1.8792021894311497</v>
      </c>
      <c r="AP50" s="103">
        <f t="shared" si="14"/>
        <v>1.854161411395896</v>
      </c>
    </row>
    <row r="51" spans="1:42" x14ac:dyDescent="0.25">
      <c r="L51" s="39">
        <v>30375</v>
      </c>
      <c r="M51" s="53">
        <v>3.6616000000000003E-2</v>
      </c>
      <c r="N51" s="53">
        <v>2.7900000000000001E-2</v>
      </c>
      <c r="O51" s="53">
        <v>1.9599999999999999E-2</v>
      </c>
      <c r="P51" s="53">
        <v>7.3700000000000002E-2</v>
      </c>
      <c r="Q51" s="53">
        <v>6.2313885499999999E-2</v>
      </c>
      <c r="R51" s="53">
        <v>5.1899814500000002E-2</v>
      </c>
      <c r="S51" s="53">
        <v>4.0500000000000001E-2</v>
      </c>
      <c r="T51" s="53">
        <v>3.1402191599999997E-2</v>
      </c>
      <c r="U51" s="53">
        <v>2.2700000000000001E-2</v>
      </c>
      <c r="W51" s="4">
        <f t="shared" si="0"/>
        <v>-2.1800185499999999E-2</v>
      </c>
      <c r="X51" s="34">
        <f t="shared" si="4"/>
        <v>0.87283741370783241</v>
      </c>
      <c r="Y51" s="17"/>
      <c r="Z51" s="40">
        <f t="shared" si="5"/>
        <v>0.14000000000000018</v>
      </c>
      <c r="AA51" s="41">
        <f>COUNTIFS($W$2:$W$541,"&lt;"&amp;Z51,$W$2:$W$541,"&gt;="&amp;Z50)/$C$11</f>
        <v>2.3148148148148147E-3</v>
      </c>
      <c r="AD51" s="17">
        <f t="shared" si="15"/>
        <v>7.3700000000000002E-2</v>
      </c>
      <c r="AE51" s="17">
        <f t="shared" si="16"/>
        <v>5.1899814500000002E-2</v>
      </c>
      <c r="AG51" s="39">
        <v>30347</v>
      </c>
      <c r="AH51" s="103">
        <f t="shared" si="6"/>
        <v>1.8980441153391245</v>
      </c>
      <c r="AI51" s="103">
        <f t="shared" si="7"/>
        <v>1.8756001990478006</v>
      </c>
      <c r="AJ51" s="103">
        <f t="shared" si="8"/>
        <v>1.8384275242409343</v>
      </c>
      <c r="AK51" s="103">
        <f t="shared" si="9"/>
        <v>2.7186247021497785</v>
      </c>
      <c r="AL51" s="103">
        <f t="shared" si="10"/>
        <v>2.6449427919479169</v>
      </c>
      <c r="AM51" s="103">
        <f t="shared" si="11"/>
        <v>2.5457948275720037</v>
      </c>
      <c r="AN51" s="103">
        <f t="shared" si="12"/>
        <v>1.9659154892007165</v>
      </c>
      <c r="AO51" s="103">
        <f t="shared" si="13"/>
        <v>1.9382132566388062</v>
      </c>
      <c r="AP51" s="103">
        <f t="shared" si="14"/>
        <v>1.8962508754345826</v>
      </c>
    </row>
    <row r="52" spans="1:42" x14ac:dyDescent="0.25">
      <c r="L52" s="39">
        <v>30406</v>
      </c>
      <c r="M52" s="53">
        <v>2.9769E-2</v>
      </c>
      <c r="N52" s="53">
        <v>3.5099999999999999E-2</v>
      </c>
      <c r="O52" s="53">
        <v>4.0500000000000001E-2</v>
      </c>
      <c r="P52" s="53">
        <v>6.3E-3</v>
      </c>
      <c r="Q52" s="53">
        <v>2.7374031E-2</v>
      </c>
      <c r="R52" s="53">
        <v>4.8668723599999998E-2</v>
      </c>
      <c r="S52" s="53">
        <v>2.7300000000000001E-2</v>
      </c>
      <c r="T52" s="53">
        <v>3.4349999999999999E-2</v>
      </c>
      <c r="U52" s="53">
        <v>4.1300000000000003E-2</v>
      </c>
      <c r="W52" s="4">
        <f t="shared" si="0"/>
        <v>4.2368723599999998E-2</v>
      </c>
      <c r="X52" s="34">
        <f t="shared" si="4"/>
        <v>0.90981842083695852</v>
      </c>
      <c r="Y52" s="17"/>
      <c r="Z52" s="40">
        <f t="shared" si="5"/>
        <v>0.15000000000000019</v>
      </c>
      <c r="AA52" s="41">
        <f>COUNTIFS($W$2:$W$541,"&lt;"&amp;Z52,$W$2:$W$541,"&gt;="&amp;Z51)/$C$11</f>
        <v>0</v>
      </c>
      <c r="AD52" s="17">
        <f t="shared" si="15"/>
        <v>6.3E-3</v>
      </c>
      <c r="AE52" s="17">
        <f t="shared" si="16"/>
        <v>4.8668723599999998E-2</v>
      </c>
      <c r="AG52" s="39">
        <v>30375</v>
      </c>
      <c r="AH52" s="103">
        <f t="shared" si="6"/>
        <v>1.9545469906086548</v>
      </c>
      <c r="AI52" s="103">
        <f t="shared" si="7"/>
        <v>1.9414337660343783</v>
      </c>
      <c r="AJ52" s="103">
        <f t="shared" si="8"/>
        <v>1.9128838389726921</v>
      </c>
      <c r="AK52" s="103">
        <f t="shared" si="9"/>
        <v>2.735752037773322</v>
      </c>
      <c r="AL52" s="103">
        <f t="shared" si="10"/>
        <v>2.7173455379279257</v>
      </c>
      <c r="AM52" s="103">
        <f t="shared" si="11"/>
        <v>2.6696954123774153</v>
      </c>
      <c r="AN52" s="103">
        <f t="shared" si="12"/>
        <v>2.0195849820558962</v>
      </c>
      <c r="AO52" s="103">
        <f t="shared" si="13"/>
        <v>2.0047908820043494</v>
      </c>
      <c r="AP52" s="103">
        <f t="shared" si="14"/>
        <v>1.974566036590031</v>
      </c>
    </row>
    <row r="53" spans="1:42" x14ac:dyDescent="0.25">
      <c r="L53" s="39">
        <v>30436</v>
      </c>
      <c r="M53" s="53">
        <v>6.4605999999999997E-2</v>
      </c>
      <c r="N53" s="53">
        <v>7.2400000000000006E-2</v>
      </c>
      <c r="O53" s="53">
        <v>8.0299999999999996E-2</v>
      </c>
      <c r="P53" s="53">
        <v>7.3499999999999996E-2</v>
      </c>
      <c r="Q53" s="53">
        <v>7.2927543999999997E-2</v>
      </c>
      <c r="R53" s="53">
        <v>7.2203031500000001E-2</v>
      </c>
      <c r="S53" s="53">
        <v>6.5500000000000003E-2</v>
      </c>
      <c r="T53" s="53">
        <v>7.2566455799999999E-2</v>
      </c>
      <c r="U53" s="53">
        <v>7.9500000000000001E-2</v>
      </c>
      <c r="W53" s="4">
        <f t="shared" si="0"/>
        <v>-1.2969684999999953E-3</v>
      </c>
      <c r="X53" s="34">
        <f t="shared" si="4"/>
        <v>0.90863841500441334</v>
      </c>
      <c r="Y53" s="17"/>
      <c r="Z53" s="40">
        <f t="shared" si="5"/>
        <v>0.1600000000000002</v>
      </c>
      <c r="AA53" s="41">
        <f>COUNTIFS($W$2:$W$541,"&lt;"&amp;Z53,$W$2:$W$541,"&gt;="&amp;Z52)/$C$11</f>
        <v>0</v>
      </c>
      <c r="AD53" s="17">
        <f t="shared" si="15"/>
        <v>7.3499999999999996E-2</v>
      </c>
      <c r="AE53" s="17">
        <f t="shared" si="16"/>
        <v>7.2203031500000001E-2</v>
      </c>
      <c r="AG53" s="39">
        <v>30406</v>
      </c>
      <c r="AH53" s="103">
        <f t="shared" si="6"/>
        <v>2.0808224534839175</v>
      </c>
      <c r="AI53" s="103">
        <f t="shared" si="7"/>
        <v>2.0819935706952672</v>
      </c>
      <c r="AJ53" s="103">
        <f t="shared" si="8"/>
        <v>2.0664884112421995</v>
      </c>
      <c r="AK53" s="103">
        <f t="shared" si="9"/>
        <v>2.9368298125496608</v>
      </c>
      <c r="AL53" s="103">
        <f t="shared" si="10"/>
        <v>2.9155148742083679</v>
      </c>
      <c r="AM53" s="103">
        <f t="shared" si="11"/>
        <v>2.8624555143327073</v>
      </c>
      <c r="AN53" s="103">
        <f t="shared" si="12"/>
        <v>2.1518677983805574</v>
      </c>
      <c r="AO53" s="103">
        <f t="shared" si="13"/>
        <v>2.150271450931561</v>
      </c>
      <c r="AP53" s="103">
        <f t="shared" si="14"/>
        <v>2.1315440364989384</v>
      </c>
    </row>
    <row r="54" spans="1:42" x14ac:dyDescent="0.25">
      <c r="L54" s="39">
        <v>30467</v>
      </c>
      <c r="M54" s="53">
        <v>2.2049999999999999E-3</v>
      </c>
      <c r="N54" s="53">
        <v>4.7000000000000002E-3</v>
      </c>
      <c r="O54" s="53">
        <v>7.1999999999999998E-3</v>
      </c>
      <c r="P54" s="53">
        <v>8.1000000000000003E-2</v>
      </c>
      <c r="Q54" s="53">
        <v>7.1957804799999997E-2</v>
      </c>
      <c r="R54" s="53">
        <v>6.3028270400000003E-2</v>
      </c>
      <c r="S54" s="53">
        <v>1.03E-2</v>
      </c>
      <c r="T54" s="53">
        <v>1.1469999999999999E-2</v>
      </c>
      <c r="U54" s="53">
        <v>1.2699999999999999E-2</v>
      </c>
      <c r="W54" s="4">
        <f t="shared" si="0"/>
        <v>-1.79717296E-2</v>
      </c>
      <c r="X54" s="34">
        <f t="shared" si="4"/>
        <v>0.89230861110578141</v>
      </c>
      <c r="Y54" s="17"/>
      <c r="Z54" s="40">
        <f t="shared" si="5"/>
        <v>0.17000000000000021</v>
      </c>
      <c r="AA54" s="41">
        <f>COUNTIFS($W$2:$W$541,"&lt;"&amp;Z54,$W$2:$W$541,"&gt;="&amp;Z53)/$C$11</f>
        <v>2.3148148148148147E-3</v>
      </c>
      <c r="AD54" s="17">
        <f t="shared" si="15"/>
        <v>8.1000000000000003E-2</v>
      </c>
      <c r="AE54" s="17">
        <f t="shared" si="16"/>
        <v>6.3028270400000003E-2</v>
      </c>
      <c r="AG54" s="39">
        <v>30436</v>
      </c>
      <c r="AH54" s="103">
        <f t="shared" si="6"/>
        <v>2.0854106669938495</v>
      </c>
      <c r="AI54" s="103">
        <f t="shared" si="7"/>
        <v>2.0917789404775347</v>
      </c>
      <c r="AJ54" s="103">
        <f t="shared" si="8"/>
        <v>2.0813671278031434</v>
      </c>
      <c r="AK54" s="103">
        <f t="shared" si="9"/>
        <v>3.1747130273661832</v>
      </c>
      <c r="AL54" s="103">
        <f t="shared" si="10"/>
        <v>3.12530892441815</v>
      </c>
      <c r="AM54" s="103">
        <f t="shared" si="11"/>
        <v>3.0428711344980401</v>
      </c>
      <c r="AN54" s="103">
        <f t="shared" si="12"/>
        <v>2.1740320367038772</v>
      </c>
      <c r="AO54" s="103">
        <f t="shared" si="13"/>
        <v>2.1749350644737464</v>
      </c>
      <c r="AP54" s="103">
        <f t="shared" si="14"/>
        <v>2.1586146457624746</v>
      </c>
    </row>
    <row r="55" spans="1:42" x14ac:dyDescent="0.25">
      <c r="L55" s="39">
        <v>30497</v>
      </c>
      <c r="M55" s="53">
        <v>5.774E-2</v>
      </c>
      <c r="N55" s="53">
        <v>3.9600000000000003E-2</v>
      </c>
      <c r="O55" s="53">
        <v>2.1899999999999999E-2</v>
      </c>
      <c r="P55" s="53">
        <v>5.7599999999999998E-2</v>
      </c>
      <c r="Q55" s="53">
        <v>4.5952436700000002E-2</v>
      </c>
      <c r="R55" s="53">
        <v>3.3200548099999998E-2</v>
      </c>
      <c r="S55" s="53">
        <v>5.7700000000000001E-2</v>
      </c>
      <c r="T55" s="53">
        <v>4.0326115500000002E-2</v>
      </c>
      <c r="U55" s="53">
        <v>2.3099999999999999E-2</v>
      </c>
      <c r="W55" s="4">
        <f t="shared" si="0"/>
        <v>-2.4399451900000001E-2</v>
      </c>
      <c r="X55" s="34">
        <f t="shared" si="4"/>
        <v>0.87053677006915009</v>
      </c>
      <c r="Y55" s="17"/>
      <c r="Z55" s="40">
        <f t="shared" si="5"/>
        <v>0.18000000000000022</v>
      </c>
      <c r="AA55" s="41">
        <f>COUNTIFS($W$2:$W$541,"&lt;"&amp;Z55,$W$2:$W$541,"&gt;="&amp;Z54)/$C$11</f>
        <v>0</v>
      </c>
      <c r="AD55" s="17">
        <f t="shared" si="15"/>
        <v>5.7599999999999998E-2</v>
      </c>
      <c r="AE55" s="17">
        <f t="shared" si="16"/>
        <v>3.3200548099999998E-2</v>
      </c>
      <c r="AG55" s="39">
        <v>30467</v>
      </c>
      <c r="AH55" s="103">
        <f t="shared" si="6"/>
        <v>2.2058222789060742</v>
      </c>
      <c r="AI55" s="103">
        <f t="shared" si="7"/>
        <v>2.1746133865204453</v>
      </c>
      <c r="AJ55" s="103">
        <f t="shared" si="8"/>
        <v>2.1269490679020322</v>
      </c>
      <c r="AK55" s="103">
        <f t="shared" si="9"/>
        <v>3.3575764977424756</v>
      </c>
      <c r="AL55" s="103">
        <f t="shared" si="10"/>
        <v>3.26892448493542</v>
      </c>
      <c r="AM55" s="103">
        <f t="shared" si="11"/>
        <v>3.1438961239610439</v>
      </c>
      <c r="AN55" s="103">
        <f t="shared" si="12"/>
        <v>2.2994736852216913</v>
      </c>
      <c r="AO55" s="103">
        <f t="shared" si="13"/>
        <v>2.2626417470887148</v>
      </c>
      <c r="AP55" s="103">
        <f t="shared" si="14"/>
        <v>2.2084786440795874</v>
      </c>
    </row>
    <row r="56" spans="1:42" x14ac:dyDescent="0.25">
      <c r="L56" s="39">
        <v>30528</v>
      </c>
      <c r="M56" s="53">
        <v>-4.6792E-2</v>
      </c>
      <c r="N56" s="53">
        <v>-3.1199999999999999E-2</v>
      </c>
      <c r="O56" s="53">
        <v>-1.6E-2</v>
      </c>
      <c r="P56" s="53">
        <v>-5.5300000000000002E-2</v>
      </c>
      <c r="Q56" s="53">
        <v>-2.8953042299999999E-2</v>
      </c>
      <c r="R56" s="53">
        <v>-1.5206287E-3</v>
      </c>
      <c r="S56" s="53">
        <v>-4.7800000000000002E-2</v>
      </c>
      <c r="T56" s="53">
        <v>-3.0757563000000002E-2</v>
      </c>
      <c r="U56" s="53">
        <v>-1.44E-2</v>
      </c>
      <c r="W56" s="4">
        <f t="shared" si="0"/>
        <v>5.3779371300000003E-2</v>
      </c>
      <c r="X56" s="34">
        <f t="shared" si="4"/>
        <v>0.91735369025700175</v>
      </c>
      <c r="Y56" s="17"/>
      <c r="Z56" s="40">
        <f t="shared" si="5"/>
        <v>0.19000000000000022</v>
      </c>
      <c r="AA56" s="41">
        <f>COUNTIFS($W$2:$W$541,"&lt;"&amp;Z56,$W$2:$W$541,"&gt;="&amp;Z55)/$C$11</f>
        <v>0</v>
      </c>
      <c r="AD56" s="17">
        <f t="shared" si="15"/>
        <v>-5.5300000000000002E-2</v>
      </c>
      <c r="AE56" s="17">
        <f t="shared" si="16"/>
        <v>-1.5206287E-3</v>
      </c>
      <c r="AG56" s="39">
        <v>30497</v>
      </c>
      <c r="AH56" s="103">
        <f t="shared" si="6"/>
        <v>2.1026074428315011</v>
      </c>
      <c r="AI56" s="103">
        <f t="shared" si="7"/>
        <v>2.1067654488610073</v>
      </c>
      <c r="AJ56" s="103">
        <f t="shared" si="8"/>
        <v>2.0929178828155997</v>
      </c>
      <c r="AK56" s="103">
        <f t="shared" si="9"/>
        <v>3.1719025174173168</v>
      </c>
      <c r="AL56" s="103">
        <f t="shared" si="10"/>
        <v>3.174279176047579</v>
      </c>
      <c r="AM56" s="103">
        <f t="shared" si="11"/>
        <v>3.1391154252851301</v>
      </c>
      <c r="AN56" s="103">
        <f t="shared" si="12"/>
        <v>2.1895588430680943</v>
      </c>
      <c r="AO56" s="103">
        <f t="shared" si="13"/>
        <v>2.1930484010062035</v>
      </c>
      <c r="AP56" s="103">
        <f t="shared" si="14"/>
        <v>2.1766765516048414</v>
      </c>
    </row>
    <row r="57" spans="1:42" x14ac:dyDescent="0.25">
      <c r="L57" s="39">
        <v>30559</v>
      </c>
      <c r="M57" s="53">
        <v>-6.0130000000000001E-3</v>
      </c>
      <c r="N57" s="53">
        <v>1.0699999999999999E-2</v>
      </c>
      <c r="O57" s="53">
        <v>2.6800000000000001E-2</v>
      </c>
      <c r="P57" s="53">
        <v>-5.1799999999999999E-2</v>
      </c>
      <c r="Q57" s="53">
        <v>-3.7832694100000001E-2</v>
      </c>
      <c r="R57" s="53">
        <v>-2.3860494600000001E-2</v>
      </c>
      <c r="S57" s="53">
        <v>-1.12E-2</v>
      </c>
      <c r="T57" s="53">
        <v>5.3E-3</v>
      </c>
      <c r="U57" s="53">
        <v>2.1100000000000001E-2</v>
      </c>
      <c r="W57" s="4">
        <f t="shared" si="0"/>
        <v>2.7939505399999998E-2</v>
      </c>
      <c r="X57" s="34">
        <f t="shared" si="4"/>
        <v>0.94298409863964716</v>
      </c>
      <c r="Y57" s="17"/>
      <c r="Z57" s="40">
        <f t="shared" ref="Z57:Z72" si="21">Z56+0.01</f>
        <v>0.20000000000000023</v>
      </c>
      <c r="AA57" s="41">
        <f>COUNTIFS($W$2:$W$541,"&lt;"&amp;Z57,$W$2:$W$541,"&gt;="&amp;Z56)/$C$11</f>
        <v>0</v>
      </c>
      <c r="AD57" s="17">
        <f t="shared" si="15"/>
        <v>-5.1799999999999999E-2</v>
      </c>
      <c r="AE57" s="17">
        <f t="shared" si="16"/>
        <v>-2.3860494600000001E-2</v>
      </c>
      <c r="AG57" s="39">
        <v>30528</v>
      </c>
      <c r="AH57" s="103">
        <f t="shared" si="6"/>
        <v>2.0899644642777551</v>
      </c>
      <c r="AI57" s="103">
        <f t="shared" si="7"/>
        <v>2.12930783916382</v>
      </c>
      <c r="AJ57" s="103">
        <f t="shared" si="8"/>
        <v>2.1490080820750577</v>
      </c>
      <c r="AK57" s="103">
        <f t="shared" si="9"/>
        <v>3.0075979670151001</v>
      </c>
      <c r="AL57" s="103">
        <f t="shared" si="10"/>
        <v>3.0541876429921708</v>
      </c>
      <c r="AM57" s="103">
        <f t="shared" si="11"/>
        <v>3.0642145786313377</v>
      </c>
      <c r="AN57" s="103">
        <f t="shared" si="12"/>
        <v>2.1650357840257315</v>
      </c>
      <c r="AO57" s="103">
        <f t="shared" si="13"/>
        <v>2.2046715575315363</v>
      </c>
      <c r="AP57" s="103">
        <f t="shared" si="14"/>
        <v>2.2226044268437035</v>
      </c>
    </row>
    <row r="58" spans="1:42" x14ac:dyDescent="0.25">
      <c r="L58" s="39">
        <v>30589</v>
      </c>
      <c r="M58" s="53">
        <v>1.8504E-2</v>
      </c>
      <c r="N58" s="53">
        <v>1.6799999999999999E-2</v>
      </c>
      <c r="O58" s="53">
        <v>1.5299999999999999E-2</v>
      </c>
      <c r="P58" s="53">
        <v>6.0000000000000001E-3</v>
      </c>
      <c r="Q58" s="53">
        <v>1.7802020000000002E-2</v>
      </c>
      <c r="R58" s="53">
        <v>2.87603128E-2</v>
      </c>
      <c r="S58" s="53">
        <v>1.7100000000000001E-2</v>
      </c>
      <c r="T58" s="53">
        <v>1.6619999999999999E-2</v>
      </c>
      <c r="U58" s="53">
        <v>1.67E-2</v>
      </c>
      <c r="W58" s="4">
        <f t="shared" si="0"/>
        <v>2.2760312800000002E-2</v>
      </c>
      <c r="X58" s="34">
        <f t="shared" si="4"/>
        <v>0.96444671169011165</v>
      </c>
      <c r="Y58" s="17"/>
      <c r="Z58" s="40">
        <f t="shared" si="21"/>
        <v>0.21000000000000024</v>
      </c>
      <c r="AA58" s="41">
        <f>COUNTIFS($W$2:$W$541,"&lt;"&amp;Z58,$W$2:$W$541,"&gt;="&amp;Z57)/$C$11</f>
        <v>0</v>
      </c>
      <c r="AD58" s="17">
        <f t="shared" si="15"/>
        <v>6.0000000000000001E-3</v>
      </c>
      <c r="AE58" s="17">
        <f t="shared" si="16"/>
        <v>2.87603128E-2</v>
      </c>
      <c r="AG58" s="39">
        <v>30559</v>
      </c>
      <c r="AH58" s="103">
        <f t="shared" si="6"/>
        <v>2.1286371667247508</v>
      </c>
      <c r="AI58" s="103">
        <f t="shared" si="7"/>
        <v>2.1650802108617722</v>
      </c>
      <c r="AJ58" s="103">
        <f t="shared" si="8"/>
        <v>2.181887905730806</v>
      </c>
      <c r="AK58" s="103">
        <f t="shared" si="9"/>
        <v>3.0256435548171905</v>
      </c>
      <c r="AL58" s="103">
        <f t="shared" si="10"/>
        <v>3.1085583524964702</v>
      </c>
      <c r="AM58" s="103">
        <f t="shared" si="11"/>
        <v>3.1523423483990953</v>
      </c>
      <c r="AN58" s="103">
        <f t="shared" si="12"/>
        <v>2.2020578959325712</v>
      </c>
      <c r="AO58" s="103">
        <f t="shared" si="13"/>
        <v>2.2413131988177106</v>
      </c>
      <c r="AP58" s="103">
        <f t="shared" si="14"/>
        <v>2.2597219207719932</v>
      </c>
    </row>
    <row r="59" spans="1:42" x14ac:dyDescent="0.25">
      <c r="L59" s="39">
        <v>30620</v>
      </c>
      <c r="M59" s="53">
        <v>-3.7413000000000002E-2</v>
      </c>
      <c r="N59" s="53">
        <v>-2.1299999999999999E-2</v>
      </c>
      <c r="O59" s="53">
        <v>-5.4999999999999997E-3</v>
      </c>
      <c r="P59" s="53">
        <v>-9.3600000000000003E-2</v>
      </c>
      <c r="Q59" s="53">
        <v>-6.9138129000000006E-2</v>
      </c>
      <c r="R59" s="53">
        <v>-4.3487890600000002E-2</v>
      </c>
      <c r="S59" s="53">
        <v>-4.3999999999999997E-2</v>
      </c>
      <c r="T59" s="53">
        <v>-2.7189999999999999E-2</v>
      </c>
      <c r="U59" s="53">
        <v>-9.7000000000000003E-3</v>
      </c>
      <c r="W59" s="4">
        <f t="shared" si="0"/>
        <v>5.01121094E-2</v>
      </c>
      <c r="X59" s="34">
        <f t="shared" si="4"/>
        <v>1.012777170816797</v>
      </c>
      <c r="Y59" s="17"/>
      <c r="Z59" s="40">
        <f t="shared" si="21"/>
        <v>0.22000000000000025</v>
      </c>
      <c r="AA59" s="41">
        <f>COUNTIFS($W$2:$W$541,"&lt;"&amp;Z59,$W$2:$W$541,"&gt;="&amp;Z58)/$C$11</f>
        <v>0</v>
      </c>
      <c r="AD59" s="17">
        <f t="shared" si="15"/>
        <v>-9.3600000000000003E-2</v>
      </c>
      <c r="AE59" s="17">
        <f t="shared" si="16"/>
        <v>-4.3487890600000002E-2</v>
      </c>
      <c r="AG59" s="39">
        <v>30589</v>
      </c>
      <c r="AH59" s="103">
        <f t="shared" si="6"/>
        <v>2.0489984644060777</v>
      </c>
      <c r="AI59" s="103">
        <f t="shared" si="7"/>
        <v>2.1189640023704164</v>
      </c>
      <c r="AJ59" s="103">
        <f t="shared" si="8"/>
        <v>2.1698875222492866</v>
      </c>
      <c r="AK59" s="103">
        <f t="shared" si="9"/>
        <v>2.7424433180863015</v>
      </c>
      <c r="AL59" s="103">
        <f t="shared" si="10"/>
        <v>2.8936384441175416</v>
      </c>
      <c r="AM59" s="103">
        <f t="shared" si="11"/>
        <v>3.0152536292181682</v>
      </c>
      <c r="AN59" s="103">
        <f t="shared" si="12"/>
        <v>2.1051673485115381</v>
      </c>
      <c r="AO59" s="103">
        <f t="shared" si="13"/>
        <v>2.180371892941857</v>
      </c>
      <c r="AP59" s="103">
        <f t="shared" si="14"/>
        <v>2.2378026181405049</v>
      </c>
    </row>
    <row r="60" spans="1:42" x14ac:dyDescent="0.25">
      <c r="L60" s="39">
        <v>30650</v>
      </c>
      <c r="M60" s="53">
        <v>2.3234000000000001E-2</v>
      </c>
      <c r="N60" s="53">
        <v>2.5999999999999999E-2</v>
      </c>
      <c r="O60" s="53">
        <v>2.8799999999999999E-2</v>
      </c>
      <c r="P60" s="53">
        <v>5.3800000000000001E-2</v>
      </c>
      <c r="Q60" s="53">
        <v>5.24784108E-2</v>
      </c>
      <c r="R60" s="53">
        <v>5.1057753499999997E-2</v>
      </c>
      <c r="S60" s="53">
        <v>2.6599999999999999E-2</v>
      </c>
      <c r="T60" s="53">
        <v>2.8920000000000001E-2</v>
      </c>
      <c r="U60" s="53">
        <v>3.1099999999999999E-2</v>
      </c>
      <c r="W60" s="4">
        <f t="shared" si="0"/>
        <v>-2.7422465000000035E-3</v>
      </c>
      <c r="X60" s="34">
        <f t="shared" si="4"/>
        <v>1.0099998861648447</v>
      </c>
      <c r="Y60" s="17"/>
      <c r="Z60" s="40">
        <f t="shared" si="21"/>
        <v>0.23000000000000026</v>
      </c>
      <c r="AA60" s="41">
        <f>COUNTIFS($W$2:$W$541,"&lt;"&amp;Z60,$W$2:$W$541,"&gt;="&amp;Z59)/$C$11</f>
        <v>0</v>
      </c>
      <c r="AD60" s="17">
        <f t="shared" si="15"/>
        <v>5.3800000000000001E-2</v>
      </c>
      <c r="AE60" s="17">
        <f t="shared" si="16"/>
        <v>5.1057753499999997E-2</v>
      </c>
      <c r="AG60" s="39">
        <v>30620</v>
      </c>
      <c r="AH60" s="103">
        <f t="shared" si="6"/>
        <v>2.0966048947280886</v>
      </c>
      <c r="AI60" s="103">
        <f t="shared" si="7"/>
        <v>2.1740570664320473</v>
      </c>
      <c r="AJ60" s="103">
        <f t="shared" si="8"/>
        <v>2.2323802828900661</v>
      </c>
      <c r="AK60" s="103">
        <f t="shared" si="9"/>
        <v>2.8899867685993446</v>
      </c>
      <c r="AL60" s="103">
        <f t="shared" si="10"/>
        <v>3.045491991094615</v>
      </c>
      <c r="AM60" s="103">
        <f t="shared" si="11"/>
        <v>3.1692057057587699</v>
      </c>
      <c r="AN60" s="103">
        <f t="shared" si="12"/>
        <v>2.161164799981945</v>
      </c>
      <c r="AO60" s="103">
        <f t="shared" si="13"/>
        <v>2.2434282480857357</v>
      </c>
      <c r="AP60" s="103">
        <f t="shared" si="14"/>
        <v>2.3073982795646741</v>
      </c>
    </row>
    <row r="61" spans="1:42" x14ac:dyDescent="0.25">
      <c r="L61" s="39">
        <v>30681</v>
      </c>
      <c r="M61" s="53">
        <v>-1.2173E-2</v>
      </c>
      <c r="N61" s="53">
        <v>-9.4999999999999998E-3</v>
      </c>
      <c r="O61" s="53">
        <v>-7.0000000000000001E-3</v>
      </c>
      <c r="P61" s="53">
        <v>-3.2199999999999999E-2</v>
      </c>
      <c r="Q61" s="53">
        <v>-1.8934840099999999E-2</v>
      </c>
      <c r="R61" s="53">
        <v>-5.5780281000000001E-3</v>
      </c>
      <c r="S61" s="53">
        <v>-1.4500000000000001E-2</v>
      </c>
      <c r="T61" s="53">
        <v>-1.013E-2</v>
      </c>
      <c r="U61" s="53">
        <v>-6.7999999999999996E-3</v>
      </c>
      <c r="W61" s="4">
        <f t="shared" si="0"/>
        <v>2.6621971899999999E-2</v>
      </c>
      <c r="X61" s="34">
        <f t="shared" si="4"/>
        <v>1.0368880747533284</v>
      </c>
      <c r="Y61" s="17"/>
      <c r="Z61" s="40">
        <f t="shared" si="21"/>
        <v>0.24000000000000027</v>
      </c>
      <c r="AA61" s="41">
        <f>COUNTIFS($W$2:$W$541,"&lt;"&amp;Z61,$W$2:$W$541,"&gt;="&amp;Z60)/$C$11</f>
        <v>0</v>
      </c>
      <c r="AD61" s="17">
        <f t="shared" si="15"/>
        <v>-3.2199999999999999E-2</v>
      </c>
      <c r="AE61" s="17">
        <f t="shared" si="16"/>
        <v>-5.5780281000000001E-3</v>
      </c>
      <c r="AG61" s="39">
        <v>30650</v>
      </c>
      <c r="AH61" s="103">
        <f t="shared" si="6"/>
        <v>2.0710829233445636</v>
      </c>
      <c r="AI61" s="103">
        <f t="shared" si="7"/>
        <v>2.1534035243009431</v>
      </c>
      <c r="AJ61" s="103">
        <f t="shared" si="8"/>
        <v>2.2167536209098357</v>
      </c>
      <c r="AK61" s="103">
        <f t="shared" si="9"/>
        <v>2.7969291946504455</v>
      </c>
      <c r="AL61" s="103">
        <f t="shared" si="10"/>
        <v>2.9878260872174076</v>
      </c>
      <c r="AM61" s="103">
        <f t="shared" si="11"/>
        <v>3.1515277872773675</v>
      </c>
      <c r="AN61" s="103">
        <f t="shared" si="12"/>
        <v>2.1298279103822071</v>
      </c>
      <c r="AO61" s="103">
        <f t="shared" si="13"/>
        <v>2.2207023199326272</v>
      </c>
      <c r="AP61" s="103">
        <f t="shared" si="14"/>
        <v>2.2917079712636341</v>
      </c>
    </row>
    <row r="62" spans="1:42" x14ac:dyDescent="0.25">
      <c r="L62" s="39">
        <v>30712</v>
      </c>
      <c r="M62" s="53">
        <v>-5.176E-2</v>
      </c>
      <c r="N62" s="53">
        <v>-1.6299999999999999E-2</v>
      </c>
      <c r="O62" s="53">
        <v>1.66E-2</v>
      </c>
      <c r="P62" s="53">
        <v>-4.3999999999999997E-2</v>
      </c>
      <c r="Q62" s="53">
        <v>-1.6726916200000001E-2</v>
      </c>
      <c r="R62" s="53">
        <v>1.24494223E-2</v>
      </c>
      <c r="S62" s="53">
        <v>-5.0799999999999998E-2</v>
      </c>
      <c r="T62" s="53">
        <v>-1.6420000000000001E-2</v>
      </c>
      <c r="U62" s="53">
        <v>1.61E-2</v>
      </c>
      <c r="W62" s="4">
        <f t="shared" si="0"/>
        <v>5.6449422299999996E-2</v>
      </c>
      <c r="X62" s="34">
        <f t="shared" si="4"/>
        <v>1.0954198075629131</v>
      </c>
      <c r="Y62" s="17"/>
      <c r="Z62" s="40">
        <f t="shared" si="21"/>
        <v>0.25000000000000028</v>
      </c>
      <c r="AA62" s="41">
        <f>COUNTIFS($W$2:$W$541,"&lt;"&amp;Z62,$W$2:$W$541,"&gt;="&amp;Z61)/$C$11</f>
        <v>0</v>
      </c>
      <c r="AD62" s="17">
        <f t="shared" si="15"/>
        <v>-4.3999999999999997E-2</v>
      </c>
      <c r="AE62" s="17">
        <f t="shared" si="16"/>
        <v>1.24494223E-2</v>
      </c>
      <c r="AG62" s="39">
        <v>30681</v>
      </c>
      <c r="AH62" s="103">
        <f t="shared" si="6"/>
        <v>1.9638836712322489</v>
      </c>
      <c r="AI62" s="103">
        <f t="shared" si="7"/>
        <v>2.1183030468548378</v>
      </c>
      <c r="AJ62" s="103">
        <f t="shared" si="8"/>
        <v>2.2535517310169388</v>
      </c>
      <c r="AK62" s="103">
        <f t="shared" si="9"/>
        <v>2.6738643100858259</v>
      </c>
      <c r="AL62" s="103">
        <f t="shared" si="10"/>
        <v>2.937848970636348</v>
      </c>
      <c r="AM62" s="103">
        <f t="shared" si="11"/>
        <v>3.190762487591368</v>
      </c>
      <c r="AN62" s="103">
        <f t="shared" si="12"/>
        <v>2.021632652534791</v>
      </c>
      <c r="AO62" s="103">
        <f t="shared" si="13"/>
        <v>2.1842383878393337</v>
      </c>
      <c r="AP62" s="103">
        <f t="shared" si="14"/>
        <v>2.3286044696009784</v>
      </c>
    </row>
    <row r="63" spans="1:42" x14ac:dyDescent="0.25">
      <c r="L63" s="39">
        <v>30741</v>
      </c>
      <c r="M63" s="53">
        <v>-4.7847000000000001E-2</v>
      </c>
      <c r="N63" s="53">
        <v>-3.9100000000000003E-2</v>
      </c>
      <c r="O63" s="53">
        <v>-3.1699999999999999E-2</v>
      </c>
      <c r="P63" s="53">
        <v>-6.7299999999999999E-2</v>
      </c>
      <c r="Q63" s="53">
        <v>-5.67983549E-2</v>
      </c>
      <c r="R63" s="53">
        <v>-4.6890813000000003E-2</v>
      </c>
      <c r="S63" s="53">
        <v>-5.0200000000000002E-2</v>
      </c>
      <c r="T63" s="53">
        <v>-4.088E-2</v>
      </c>
      <c r="U63" s="53">
        <v>-3.3300000000000003E-2</v>
      </c>
      <c r="W63" s="4">
        <f t="shared" si="0"/>
        <v>2.0409186999999995E-2</v>
      </c>
      <c r="X63" s="34">
        <f t="shared" si="4"/>
        <v>1.1177764352589687</v>
      </c>
      <c r="Y63" s="17"/>
      <c r="Z63" s="40">
        <f t="shared" si="21"/>
        <v>0.26000000000000029</v>
      </c>
      <c r="AA63" s="41">
        <f>COUNTIFS($W$2:$W$541,"&lt;"&amp;Z63,$W$2:$W$541,"&gt;="&amp;Z62)/$C$11</f>
        <v>0</v>
      </c>
      <c r="AD63" s="17">
        <f t="shared" si="15"/>
        <v>-6.7299999999999999E-2</v>
      </c>
      <c r="AE63" s="17">
        <f t="shared" si="16"/>
        <v>-4.6890813000000003E-2</v>
      </c>
      <c r="AG63" s="39">
        <v>30712</v>
      </c>
      <c r="AH63" s="103">
        <f t="shared" si="6"/>
        <v>1.8699177292147995</v>
      </c>
      <c r="AI63" s="103">
        <f t="shared" si="7"/>
        <v>2.0354773977228136</v>
      </c>
      <c r="AJ63" s="103">
        <f t="shared" si="8"/>
        <v>2.1821141411437019</v>
      </c>
      <c r="AK63" s="103">
        <f t="shared" si="9"/>
        <v>2.4939132420170496</v>
      </c>
      <c r="AL63" s="103">
        <f t="shared" si="10"/>
        <v>2.770983982159545</v>
      </c>
      <c r="AM63" s="103">
        <f t="shared" si="11"/>
        <v>3.0411450404583062</v>
      </c>
      <c r="AN63" s="103">
        <f t="shared" si="12"/>
        <v>1.9201466933775444</v>
      </c>
      <c r="AO63" s="103">
        <f t="shared" si="13"/>
        <v>2.0949467225444618</v>
      </c>
      <c r="AP63" s="103">
        <f t="shared" si="14"/>
        <v>2.2510619407632659</v>
      </c>
    </row>
    <row r="64" spans="1:42" x14ac:dyDescent="0.25">
      <c r="L64" s="39">
        <v>30772</v>
      </c>
      <c r="M64" s="53">
        <v>1.8501E-2</v>
      </c>
      <c r="N64" s="53">
        <v>1.4999999999999999E-2</v>
      </c>
      <c r="O64" s="53">
        <v>1.2E-2</v>
      </c>
      <c r="P64" s="53">
        <v>-4.8999999999999998E-3</v>
      </c>
      <c r="Q64" s="53">
        <v>5.9458923999999996E-3</v>
      </c>
      <c r="R64" s="53">
        <v>1.65714322E-2</v>
      </c>
      <c r="S64" s="53">
        <v>1.5800000000000002E-2</v>
      </c>
      <c r="T64" s="53">
        <v>1.404E-2</v>
      </c>
      <c r="U64" s="53">
        <v>1.2500000000000001E-2</v>
      </c>
      <c r="W64" s="4">
        <f t="shared" si="0"/>
        <v>2.1471432200000001E-2</v>
      </c>
      <c r="X64" s="34">
        <f t="shared" si="4"/>
        <v>1.1417766962033895</v>
      </c>
      <c r="Y64" s="17"/>
      <c r="Z64" s="40">
        <f t="shared" si="21"/>
        <v>0.2700000000000003</v>
      </c>
      <c r="AA64" s="41">
        <f>COUNTIFS($W$2:$W$541,"&lt;"&amp;Z64,$W$2:$W$541,"&gt;="&amp;Z63)/$C$11</f>
        <v>0</v>
      </c>
      <c r="AD64" s="17">
        <f t="shared" si="15"/>
        <v>-4.8999999999999998E-3</v>
      </c>
      <c r="AE64" s="17">
        <f t="shared" si="16"/>
        <v>1.65714322E-2</v>
      </c>
      <c r="AG64" s="39">
        <v>30741</v>
      </c>
      <c r="AH64" s="103">
        <f t="shared" si="6"/>
        <v>1.9045130771230028</v>
      </c>
      <c r="AI64" s="103">
        <f t="shared" si="7"/>
        <v>2.0660095586886555</v>
      </c>
      <c r="AJ64" s="103">
        <f t="shared" si="8"/>
        <v>2.2082995108374264</v>
      </c>
      <c r="AK64" s="103">
        <f t="shared" si="9"/>
        <v>2.4816930671311659</v>
      </c>
      <c r="AL64" s="103">
        <f t="shared" si="10"/>
        <v>2.7874599547595893</v>
      </c>
      <c r="AM64" s="103">
        <f t="shared" si="11"/>
        <v>3.0915411693066268</v>
      </c>
      <c r="AN64" s="103">
        <f t="shared" si="12"/>
        <v>1.9504850111329097</v>
      </c>
      <c r="AO64" s="103">
        <f t="shared" si="13"/>
        <v>2.1243597745289859</v>
      </c>
      <c r="AP64" s="103">
        <f t="shared" si="14"/>
        <v>2.2792002150228066</v>
      </c>
    </row>
    <row r="65" spans="12:42" x14ac:dyDescent="0.25">
      <c r="L65" s="39">
        <v>30802</v>
      </c>
      <c r="M65" s="53">
        <v>5.6889999999999996E-3</v>
      </c>
      <c r="N65" s="53">
        <v>4.8999999999999998E-3</v>
      </c>
      <c r="O65" s="53">
        <v>4.1999999999999997E-3</v>
      </c>
      <c r="P65" s="53">
        <v>-6.4000000000000003E-3</v>
      </c>
      <c r="Q65" s="53">
        <v>-5.4838604000000003E-3</v>
      </c>
      <c r="R65" s="53">
        <v>-4.9120320000000002E-3</v>
      </c>
      <c r="S65" s="53">
        <v>4.3E-3</v>
      </c>
      <c r="T65" s="53">
        <v>3.7299999999999998E-3</v>
      </c>
      <c r="U65" s="53">
        <v>3.2000000000000002E-3</v>
      </c>
      <c r="W65" s="4">
        <f t="shared" si="0"/>
        <v>1.4879680000000001E-3</v>
      </c>
      <c r="X65" s="34">
        <f t="shared" si="4"/>
        <v>1.1434756233904859</v>
      </c>
      <c r="Y65" s="17"/>
      <c r="Z65" s="40">
        <f t="shared" si="21"/>
        <v>0.2800000000000003</v>
      </c>
      <c r="AA65" s="41">
        <f>COUNTIFS($W$2:$W$541,"&lt;"&amp;Z65,$W$2:$W$541,"&gt;="&amp;Z64)/$C$11</f>
        <v>0</v>
      </c>
      <c r="AD65" s="17">
        <f t="shared" si="15"/>
        <v>-6.4000000000000003E-3</v>
      </c>
      <c r="AE65" s="17">
        <f t="shared" si="16"/>
        <v>-4.9120320000000002E-3</v>
      </c>
      <c r="AG65" s="39">
        <v>30772</v>
      </c>
      <c r="AH65" s="103">
        <f t="shared" si="6"/>
        <v>1.9153478520187557</v>
      </c>
      <c r="AI65" s="103">
        <f t="shared" si="7"/>
        <v>2.0761330055262297</v>
      </c>
      <c r="AJ65" s="103">
        <f t="shared" si="8"/>
        <v>2.2175743687829437</v>
      </c>
      <c r="AK65" s="103">
        <f t="shared" si="9"/>
        <v>2.4658102315015267</v>
      </c>
      <c r="AL65" s="103">
        <f t="shared" si="10"/>
        <v>2.7721739134970971</v>
      </c>
      <c r="AM65" s="103">
        <f t="shared" si="11"/>
        <v>3.0763554201536754</v>
      </c>
      <c r="AN65" s="103">
        <f t="shared" si="12"/>
        <v>1.9588720966807811</v>
      </c>
      <c r="AO65" s="103">
        <f t="shared" si="13"/>
        <v>2.1322836364879789</v>
      </c>
      <c r="AP65" s="103">
        <f t="shared" si="14"/>
        <v>2.2864936557108799</v>
      </c>
    </row>
    <row r="66" spans="12:42" x14ac:dyDescent="0.25">
      <c r="L66" s="39">
        <v>30833</v>
      </c>
      <c r="M66" s="53">
        <v>-5.3734999999999998E-2</v>
      </c>
      <c r="N66" s="53">
        <v>-5.2699999999999997E-2</v>
      </c>
      <c r="O66" s="53">
        <v>-5.2200000000000003E-2</v>
      </c>
      <c r="P66" s="53">
        <v>-5.8200000000000002E-2</v>
      </c>
      <c r="Q66" s="53">
        <v>-5.1773096499999997E-2</v>
      </c>
      <c r="R66" s="53">
        <v>-4.4848901300000001E-2</v>
      </c>
      <c r="S66" s="53">
        <v>-5.4199999999999998E-2</v>
      </c>
      <c r="T66" s="53">
        <v>-5.2859999999999997E-2</v>
      </c>
      <c r="U66" s="53">
        <v>-5.1400000000000001E-2</v>
      </c>
      <c r="W66" s="4">
        <f t="shared" ref="W66:W129" si="22">INDEX(M66:U66,VLOOKUP($C$1,$A$37:$B$45,2))-INDEX(M66:U66,VLOOKUP($G$1,$A$37:$B$45,2))</f>
        <v>1.3351098700000001E-2</v>
      </c>
      <c r="X66" s="34">
        <f t="shared" si="4"/>
        <v>1.1587422792994164</v>
      </c>
      <c r="Y66" s="17"/>
      <c r="Z66" s="40">
        <f t="shared" si="21"/>
        <v>0.29000000000000031</v>
      </c>
      <c r="AA66" s="41">
        <f>COUNTIFS($W$2:$W$541,"&lt;"&amp;Z66,$W$2:$W$541,"&gt;="&amp;Z65)/$C$11</f>
        <v>0</v>
      </c>
      <c r="AD66" s="17">
        <f t="shared" si="15"/>
        <v>-5.8200000000000002E-2</v>
      </c>
      <c r="AE66" s="17">
        <f t="shared" si="16"/>
        <v>-4.4848901300000001E-2</v>
      </c>
      <c r="AG66" s="39">
        <v>30802</v>
      </c>
      <c r="AH66" s="103">
        <f t="shared" si="6"/>
        <v>1.8124266351905278</v>
      </c>
      <c r="AI66" s="103">
        <f t="shared" si="7"/>
        <v>1.9667207961349975</v>
      </c>
      <c r="AJ66" s="103">
        <f t="shared" si="8"/>
        <v>2.1018169867324739</v>
      </c>
      <c r="AK66" s="103">
        <f t="shared" si="9"/>
        <v>2.3223000760281378</v>
      </c>
      <c r="AL66" s="103">
        <f t="shared" si="10"/>
        <v>2.6286498859588292</v>
      </c>
      <c r="AM66" s="103">
        <f t="shared" si="11"/>
        <v>2.9383842595514831</v>
      </c>
      <c r="AN66" s="103">
        <f t="shared" si="12"/>
        <v>1.8527012290406828</v>
      </c>
      <c r="AO66" s="103">
        <f t="shared" si="13"/>
        <v>2.0195711234632241</v>
      </c>
      <c r="AP66" s="103">
        <f t="shared" si="14"/>
        <v>2.1689678818073408</v>
      </c>
    </row>
    <row r="67" spans="12:42" x14ac:dyDescent="0.25">
      <c r="L67" s="39">
        <v>30863</v>
      </c>
      <c r="M67" s="53">
        <v>3.8449999999999998E-2</v>
      </c>
      <c r="N67" s="53">
        <v>2.4799999999999999E-2</v>
      </c>
      <c r="O67" s="53">
        <v>1.23E-2</v>
      </c>
      <c r="P67" s="53">
        <v>3.5999999999999997E-2</v>
      </c>
      <c r="Q67" s="53">
        <v>2.8553520400000001E-2</v>
      </c>
      <c r="R67" s="53">
        <v>2.14312823E-2</v>
      </c>
      <c r="S67" s="53">
        <v>3.8199999999999998E-2</v>
      </c>
      <c r="T67" s="53">
        <v>2.538E-2</v>
      </c>
      <c r="U67" s="53">
        <v>1.32E-2</v>
      </c>
      <c r="W67" s="4">
        <f t="shared" si="22"/>
        <v>-1.4568717699999997E-2</v>
      </c>
      <c r="X67" s="34">
        <f t="shared" si="4"/>
        <v>1.1418608901452487</v>
      </c>
      <c r="Y67" s="17"/>
      <c r="Z67" s="40">
        <f t="shared" si="21"/>
        <v>0.30000000000000032</v>
      </c>
      <c r="AA67" s="41">
        <f>COUNTIFS($W$2:$W$541,"&lt;"&amp;Z67,$W$2:$W$541,"&gt;="&amp;Z66)/$C$11</f>
        <v>0</v>
      </c>
      <c r="AD67" s="17">
        <f t="shared" si="15"/>
        <v>3.5999999999999997E-2</v>
      </c>
      <c r="AE67" s="17">
        <f t="shared" si="16"/>
        <v>2.14312823E-2</v>
      </c>
      <c r="AG67" s="39">
        <v>30833</v>
      </c>
      <c r="AH67" s="103">
        <f t="shared" si="6"/>
        <v>1.8821144393136038</v>
      </c>
      <c r="AI67" s="103">
        <f t="shared" si="7"/>
        <v>2.0154954718791451</v>
      </c>
      <c r="AJ67" s="103">
        <f t="shared" si="8"/>
        <v>2.1276693356692831</v>
      </c>
      <c r="AK67" s="103">
        <f t="shared" si="9"/>
        <v>2.4059028787651506</v>
      </c>
      <c r="AL67" s="103">
        <f t="shared" si="10"/>
        <v>2.7037070941020125</v>
      </c>
      <c r="AM67" s="103">
        <f t="shared" si="11"/>
        <v>3.0013576021238073</v>
      </c>
      <c r="AN67" s="103">
        <f t="shared" si="12"/>
        <v>1.923474415990037</v>
      </c>
      <c r="AO67" s="103">
        <f t="shared" si="13"/>
        <v>2.0708278385767205</v>
      </c>
      <c r="AP67" s="103">
        <f t="shared" si="14"/>
        <v>2.197598257847198</v>
      </c>
    </row>
    <row r="68" spans="12:42" x14ac:dyDescent="0.25">
      <c r="L68" s="39">
        <v>30894</v>
      </c>
      <c r="M68" s="53">
        <v>-1.6936E-2</v>
      </c>
      <c r="N68" s="53">
        <v>-1.5900000000000001E-2</v>
      </c>
      <c r="O68" s="53">
        <v>-1.49E-2</v>
      </c>
      <c r="P68" s="53">
        <v>-6.1100000000000002E-2</v>
      </c>
      <c r="Q68" s="53">
        <v>-4.8750761699999999E-2</v>
      </c>
      <c r="R68" s="53">
        <v>-3.5511083700000001E-2</v>
      </c>
      <c r="S68" s="53">
        <v>-2.2100000000000002E-2</v>
      </c>
      <c r="T68" s="53">
        <v>-1.9310000000000001E-2</v>
      </c>
      <c r="U68" s="53">
        <v>-1.7100000000000001E-2</v>
      </c>
      <c r="W68" s="4">
        <f t="shared" si="22"/>
        <v>2.55889163E-2</v>
      </c>
      <c r="X68" s="34">
        <f t="shared" ref="X68:X131" si="23">X67*(1+W68)</f>
        <v>1.1710798728894189</v>
      </c>
      <c r="Y68" s="17"/>
      <c r="Z68" s="40">
        <f t="shared" si="21"/>
        <v>0.31000000000000033</v>
      </c>
      <c r="AA68" s="41">
        <f>COUNTIFS($W$2:$W$541,"&lt;"&amp;Z68,$W$2:$W$541,"&gt;="&amp;Z67)/$C$11</f>
        <v>0</v>
      </c>
      <c r="AD68" s="17">
        <f t="shared" si="15"/>
        <v>-6.1100000000000002E-2</v>
      </c>
      <c r="AE68" s="17">
        <f t="shared" si="16"/>
        <v>-3.5511083700000001E-2</v>
      </c>
      <c r="AG68" s="39">
        <v>30863</v>
      </c>
      <c r="AH68" s="103">
        <f t="shared" ref="AH68:AH131" si="24">AH67*(1+M68)</f>
        <v>1.8502389491693887</v>
      </c>
      <c r="AI68" s="103">
        <f t="shared" ref="AI68:AI131" si="25">AI67*(1+N68)</f>
        <v>1.9834490938762668</v>
      </c>
      <c r="AJ68" s="103">
        <f t="shared" ref="AJ68:AJ131" si="26">AJ67*(1+O68)</f>
        <v>2.0959670625678108</v>
      </c>
      <c r="AK68" s="103">
        <f t="shared" ref="AK68:AK131" si="27">AK67*(1+P68)</f>
        <v>2.2589022128726</v>
      </c>
      <c r="AL68" s="103">
        <f t="shared" ref="AL68:AL131" si="28">AL67*(1+Q68)</f>
        <v>2.5718993138508459</v>
      </c>
      <c r="AM68" s="103">
        <f t="shared" ref="AM68:AM131" si="29">AM67*(1+R68)</f>
        <v>2.8947761411011577</v>
      </c>
      <c r="AN68" s="103">
        <f t="shared" ref="AN68:AN131" si="30">AN67*(1+S68)</f>
        <v>1.8809656313966572</v>
      </c>
      <c r="AO68" s="103">
        <f t="shared" ref="AO68:AO131" si="31">AO67*(1+T68)</f>
        <v>2.0308401530138038</v>
      </c>
      <c r="AP68" s="103">
        <f t="shared" ref="AP68:AP131" si="32">AP67*(1+U68)</f>
        <v>2.1600193276380111</v>
      </c>
    </row>
    <row r="69" spans="12:42" x14ac:dyDescent="0.25">
      <c r="L69" s="39">
        <v>30925</v>
      </c>
      <c r="M69" s="53">
        <v>0.11404400000000001</v>
      </c>
      <c r="N69" s="53">
        <v>0.11509999999999999</v>
      </c>
      <c r="O69" s="53">
        <v>0.11609999999999999</v>
      </c>
      <c r="P69" s="53">
        <v>0.13339999999999999</v>
      </c>
      <c r="Q69" s="53">
        <v>0.1176952096</v>
      </c>
      <c r="R69" s="53">
        <v>0.1016086132</v>
      </c>
      <c r="S69" s="53">
        <v>0.1162</v>
      </c>
      <c r="T69" s="53">
        <v>0.11482000000000001</v>
      </c>
      <c r="U69" s="53">
        <v>0.11459999999999999</v>
      </c>
      <c r="W69" s="4">
        <f t="shared" si="22"/>
        <v>-3.1791386799999988E-2</v>
      </c>
      <c r="X69" s="34">
        <f t="shared" si="23"/>
        <v>1.1338496196766967</v>
      </c>
      <c r="Y69" s="17"/>
      <c r="Z69" s="40">
        <f t="shared" si="21"/>
        <v>0.32000000000000034</v>
      </c>
      <c r="AA69" s="41">
        <f>COUNTIFS($W$2:$W$541,"&lt;"&amp;Z69,$W$2:$W$541,"&gt;="&amp;Z68)/$C$11</f>
        <v>0</v>
      </c>
      <c r="AD69" s="17">
        <f t="shared" si="15"/>
        <v>0.13339999999999999</v>
      </c>
      <c r="AE69" s="17">
        <f t="shared" si="16"/>
        <v>0.1016086132</v>
      </c>
      <c r="AG69" s="39">
        <v>30894</v>
      </c>
      <c r="AH69" s="103">
        <f t="shared" si="24"/>
        <v>2.0612475998884627</v>
      </c>
      <c r="AI69" s="103">
        <f t="shared" si="25"/>
        <v>2.2117440845814249</v>
      </c>
      <c r="AJ69" s="103">
        <f t="shared" si="26"/>
        <v>2.3393088385319341</v>
      </c>
      <c r="AK69" s="103">
        <f t="shared" si="27"/>
        <v>2.5602397680698048</v>
      </c>
      <c r="AL69" s="103">
        <f t="shared" si="28"/>
        <v>2.8745995426646171</v>
      </c>
      <c r="AM69" s="103">
        <f t="shared" si="29"/>
        <v>3.1889103303228938</v>
      </c>
      <c r="AN69" s="103">
        <f t="shared" si="30"/>
        <v>2.0995338377649491</v>
      </c>
      <c r="AO69" s="103">
        <f t="shared" si="31"/>
        <v>2.2640212193828488</v>
      </c>
      <c r="AP69" s="103">
        <f t="shared" si="32"/>
        <v>2.4075575425853271</v>
      </c>
    </row>
    <row r="70" spans="12:42" x14ac:dyDescent="0.25">
      <c r="L70" s="39">
        <v>30955</v>
      </c>
      <c r="M70" s="53">
        <v>-1.6514999999999998E-2</v>
      </c>
      <c r="N70" s="53">
        <v>8.0000000000000004E-4</v>
      </c>
      <c r="O70" s="53">
        <v>1.67E-2</v>
      </c>
      <c r="P70" s="53">
        <v>-2.7199999999999998E-2</v>
      </c>
      <c r="Q70" s="53">
        <v>-7.7376214000000002E-3</v>
      </c>
      <c r="R70" s="53">
        <v>1.28113121E-2</v>
      </c>
      <c r="S70" s="53">
        <v>-1.77E-2</v>
      </c>
      <c r="T70" s="53">
        <v>-1.6000000000000001E-4</v>
      </c>
      <c r="U70" s="53">
        <v>1.6299999999999999E-2</v>
      </c>
      <c r="W70" s="4">
        <f t="shared" si="22"/>
        <v>4.0011312100000002E-2</v>
      </c>
      <c r="X70" s="34">
        <f t="shared" si="23"/>
        <v>1.1792164306840474</v>
      </c>
      <c r="Y70" s="17"/>
      <c r="Z70" s="40">
        <f t="shared" si="21"/>
        <v>0.33000000000000035</v>
      </c>
      <c r="AA70" s="41">
        <f>COUNTIFS($W$2:$W$541,"&lt;"&amp;Z70,$W$2:$W$541,"&gt;="&amp;Z69)/$C$11</f>
        <v>0</v>
      </c>
      <c r="AD70" s="17">
        <f t="shared" si="15"/>
        <v>-2.7199999999999998E-2</v>
      </c>
      <c r="AE70" s="17">
        <f t="shared" si="16"/>
        <v>1.28113121E-2</v>
      </c>
      <c r="AG70" s="39">
        <v>30925</v>
      </c>
      <c r="AH70" s="103">
        <f t="shared" si="24"/>
        <v>2.0272060957763047</v>
      </c>
      <c r="AI70" s="103">
        <f t="shared" si="25"/>
        <v>2.2135134798490896</v>
      </c>
      <c r="AJ70" s="103">
        <f t="shared" si="26"/>
        <v>2.3783752961354172</v>
      </c>
      <c r="AK70" s="103">
        <f t="shared" si="27"/>
        <v>2.490601246378306</v>
      </c>
      <c r="AL70" s="103">
        <f t="shared" si="28"/>
        <v>2.8523569797268653</v>
      </c>
      <c r="AM70" s="103">
        <f t="shared" si="29"/>
        <v>3.2297644558235743</v>
      </c>
      <c r="AN70" s="103">
        <f t="shared" si="30"/>
        <v>2.0623720888365096</v>
      </c>
      <c r="AO70" s="103">
        <f t="shared" si="31"/>
        <v>2.2636589759877475</v>
      </c>
      <c r="AP70" s="103">
        <f t="shared" si="32"/>
        <v>2.4468007305294677</v>
      </c>
    </row>
    <row r="71" spans="12:42" x14ac:dyDescent="0.25">
      <c r="L71" s="39">
        <v>30986</v>
      </c>
      <c r="M71" s="53">
        <v>7.0569999999999999E-3</v>
      </c>
      <c r="N71" s="53">
        <v>2.8999999999999998E-3</v>
      </c>
      <c r="O71" s="53">
        <v>-8.9999999999999998E-4</v>
      </c>
      <c r="P71" s="53">
        <v>-2.81E-2</v>
      </c>
      <c r="Q71" s="53">
        <v>-1.8355689599999999E-2</v>
      </c>
      <c r="R71" s="53">
        <v>-8.2296742999999999E-3</v>
      </c>
      <c r="S71" s="53">
        <v>3.0999999999999999E-3</v>
      </c>
      <c r="T71" s="53">
        <v>6.9999999999999999E-4</v>
      </c>
      <c r="U71" s="53">
        <v>-1.6000000000000001E-3</v>
      </c>
      <c r="W71" s="4">
        <f t="shared" si="22"/>
        <v>1.98703257E-2</v>
      </c>
      <c r="X71" s="34">
        <f t="shared" si="23"/>
        <v>1.2026478452325307</v>
      </c>
      <c r="Y71" s="17"/>
      <c r="Z71" s="40">
        <f t="shared" si="21"/>
        <v>0.34000000000000036</v>
      </c>
      <c r="AA71" s="41">
        <f>COUNTIFS($W$2:$W$541,"&lt;"&amp;Z71,$W$2:$W$541,"&gt;="&amp;Z70)/$C$11</f>
        <v>0</v>
      </c>
      <c r="AD71" s="17">
        <f t="shared" si="15"/>
        <v>-2.81E-2</v>
      </c>
      <c r="AE71" s="17">
        <f t="shared" si="16"/>
        <v>-8.2296742999999999E-3</v>
      </c>
      <c r="AG71" s="39">
        <v>30955</v>
      </c>
      <c r="AH71" s="103">
        <f t="shared" si="24"/>
        <v>2.0415120891941982</v>
      </c>
      <c r="AI71" s="103">
        <f t="shared" si="25"/>
        <v>2.2199326689406518</v>
      </c>
      <c r="AJ71" s="103">
        <f t="shared" si="26"/>
        <v>2.3762347583688954</v>
      </c>
      <c r="AK71" s="103">
        <f t="shared" si="27"/>
        <v>2.4206153513550754</v>
      </c>
      <c r="AL71" s="103">
        <f t="shared" si="28"/>
        <v>2.8000000003786054</v>
      </c>
      <c r="AM71" s="103">
        <f t="shared" si="29"/>
        <v>3.2031845462864297</v>
      </c>
      <c r="AN71" s="103">
        <f t="shared" si="30"/>
        <v>2.0687654423119031</v>
      </c>
      <c r="AO71" s="103">
        <f t="shared" si="31"/>
        <v>2.2652435372709387</v>
      </c>
      <c r="AP71" s="103">
        <f t="shared" si="32"/>
        <v>2.4428858493606205</v>
      </c>
    </row>
    <row r="72" spans="12:42" x14ac:dyDescent="0.25">
      <c r="L72" s="39">
        <v>31016</v>
      </c>
      <c r="M72" s="53">
        <v>-2.0178999999999999E-2</v>
      </c>
      <c r="N72" s="53">
        <v>-9.1000000000000004E-3</v>
      </c>
      <c r="O72" s="53">
        <v>1E-3</v>
      </c>
      <c r="P72" s="53">
        <v>-4.3400000000000001E-2</v>
      </c>
      <c r="Q72" s="53">
        <v>-2.6642693700000001E-2</v>
      </c>
      <c r="R72" s="53">
        <v>-9.2606608000000007E-3</v>
      </c>
      <c r="S72" s="53">
        <v>-2.2700000000000001E-2</v>
      </c>
      <c r="T72" s="53">
        <v>-1.1039999999999999E-2</v>
      </c>
      <c r="U72" s="53">
        <v>0</v>
      </c>
      <c r="W72" s="4">
        <f t="shared" si="22"/>
        <v>3.41393392E-2</v>
      </c>
      <c r="X72" s="34">
        <f t="shared" si="23"/>
        <v>1.2437054479590732</v>
      </c>
      <c r="Y72" s="17"/>
      <c r="Z72" s="40">
        <f t="shared" si="21"/>
        <v>0.35000000000000037</v>
      </c>
      <c r="AA72" s="41">
        <f>COUNTIFS($W$2:$W$541,"&lt;"&amp;Z72,$W$2:$W$541,"&gt;="&amp;Z71)/$C$11</f>
        <v>0</v>
      </c>
      <c r="AD72" s="17">
        <f t="shared" si="15"/>
        <v>-4.3400000000000001E-2</v>
      </c>
      <c r="AE72" s="17">
        <f t="shared" si="16"/>
        <v>-9.2606608000000007E-3</v>
      </c>
      <c r="AG72" s="39">
        <v>30986</v>
      </c>
      <c r="AH72" s="103">
        <f t="shared" si="24"/>
        <v>2.0003164167463487</v>
      </c>
      <c r="AI72" s="103">
        <f t="shared" si="25"/>
        <v>2.1997312816532917</v>
      </c>
      <c r="AJ72" s="103">
        <f t="shared" si="26"/>
        <v>2.3786109931272641</v>
      </c>
      <c r="AK72" s="103">
        <f t="shared" si="27"/>
        <v>2.3155606451062654</v>
      </c>
      <c r="AL72" s="103">
        <f t="shared" si="28"/>
        <v>2.7254004580085183</v>
      </c>
      <c r="AM72" s="103">
        <f t="shared" si="29"/>
        <v>3.1735209407234692</v>
      </c>
      <c r="AN72" s="103">
        <f t="shared" si="30"/>
        <v>2.0218044667714228</v>
      </c>
      <c r="AO72" s="103">
        <f t="shared" si="31"/>
        <v>2.2402352486194674</v>
      </c>
      <c r="AP72" s="103">
        <f t="shared" si="32"/>
        <v>2.4428858493606205</v>
      </c>
    </row>
    <row r="73" spans="12:42" x14ac:dyDescent="0.25">
      <c r="L73" s="39">
        <v>31047</v>
      </c>
      <c r="M73" s="53">
        <v>2.5519E-2</v>
      </c>
      <c r="N73" s="53">
        <v>2.58E-2</v>
      </c>
      <c r="O73" s="53">
        <v>2.6100000000000002E-2</v>
      </c>
      <c r="P73" s="53">
        <v>1.67E-2</v>
      </c>
      <c r="Q73" s="53">
        <v>1.6255247699999999E-2</v>
      </c>
      <c r="R73" s="53">
        <v>1.56112973E-2</v>
      </c>
      <c r="S73" s="53">
        <v>2.46E-2</v>
      </c>
      <c r="T73" s="53">
        <v>2.4840000000000001E-2</v>
      </c>
      <c r="U73" s="53">
        <v>2.5100000000000001E-2</v>
      </c>
      <c r="W73" s="4">
        <f t="shared" si="22"/>
        <v>-1.0887026999999994E-3</v>
      </c>
      <c r="X73" s="34">
        <f t="shared" si="23"/>
        <v>1.2423514224798755</v>
      </c>
      <c r="Y73" s="17"/>
      <c r="Z73" s="33"/>
      <c r="AA73" s="30"/>
      <c r="AD73" s="17">
        <f t="shared" si="15"/>
        <v>1.67E-2</v>
      </c>
      <c r="AE73" s="17">
        <f t="shared" si="16"/>
        <v>1.56112973E-2</v>
      </c>
      <c r="AG73" s="39">
        <v>31016</v>
      </c>
      <c r="AH73" s="103">
        <f t="shared" si="24"/>
        <v>2.0513624913852988</v>
      </c>
      <c r="AI73" s="103">
        <f t="shared" si="25"/>
        <v>2.2564843487199466</v>
      </c>
      <c r="AJ73" s="103">
        <f t="shared" si="26"/>
        <v>2.4406927400478855</v>
      </c>
      <c r="AK73" s="103">
        <f t="shared" si="27"/>
        <v>2.35423050787954</v>
      </c>
      <c r="AL73" s="103">
        <f t="shared" si="28"/>
        <v>2.7697025175351402</v>
      </c>
      <c r="AM73" s="103">
        <f t="shared" si="29"/>
        <v>3.2230637196168788</v>
      </c>
      <c r="AN73" s="103">
        <f t="shared" si="30"/>
        <v>2.0715408566539999</v>
      </c>
      <c r="AO73" s="103">
        <f t="shared" si="31"/>
        <v>2.2958826921951752</v>
      </c>
      <c r="AP73" s="103">
        <f t="shared" si="32"/>
        <v>2.5042022841795717</v>
      </c>
    </row>
    <row r="74" spans="12:42" x14ac:dyDescent="0.25">
      <c r="L74" s="39">
        <v>31078</v>
      </c>
      <c r="M74" s="53">
        <v>9.2122999999999997E-2</v>
      </c>
      <c r="N74" s="53">
        <v>7.9799999999999996E-2</v>
      </c>
      <c r="O74" s="53">
        <v>6.8900000000000003E-2</v>
      </c>
      <c r="P74" s="53">
        <v>0.1439</v>
      </c>
      <c r="Q74" s="53">
        <v>0.13245645919999999</v>
      </c>
      <c r="R74" s="53">
        <v>0.1208194433</v>
      </c>
      <c r="S74" s="53">
        <v>9.74E-2</v>
      </c>
      <c r="T74" s="53">
        <v>8.5150000000000003E-2</v>
      </c>
      <c r="U74" s="53">
        <v>7.3700000000000002E-2</v>
      </c>
      <c r="W74" s="4">
        <f t="shared" si="22"/>
        <v>-2.3080556700000004E-2</v>
      </c>
      <c r="X74" s="34">
        <f t="shared" si="23"/>
        <v>1.2136772600320032</v>
      </c>
      <c r="Y74" s="17"/>
      <c r="Z74" s="33"/>
      <c r="AA74" s="30"/>
      <c r="AD74" s="17">
        <f t="shared" si="15"/>
        <v>0.1439</v>
      </c>
      <c r="AE74" s="17">
        <f t="shared" si="16"/>
        <v>0.1208194433</v>
      </c>
      <c r="AG74" s="39">
        <v>31047</v>
      </c>
      <c r="AH74" s="103">
        <f t="shared" si="24"/>
        <v>2.2403401581791864</v>
      </c>
      <c r="AI74" s="103">
        <f t="shared" si="25"/>
        <v>2.4365517997477988</v>
      </c>
      <c r="AJ74" s="103">
        <f t="shared" si="26"/>
        <v>2.6088564698371846</v>
      </c>
      <c r="AK74" s="103">
        <f t="shared" si="27"/>
        <v>2.6930042779634058</v>
      </c>
      <c r="AL74" s="103">
        <f t="shared" si="28"/>
        <v>3.1365675060451705</v>
      </c>
      <c r="AM74" s="103">
        <f t="shared" si="29"/>
        <v>3.6124724839414175</v>
      </c>
      <c r="AN74" s="103">
        <f t="shared" si="30"/>
        <v>2.2733089360920995</v>
      </c>
      <c r="AO74" s="103">
        <f t="shared" si="31"/>
        <v>2.4913771034355943</v>
      </c>
      <c r="AP74" s="103">
        <f t="shared" si="32"/>
        <v>2.6887619925236064</v>
      </c>
    </row>
    <row r="75" spans="12:42" x14ac:dyDescent="0.25">
      <c r="L75" s="39">
        <v>31106</v>
      </c>
      <c r="M75" s="53">
        <v>1.5009E-2</v>
      </c>
      <c r="N75" s="53">
        <v>1.6199999999999999E-2</v>
      </c>
      <c r="O75" s="53">
        <v>1.7399999999999999E-2</v>
      </c>
      <c r="P75" s="53">
        <v>3.3000000000000002E-2</v>
      </c>
      <c r="Q75" s="53">
        <v>2.6906353099999999E-2</v>
      </c>
      <c r="R75" s="53">
        <v>2.0819855599999999E-2</v>
      </c>
      <c r="S75" s="53">
        <v>1.6899999999999998E-2</v>
      </c>
      <c r="T75" s="53">
        <v>1.7250000000000001E-2</v>
      </c>
      <c r="U75" s="53">
        <v>1.77E-2</v>
      </c>
      <c r="W75" s="4">
        <f t="shared" si="22"/>
        <v>-1.2180144400000002E-2</v>
      </c>
      <c r="X75" s="34">
        <f t="shared" si="23"/>
        <v>1.1988944957498169</v>
      </c>
      <c r="Y75" s="17"/>
      <c r="Z75" s="33"/>
      <c r="AA75" s="30"/>
      <c r="AD75" s="17">
        <f t="shared" si="15"/>
        <v>3.3000000000000002E-2</v>
      </c>
      <c r="AE75" s="17">
        <f t="shared" si="16"/>
        <v>2.0819855599999999E-2</v>
      </c>
      <c r="AG75" s="39">
        <v>31078</v>
      </c>
      <c r="AH75" s="103">
        <f t="shared" si="24"/>
        <v>2.2739654236132978</v>
      </c>
      <c r="AI75" s="103">
        <f t="shared" si="25"/>
        <v>2.4760239389037131</v>
      </c>
      <c r="AJ75" s="103">
        <f t="shared" si="26"/>
        <v>2.654250572412352</v>
      </c>
      <c r="AK75" s="103">
        <f t="shared" si="27"/>
        <v>2.7818734191361978</v>
      </c>
      <c r="AL75" s="103">
        <f t="shared" si="28"/>
        <v>3.2209610988848083</v>
      </c>
      <c r="AM75" s="103">
        <f t="shared" si="29"/>
        <v>3.6876836394160515</v>
      </c>
      <c r="AN75" s="103">
        <f t="shared" si="30"/>
        <v>2.3117278571120559</v>
      </c>
      <c r="AO75" s="103">
        <f t="shared" si="31"/>
        <v>2.5343533584698581</v>
      </c>
      <c r="AP75" s="103">
        <f t="shared" si="32"/>
        <v>2.7363530797912743</v>
      </c>
    </row>
    <row r="76" spans="12:42" x14ac:dyDescent="0.25">
      <c r="L76" s="39">
        <v>31137</v>
      </c>
      <c r="M76" s="53">
        <v>-7.2480000000000001E-3</v>
      </c>
      <c r="N76" s="53">
        <v>-4.0000000000000002E-4</v>
      </c>
      <c r="O76" s="53">
        <v>5.8999999999999999E-3</v>
      </c>
      <c r="P76" s="53">
        <v>-2.53E-2</v>
      </c>
      <c r="Q76" s="53">
        <v>-2.0489357499999999E-2</v>
      </c>
      <c r="R76" s="53">
        <v>-1.55514943E-2</v>
      </c>
      <c r="S76" s="53">
        <v>-9.1999999999999998E-3</v>
      </c>
      <c r="T76" s="53">
        <v>-2.4299999999999999E-3</v>
      </c>
      <c r="U76" s="53">
        <v>3.8E-3</v>
      </c>
      <c r="W76" s="4">
        <f t="shared" si="22"/>
        <v>9.7485057E-3</v>
      </c>
      <c r="X76" s="34">
        <f t="shared" si="23"/>
        <v>1.2105819255753325</v>
      </c>
      <c r="Y76" s="17"/>
      <c r="Z76" s="33"/>
      <c r="AA76" s="30"/>
      <c r="AD76" s="17">
        <f t="shared" si="15"/>
        <v>-2.53E-2</v>
      </c>
      <c r="AE76" s="17">
        <f t="shared" si="16"/>
        <v>-1.55514943E-2</v>
      </c>
      <c r="AG76" s="39">
        <v>31106</v>
      </c>
      <c r="AH76" s="103">
        <f t="shared" si="24"/>
        <v>2.2574837222229487</v>
      </c>
      <c r="AI76" s="103">
        <f t="shared" si="25"/>
        <v>2.4750335293281518</v>
      </c>
      <c r="AJ76" s="103">
        <f t="shared" si="26"/>
        <v>2.6699106507895847</v>
      </c>
      <c r="AK76" s="103">
        <f t="shared" si="27"/>
        <v>2.7114920216320519</v>
      </c>
      <c r="AL76" s="103">
        <f t="shared" si="28"/>
        <v>3.1549656754361646</v>
      </c>
      <c r="AM76" s="103">
        <f t="shared" si="29"/>
        <v>3.6303346483174694</v>
      </c>
      <c r="AN76" s="103">
        <f t="shared" si="30"/>
        <v>2.2904599608266252</v>
      </c>
      <c r="AO76" s="103">
        <f t="shared" si="31"/>
        <v>2.5281948798087761</v>
      </c>
      <c r="AP76" s="103">
        <f t="shared" si="32"/>
        <v>2.7467512214944811</v>
      </c>
    </row>
    <row r="77" spans="12:42" x14ac:dyDescent="0.25">
      <c r="L77" s="39">
        <v>31167</v>
      </c>
      <c r="M77" s="53">
        <v>-1.5098E-2</v>
      </c>
      <c r="N77" s="53">
        <v>-1.1999999999999999E-3</v>
      </c>
      <c r="O77" s="53">
        <v>1.14E-2</v>
      </c>
      <c r="P77" s="53">
        <v>-1.9599999999999999E-2</v>
      </c>
      <c r="Q77" s="53">
        <v>-1.2446327E-2</v>
      </c>
      <c r="R77" s="53">
        <v>-5.3102404000000001E-3</v>
      </c>
      <c r="S77" s="53">
        <v>-1.5599999999999999E-2</v>
      </c>
      <c r="T77" s="53">
        <v>-2.3E-3</v>
      </c>
      <c r="U77" s="53">
        <v>9.7000000000000003E-3</v>
      </c>
      <c r="W77" s="4">
        <f t="shared" si="22"/>
        <v>1.42897596E-2</v>
      </c>
      <c r="X77" s="34">
        <f t="shared" si="23"/>
        <v>1.2278808502679091</v>
      </c>
      <c r="Y77" s="17"/>
      <c r="Z77" s="33"/>
      <c r="AA77" s="30"/>
      <c r="AD77" s="17">
        <f t="shared" si="15"/>
        <v>-1.9599999999999999E-2</v>
      </c>
      <c r="AE77" s="17">
        <f t="shared" si="16"/>
        <v>-5.3102404000000001E-3</v>
      </c>
      <c r="AG77" s="39">
        <v>31137</v>
      </c>
      <c r="AH77" s="103">
        <f t="shared" si="24"/>
        <v>2.2234002329848264</v>
      </c>
      <c r="AI77" s="103">
        <f t="shared" si="25"/>
        <v>2.472063489092958</v>
      </c>
      <c r="AJ77" s="103">
        <f t="shared" si="26"/>
        <v>2.7003476322085862</v>
      </c>
      <c r="AK77" s="103">
        <f t="shared" si="27"/>
        <v>2.6583467780080641</v>
      </c>
      <c r="AL77" s="103">
        <f t="shared" si="28"/>
        <v>3.11569794096591</v>
      </c>
      <c r="AM77" s="103">
        <f t="shared" si="29"/>
        <v>3.6110566986024542</v>
      </c>
      <c r="AN77" s="103">
        <f t="shared" si="30"/>
        <v>2.25472878543773</v>
      </c>
      <c r="AO77" s="103">
        <f t="shared" si="31"/>
        <v>2.5223800315852158</v>
      </c>
      <c r="AP77" s="103">
        <f t="shared" si="32"/>
        <v>2.7733947083429777</v>
      </c>
    </row>
    <row r="78" spans="12:42" x14ac:dyDescent="0.25">
      <c r="L78" s="39">
        <v>31198</v>
      </c>
      <c r="M78" s="53">
        <v>6.0373000000000003E-2</v>
      </c>
      <c r="N78" s="53">
        <v>0.06</v>
      </c>
      <c r="O78" s="53">
        <v>5.9700000000000003E-2</v>
      </c>
      <c r="P78" s="53">
        <v>4.2299999999999997E-2</v>
      </c>
      <c r="Q78" s="53">
        <v>3.6781339099999998E-2</v>
      </c>
      <c r="R78" s="53">
        <v>3.1969773100000001E-2</v>
      </c>
      <c r="S78" s="53">
        <v>5.8500000000000003E-2</v>
      </c>
      <c r="T78" s="53">
        <v>5.7599999999999998E-2</v>
      </c>
      <c r="U78" s="53">
        <v>5.7099999999999998E-2</v>
      </c>
      <c r="W78" s="4">
        <f t="shared" si="22"/>
        <v>-1.0330226899999996E-2</v>
      </c>
      <c r="X78" s="34">
        <f t="shared" si="23"/>
        <v>1.2151965624784766</v>
      </c>
      <c r="Y78" s="17"/>
      <c r="Z78" s="33"/>
      <c r="AA78" s="30"/>
      <c r="AD78" s="17">
        <f t="shared" ref="AD78:AD141" si="33">INDEX(M78:U78,VLOOKUP($G$1,$A$37:$B$45,2))</f>
        <v>4.2299999999999997E-2</v>
      </c>
      <c r="AE78" s="17">
        <f t="shared" ref="AE78:AE141" si="34">INDEX(M78:U78,VLOOKUP($C$1,$A$37:$B$45,2))</f>
        <v>3.1969773100000001E-2</v>
      </c>
      <c r="AG78" s="39">
        <v>31167</v>
      </c>
      <c r="AH78" s="103">
        <f t="shared" si="24"/>
        <v>2.3576335752508193</v>
      </c>
      <c r="AI78" s="103">
        <f t="shared" si="25"/>
        <v>2.6203872984385357</v>
      </c>
      <c r="AJ78" s="103">
        <f t="shared" si="26"/>
        <v>2.8615583858514388</v>
      </c>
      <c r="AK78" s="103">
        <f t="shared" si="27"/>
        <v>2.7707948467178052</v>
      </c>
      <c r="AL78" s="103">
        <f t="shared" si="28"/>
        <v>3.230297483465749</v>
      </c>
      <c r="AM78" s="103">
        <f t="shared" si="29"/>
        <v>3.7265013619080096</v>
      </c>
      <c r="AN78" s="103">
        <f t="shared" si="30"/>
        <v>2.3866304193858374</v>
      </c>
      <c r="AO78" s="103">
        <f t="shared" si="31"/>
        <v>2.6676691214045247</v>
      </c>
      <c r="AP78" s="103">
        <f t="shared" si="32"/>
        <v>2.9317555461893616</v>
      </c>
    </row>
    <row r="79" spans="12:42" x14ac:dyDescent="0.25">
      <c r="L79" s="39">
        <v>31228</v>
      </c>
      <c r="M79" s="53">
        <v>1.8978999999999999E-2</v>
      </c>
      <c r="N79" s="53">
        <v>1.9E-2</v>
      </c>
      <c r="O79" s="53">
        <v>1.9E-2</v>
      </c>
      <c r="P79" s="53">
        <v>9.4999999999999998E-3</v>
      </c>
      <c r="Q79" s="53">
        <v>1.1277662900000001E-2</v>
      </c>
      <c r="R79" s="53">
        <v>1.22304105E-2</v>
      </c>
      <c r="S79" s="53">
        <v>1.7999999999999999E-2</v>
      </c>
      <c r="T79" s="53">
        <v>1.82961692E-2</v>
      </c>
      <c r="U79" s="53">
        <v>1.84E-2</v>
      </c>
      <c r="W79" s="4">
        <f t="shared" si="22"/>
        <v>2.7304105000000006E-3</v>
      </c>
      <c r="X79" s="34">
        <f t="shared" si="23"/>
        <v>1.2185145479322317</v>
      </c>
      <c r="Y79" s="17"/>
      <c r="Z79" s="33"/>
      <c r="AA79" s="30"/>
      <c r="AD79" s="17">
        <f t="shared" si="33"/>
        <v>9.4999999999999998E-3</v>
      </c>
      <c r="AE79" s="17">
        <f t="shared" si="34"/>
        <v>1.22304105E-2</v>
      </c>
      <c r="AG79" s="39">
        <v>31198</v>
      </c>
      <c r="AH79" s="103">
        <f t="shared" si="24"/>
        <v>2.4023791028755048</v>
      </c>
      <c r="AI79" s="103">
        <f t="shared" si="25"/>
        <v>2.6701746571088676</v>
      </c>
      <c r="AJ79" s="103">
        <f t="shared" si="26"/>
        <v>2.9159279951826158</v>
      </c>
      <c r="AK79" s="103">
        <f t="shared" si="27"/>
        <v>2.7971173977616246</v>
      </c>
      <c r="AL79" s="103">
        <f t="shared" si="28"/>
        <v>3.266727689550994</v>
      </c>
      <c r="AM79" s="103">
        <f t="shared" si="29"/>
        <v>3.7720780032929535</v>
      </c>
      <c r="AN79" s="103">
        <f t="shared" si="30"/>
        <v>2.4295897669347823</v>
      </c>
      <c r="AO79" s="103">
        <f t="shared" si="31"/>
        <v>2.7164772470193577</v>
      </c>
      <c r="AP79" s="103">
        <f t="shared" si="32"/>
        <v>2.9856998482392458</v>
      </c>
    </row>
    <row r="80" spans="12:42" x14ac:dyDescent="0.25">
      <c r="L80" s="39">
        <v>31259</v>
      </c>
      <c r="M80" s="53">
        <v>-4.2180000000000004E-3</v>
      </c>
      <c r="N80" s="53">
        <v>-5.8999999999999999E-3</v>
      </c>
      <c r="O80" s="53">
        <v>-7.4999999999999997E-3</v>
      </c>
      <c r="P80" s="53">
        <v>3.04E-2</v>
      </c>
      <c r="Q80" s="53">
        <v>2.79637984E-2</v>
      </c>
      <c r="R80" s="53">
        <v>2.5980235899999999E-2</v>
      </c>
      <c r="S80" s="53">
        <v>-8.9999999999999998E-4</v>
      </c>
      <c r="T80" s="53">
        <v>-2.6670410000000002E-3</v>
      </c>
      <c r="U80" s="53">
        <v>-4.1999999999999997E-3</v>
      </c>
      <c r="W80" s="4">
        <f t="shared" si="22"/>
        <v>-4.419764100000001E-3</v>
      </c>
      <c r="X80" s="34">
        <f t="shared" si="23"/>
        <v>1.2131290010779532</v>
      </c>
      <c r="Y80" s="17"/>
      <c r="Z80" s="33"/>
      <c r="AA80" s="30"/>
      <c r="AD80" s="17">
        <f t="shared" si="33"/>
        <v>3.04E-2</v>
      </c>
      <c r="AE80" s="17">
        <f t="shared" si="34"/>
        <v>2.5980235899999999E-2</v>
      </c>
      <c r="AG80" s="39">
        <v>31228</v>
      </c>
      <c r="AH80" s="103">
        <f t="shared" si="24"/>
        <v>2.3922458678195757</v>
      </c>
      <c r="AI80" s="103">
        <f t="shared" si="25"/>
        <v>2.654420626631925</v>
      </c>
      <c r="AJ80" s="103">
        <f t="shared" si="26"/>
        <v>2.8940585352187465</v>
      </c>
      <c r="AK80" s="103">
        <f t="shared" si="27"/>
        <v>2.882149766653578</v>
      </c>
      <c r="AL80" s="103">
        <f t="shared" si="28"/>
        <v>3.3580778040892962</v>
      </c>
      <c r="AM80" s="103">
        <f t="shared" si="29"/>
        <v>3.8700774796517057</v>
      </c>
      <c r="AN80" s="103">
        <f t="shared" si="30"/>
        <v>2.427403136144541</v>
      </c>
      <c r="AO80" s="103">
        <f t="shared" si="31"/>
        <v>2.7092322908259896</v>
      </c>
      <c r="AP80" s="103">
        <f t="shared" si="32"/>
        <v>2.9731599088766409</v>
      </c>
    </row>
    <row r="81" spans="12:42" x14ac:dyDescent="0.25">
      <c r="L81" s="39">
        <v>31290</v>
      </c>
      <c r="M81" s="53">
        <v>-9.1590000000000005E-3</v>
      </c>
      <c r="N81" s="53">
        <v>-3.3999999999999998E-3</v>
      </c>
      <c r="O81" s="53">
        <v>2.3999999999999998E-3</v>
      </c>
      <c r="P81" s="53">
        <v>-1.5299999999999999E-2</v>
      </c>
      <c r="Q81" s="53">
        <v>-9.6219368999999992E-3</v>
      </c>
      <c r="R81" s="53">
        <v>-4.5703517999999997E-3</v>
      </c>
      <c r="S81" s="53">
        <v>-9.7999999999999997E-3</v>
      </c>
      <c r="T81" s="53">
        <v>-3.8999999999999998E-3</v>
      </c>
      <c r="U81" s="53">
        <v>1.6999999999999999E-3</v>
      </c>
      <c r="W81" s="4">
        <f t="shared" si="22"/>
        <v>1.0729648200000001E-2</v>
      </c>
      <c r="X81" s="34">
        <f t="shared" si="23"/>
        <v>1.2261454484807373</v>
      </c>
      <c r="Y81" s="17"/>
      <c r="Z81" s="33"/>
      <c r="AA81" s="30"/>
      <c r="AD81" s="17">
        <f t="shared" si="33"/>
        <v>-1.5299999999999999E-2</v>
      </c>
      <c r="AE81" s="17">
        <f t="shared" si="34"/>
        <v>-4.5703517999999997E-3</v>
      </c>
      <c r="AG81" s="39">
        <v>31259</v>
      </c>
      <c r="AH81" s="103">
        <f t="shared" si="24"/>
        <v>2.3703352879162161</v>
      </c>
      <c r="AI81" s="103">
        <f t="shared" si="25"/>
        <v>2.6453955965013765</v>
      </c>
      <c r="AJ81" s="103">
        <f t="shared" si="26"/>
        <v>2.9010042757032712</v>
      </c>
      <c r="AK81" s="103">
        <f t="shared" si="27"/>
        <v>2.8380528752237781</v>
      </c>
      <c r="AL81" s="103">
        <f t="shared" si="28"/>
        <v>3.3257665913530583</v>
      </c>
      <c r="AM81" s="103">
        <f t="shared" si="29"/>
        <v>3.8523898640764402</v>
      </c>
      <c r="AN81" s="103">
        <f t="shared" si="30"/>
        <v>2.4036145854103244</v>
      </c>
      <c r="AO81" s="103">
        <f t="shared" si="31"/>
        <v>2.6986662848917682</v>
      </c>
      <c r="AP81" s="103">
        <f t="shared" si="32"/>
        <v>2.9782142807217316</v>
      </c>
    </row>
    <row r="82" spans="12:42" x14ac:dyDescent="0.25">
      <c r="L82" s="39">
        <v>31320</v>
      </c>
      <c r="M82" s="53">
        <v>-3.5289000000000001E-2</v>
      </c>
      <c r="N82" s="53">
        <v>-3.6200000000000003E-2</v>
      </c>
      <c r="O82" s="53">
        <v>-3.7199999999999997E-2</v>
      </c>
      <c r="P82" s="53">
        <v>-7.2400000000000006E-2</v>
      </c>
      <c r="Q82" s="53">
        <v>-6.0494302899999998E-2</v>
      </c>
      <c r="R82" s="53">
        <v>-4.9029627200000002E-2</v>
      </c>
      <c r="S82" s="53">
        <v>-3.8899999999999997E-2</v>
      </c>
      <c r="T82" s="53">
        <v>-3.8629999999999998E-2</v>
      </c>
      <c r="U82" s="53">
        <v>-3.8300000000000001E-2</v>
      </c>
      <c r="W82" s="4">
        <f t="shared" si="22"/>
        <v>2.3370372800000004E-2</v>
      </c>
      <c r="X82" s="34">
        <f t="shared" si="23"/>
        <v>1.2548009247187555</v>
      </c>
      <c r="Y82" s="17"/>
      <c r="Z82" s="33"/>
      <c r="AA82" s="30"/>
      <c r="AD82" s="17">
        <f t="shared" si="33"/>
        <v>-7.2400000000000006E-2</v>
      </c>
      <c r="AE82" s="17">
        <f t="shared" si="34"/>
        <v>-4.9029627200000002E-2</v>
      </c>
      <c r="AG82" s="39">
        <v>31290</v>
      </c>
      <c r="AH82" s="103">
        <f t="shared" si="24"/>
        <v>2.2866885259409409</v>
      </c>
      <c r="AI82" s="103">
        <f t="shared" si="25"/>
        <v>2.5496322759080265</v>
      </c>
      <c r="AJ82" s="103">
        <f t="shared" si="26"/>
        <v>2.7930869166471095</v>
      </c>
      <c r="AK82" s="103">
        <f t="shared" si="27"/>
        <v>2.6325778470575765</v>
      </c>
      <c r="AL82" s="103">
        <f t="shared" si="28"/>
        <v>3.1245766598010456</v>
      </c>
      <c r="AM82" s="103">
        <f t="shared" si="29"/>
        <v>3.6635086252117137</v>
      </c>
      <c r="AN82" s="103">
        <f t="shared" si="30"/>
        <v>2.3101139780378626</v>
      </c>
      <c r="AO82" s="103">
        <f t="shared" si="31"/>
        <v>2.5944168063063993</v>
      </c>
      <c r="AP82" s="103">
        <f t="shared" si="32"/>
        <v>2.8641486737700892</v>
      </c>
    </row>
    <row r="83" spans="12:42" x14ac:dyDescent="0.25">
      <c r="L83" s="39">
        <v>31351</v>
      </c>
      <c r="M83" s="53">
        <v>4.3199000000000001E-2</v>
      </c>
      <c r="N83" s="53">
        <v>4.7300000000000002E-2</v>
      </c>
      <c r="O83" s="53">
        <v>5.1400000000000001E-2</v>
      </c>
      <c r="P83" s="53">
        <v>4.2099999999999999E-2</v>
      </c>
      <c r="Q83" s="53">
        <v>3.7965783900000001E-2</v>
      </c>
      <c r="R83" s="53">
        <v>3.4251651700000003E-2</v>
      </c>
      <c r="S83" s="53">
        <v>4.3099999999999999E-2</v>
      </c>
      <c r="T83" s="53">
        <v>4.6359999999999998E-2</v>
      </c>
      <c r="U83" s="53">
        <v>4.9700000000000001E-2</v>
      </c>
      <c r="W83" s="4">
        <f t="shared" si="22"/>
        <v>-7.8483482999999951E-3</v>
      </c>
      <c r="X83" s="34">
        <f t="shared" si="23"/>
        <v>1.2449528100144005</v>
      </c>
      <c r="Y83" s="17"/>
      <c r="Z83" s="33"/>
      <c r="AA83" s="30"/>
      <c r="AD83" s="17">
        <f t="shared" si="33"/>
        <v>4.2099999999999999E-2</v>
      </c>
      <c r="AE83" s="17">
        <f t="shared" si="34"/>
        <v>3.4251651700000003E-2</v>
      </c>
      <c r="AG83" s="39">
        <v>31320</v>
      </c>
      <c r="AH83" s="103">
        <f t="shared" si="24"/>
        <v>2.3854711835730633</v>
      </c>
      <c r="AI83" s="103">
        <f t="shared" si="25"/>
        <v>2.670229882558476</v>
      </c>
      <c r="AJ83" s="103">
        <f t="shared" si="26"/>
        <v>2.9366515841627714</v>
      </c>
      <c r="AK83" s="103">
        <f t="shared" si="27"/>
        <v>2.7434093744187007</v>
      </c>
      <c r="AL83" s="103">
        <f t="shared" si="28"/>
        <v>3.2432036620460361</v>
      </c>
      <c r="AM83" s="103">
        <f t="shared" si="29"/>
        <v>3.7889898466424112</v>
      </c>
      <c r="AN83" s="103">
        <f t="shared" si="30"/>
        <v>2.4096798904912942</v>
      </c>
      <c r="AO83" s="103">
        <f t="shared" si="31"/>
        <v>2.7146939694467638</v>
      </c>
      <c r="AP83" s="103">
        <f t="shared" si="32"/>
        <v>3.006496862856463</v>
      </c>
    </row>
    <row r="84" spans="12:42" x14ac:dyDescent="0.25">
      <c r="L84" s="39">
        <v>31381</v>
      </c>
      <c r="M84" s="53">
        <v>8.6191000000000004E-2</v>
      </c>
      <c r="N84" s="53">
        <v>7.0599999999999996E-2</v>
      </c>
      <c r="O84" s="53">
        <v>5.5300000000000002E-2</v>
      </c>
      <c r="P84" s="53">
        <v>7.2800000000000004E-2</v>
      </c>
      <c r="Q84" s="53">
        <v>7.1968841699999994E-2</v>
      </c>
      <c r="R84" s="53">
        <v>7.11280366E-2</v>
      </c>
      <c r="S84" s="53">
        <v>8.4900000000000003E-2</v>
      </c>
      <c r="T84" s="53">
        <v>7.0709999999999995E-2</v>
      </c>
      <c r="U84" s="53">
        <v>5.6800000000000003E-2</v>
      </c>
      <c r="W84" s="4">
        <f t="shared" si="22"/>
        <v>-1.6719634000000039E-3</v>
      </c>
      <c r="X84" s="34">
        <f t="shared" si="23"/>
        <v>1.2428712944813294</v>
      </c>
      <c r="Y84" s="17"/>
      <c r="Z84" s="33"/>
      <c r="AA84" s="30"/>
      <c r="AD84" s="17">
        <f t="shared" si="33"/>
        <v>7.2800000000000004E-2</v>
      </c>
      <c r="AE84" s="17">
        <f t="shared" si="34"/>
        <v>7.11280366E-2</v>
      </c>
      <c r="AG84" s="39">
        <v>31351</v>
      </c>
      <c r="AH84" s="103">
        <f t="shared" si="24"/>
        <v>2.5910773303564092</v>
      </c>
      <c r="AI84" s="103">
        <f t="shared" si="25"/>
        <v>2.8587481122671043</v>
      </c>
      <c r="AJ84" s="103">
        <f t="shared" si="26"/>
        <v>3.0990484167669723</v>
      </c>
      <c r="AK84" s="103">
        <f t="shared" si="27"/>
        <v>2.9431295768763821</v>
      </c>
      <c r="AL84" s="103">
        <f t="shared" si="28"/>
        <v>3.4766132730006873</v>
      </c>
      <c r="AM84" s="103">
        <f t="shared" si="29"/>
        <v>4.0584932551314212</v>
      </c>
      <c r="AN84" s="103">
        <f t="shared" si="30"/>
        <v>2.6142617131940051</v>
      </c>
      <c r="AO84" s="103">
        <f t="shared" si="31"/>
        <v>2.9066499800263448</v>
      </c>
      <c r="AP84" s="103">
        <f t="shared" si="32"/>
        <v>3.1772658846667099</v>
      </c>
    </row>
    <row r="85" spans="12:42" x14ac:dyDescent="0.25">
      <c r="L85" s="39">
        <v>31412</v>
      </c>
      <c r="M85" s="53">
        <v>5.1816000000000001E-2</v>
      </c>
      <c r="N85" s="53">
        <v>4.3799999999999999E-2</v>
      </c>
      <c r="O85" s="53">
        <v>3.5700000000000003E-2</v>
      </c>
      <c r="P85" s="53">
        <v>4.7500000000000001E-2</v>
      </c>
      <c r="Q85" s="53">
        <v>4.3994523700000003E-2</v>
      </c>
      <c r="R85" s="53">
        <v>4.0420620999999997E-2</v>
      </c>
      <c r="S85" s="53">
        <v>5.1400000000000001E-2</v>
      </c>
      <c r="T85" s="53">
        <v>4.3869999999999999E-2</v>
      </c>
      <c r="U85" s="53">
        <v>3.6200000000000003E-2</v>
      </c>
      <c r="W85" s="4">
        <f t="shared" si="22"/>
        <v>-7.0793790000000037E-3</v>
      </c>
      <c r="X85" s="34">
        <f t="shared" si="23"/>
        <v>1.2340725375394754</v>
      </c>
      <c r="Y85" s="17"/>
      <c r="Z85" s="33"/>
      <c r="AA85" s="30"/>
      <c r="AD85" s="17">
        <f t="shared" si="33"/>
        <v>4.7500000000000001E-2</v>
      </c>
      <c r="AE85" s="17">
        <f t="shared" si="34"/>
        <v>4.0420620999999997E-2</v>
      </c>
      <c r="AG85" s="39">
        <v>31381</v>
      </c>
      <c r="AH85" s="103">
        <f t="shared" si="24"/>
        <v>2.7253365933061571</v>
      </c>
      <c r="AI85" s="103">
        <f t="shared" si="25"/>
        <v>2.9839612795844035</v>
      </c>
      <c r="AJ85" s="103">
        <f t="shared" si="26"/>
        <v>3.2096844452455535</v>
      </c>
      <c r="AK85" s="103">
        <f t="shared" si="27"/>
        <v>3.0829282317780105</v>
      </c>
      <c r="AL85" s="103">
        <f t="shared" si="28"/>
        <v>3.6295652180354505</v>
      </c>
      <c r="AM85" s="103">
        <f t="shared" si="29"/>
        <v>4.2225400728281448</v>
      </c>
      <c r="AN85" s="103">
        <f t="shared" si="30"/>
        <v>2.7486347652521772</v>
      </c>
      <c r="AO85" s="103">
        <f t="shared" si="31"/>
        <v>3.034164714650101</v>
      </c>
      <c r="AP85" s="103">
        <f t="shared" si="32"/>
        <v>3.2922829096916448</v>
      </c>
    </row>
    <row r="86" spans="12:42" x14ac:dyDescent="0.25">
      <c r="L86" s="39">
        <v>31443</v>
      </c>
      <c r="M86" s="53">
        <v>8.0809999999999996E-3</v>
      </c>
      <c r="N86" s="53">
        <v>1.0800000000000001E-2</v>
      </c>
      <c r="O86" s="53">
        <v>1.35E-2</v>
      </c>
      <c r="P86" s="53">
        <v>2.2800000000000001E-2</v>
      </c>
      <c r="Q86" s="53">
        <v>1.5812170600000001E-2</v>
      </c>
      <c r="R86" s="53">
        <v>8.6900407000000002E-3</v>
      </c>
      <c r="S86" s="53">
        <v>9.4999999999999998E-3</v>
      </c>
      <c r="T86" s="53">
        <v>1.1259999999999999E-2</v>
      </c>
      <c r="U86" s="53">
        <v>1.2999999999999999E-2</v>
      </c>
      <c r="W86" s="4">
        <f t="shared" si="22"/>
        <v>-1.4109959300000001E-2</v>
      </c>
      <c r="X86" s="34">
        <f t="shared" si="23"/>
        <v>1.2166598242615456</v>
      </c>
      <c r="Y86" s="17"/>
      <c r="Z86" s="33"/>
      <c r="AA86" s="30"/>
      <c r="AD86" s="17">
        <f t="shared" si="33"/>
        <v>2.2800000000000001E-2</v>
      </c>
      <c r="AE86" s="17">
        <f t="shared" si="34"/>
        <v>8.6900407000000002E-3</v>
      </c>
      <c r="AG86" s="39">
        <v>31412</v>
      </c>
      <c r="AH86" s="103">
        <f t="shared" si="24"/>
        <v>2.7473600383166641</v>
      </c>
      <c r="AI86" s="103">
        <f t="shared" si="25"/>
        <v>3.0161880614039149</v>
      </c>
      <c r="AJ86" s="103">
        <f t="shared" si="26"/>
        <v>3.2530151852563689</v>
      </c>
      <c r="AK86" s="103">
        <f t="shared" si="27"/>
        <v>3.1532189954625487</v>
      </c>
      <c r="AL86" s="103">
        <f t="shared" si="28"/>
        <v>3.6869565224668537</v>
      </c>
      <c r="AM86" s="103">
        <f t="shared" si="29"/>
        <v>4.2592341179184023</v>
      </c>
      <c r="AN86" s="103">
        <f t="shared" si="30"/>
        <v>2.774746795522073</v>
      </c>
      <c r="AO86" s="103">
        <f t="shared" si="31"/>
        <v>3.0683294093370614</v>
      </c>
      <c r="AP86" s="103">
        <f t="shared" si="32"/>
        <v>3.3350825875176358</v>
      </c>
    </row>
    <row r="87" spans="12:42" x14ac:dyDescent="0.25">
      <c r="L87" s="39">
        <v>31471</v>
      </c>
      <c r="M87" s="53">
        <v>7.9535999999999996E-2</v>
      </c>
      <c r="N87" s="53">
        <v>7.7100000000000002E-2</v>
      </c>
      <c r="O87" s="53">
        <v>7.4399999999999994E-2</v>
      </c>
      <c r="P87" s="53">
        <v>7.3800000000000004E-2</v>
      </c>
      <c r="Q87" s="53">
        <v>7.1797418099999996E-2</v>
      </c>
      <c r="R87" s="53">
        <v>7.0050657399999994E-2</v>
      </c>
      <c r="S87" s="53">
        <v>7.9000000000000001E-2</v>
      </c>
      <c r="T87" s="53">
        <v>7.6569999999999999E-2</v>
      </c>
      <c r="U87" s="53">
        <v>7.3999999999999996E-2</v>
      </c>
      <c r="W87" s="4">
        <f t="shared" si="22"/>
        <v>-3.7493426000000107E-3</v>
      </c>
      <c r="X87" s="34">
        <f t="shared" si="23"/>
        <v>1.2120981497527332</v>
      </c>
      <c r="Y87" s="17"/>
      <c r="Z87" s="33"/>
      <c r="AA87" s="30"/>
      <c r="AD87" s="17">
        <f t="shared" si="33"/>
        <v>7.3800000000000004E-2</v>
      </c>
      <c r="AE87" s="17">
        <f t="shared" si="34"/>
        <v>7.0050657399999994E-2</v>
      </c>
      <c r="AG87" s="39">
        <v>31443</v>
      </c>
      <c r="AH87" s="103">
        <f t="shared" si="24"/>
        <v>2.9658740663242185</v>
      </c>
      <c r="AI87" s="103">
        <f t="shared" si="25"/>
        <v>3.2487361609381566</v>
      </c>
      <c r="AJ87" s="103">
        <f t="shared" si="26"/>
        <v>3.4950395150394429</v>
      </c>
      <c r="AK87" s="103">
        <f t="shared" si="27"/>
        <v>3.3859265573276849</v>
      </c>
      <c r="AL87" s="103">
        <f t="shared" si="28"/>
        <v>3.9516704814269286</v>
      </c>
      <c r="AM87" s="103">
        <f t="shared" si="29"/>
        <v>4.5575962678990951</v>
      </c>
      <c r="AN87" s="103">
        <f t="shared" si="30"/>
        <v>2.9939517923683168</v>
      </c>
      <c r="AO87" s="103">
        <f t="shared" si="31"/>
        <v>3.3032713922100001</v>
      </c>
      <c r="AP87" s="103">
        <f t="shared" si="32"/>
        <v>3.5818786989939411</v>
      </c>
    </row>
    <row r="88" spans="12:42" x14ac:dyDescent="0.25">
      <c r="L88" s="39">
        <v>31502</v>
      </c>
      <c r="M88" s="53">
        <v>6.2148000000000002E-2</v>
      </c>
      <c r="N88" s="53">
        <v>5.3999999999999999E-2</v>
      </c>
      <c r="O88" s="53">
        <v>4.6199999999999998E-2</v>
      </c>
      <c r="P88" s="53">
        <v>4.5400000000000003E-2</v>
      </c>
      <c r="Q88" s="53">
        <v>4.8503659800000001E-2</v>
      </c>
      <c r="R88" s="53">
        <v>5.15497039E-2</v>
      </c>
      <c r="S88" s="53">
        <v>6.0600000000000001E-2</v>
      </c>
      <c r="T88" s="53">
        <v>5.348E-2</v>
      </c>
      <c r="U88" s="53">
        <v>4.6699999999999998E-2</v>
      </c>
      <c r="W88" s="4">
        <f t="shared" si="22"/>
        <v>6.1497038999999976E-3</v>
      </c>
      <c r="X88" s="34">
        <f t="shared" si="23"/>
        <v>1.2195521944714505</v>
      </c>
      <c r="Y88" s="17"/>
      <c r="Z88" s="33"/>
      <c r="AA88" s="30"/>
      <c r="AD88" s="17">
        <f t="shared" si="33"/>
        <v>4.5400000000000003E-2</v>
      </c>
      <c r="AE88" s="17">
        <f t="shared" si="34"/>
        <v>5.15497039E-2</v>
      </c>
      <c r="AG88" s="39">
        <v>31471</v>
      </c>
      <c r="AH88" s="103">
        <f t="shared" si="24"/>
        <v>3.1501972077981364</v>
      </c>
      <c r="AI88" s="103">
        <f t="shared" si="25"/>
        <v>3.4241679136288172</v>
      </c>
      <c r="AJ88" s="103">
        <f t="shared" si="26"/>
        <v>3.6565103406342652</v>
      </c>
      <c r="AK88" s="103">
        <f t="shared" si="27"/>
        <v>3.539647623030362</v>
      </c>
      <c r="AL88" s="103">
        <f t="shared" si="28"/>
        <v>4.1433409620997619</v>
      </c>
      <c r="AM88" s="103">
        <f t="shared" si="29"/>
        <v>4.7925390060050379</v>
      </c>
      <c r="AN88" s="103">
        <f t="shared" si="30"/>
        <v>3.1753852709858368</v>
      </c>
      <c r="AO88" s="103">
        <f t="shared" si="31"/>
        <v>3.479930346265391</v>
      </c>
      <c r="AP88" s="103">
        <f t="shared" si="32"/>
        <v>3.749152434236958</v>
      </c>
    </row>
    <row r="89" spans="12:42" x14ac:dyDescent="0.25">
      <c r="L89" s="39">
        <v>31532</v>
      </c>
      <c r="M89" s="53">
        <v>1.2819999999999999E-3</v>
      </c>
      <c r="N89" s="53">
        <v>-1.0699999999999999E-2</v>
      </c>
      <c r="O89" s="53">
        <v>-2.29E-2</v>
      </c>
      <c r="P89" s="53">
        <v>2.4500000000000001E-2</v>
      </c>
      <c r="Q89" s="53">
        <v>1.47572129E-2</v>
      </c>
      <c r="R89" s="53">
        <v>5.0503722000000001E-3</v>
      </c>
      <c r="S89" s="53">
        <v>3.5000000000000001E-3</v>
      </c>
      <c r="T89" s="53">
        <v>-8.3000000000000001E-3</v>
      </c>
      <c r="U89" s="53">
        <v>-2.0299999999999999E-2</v>
      </c>
      <c r="W89" s="4">
        <f t="shared" si="22"/>
        <v>-1.9449627800000001E-2</v>
      </c>
      <c r="X89" s="34">
        <f t="shared" si="23"/>
        <v>1.1958323582063075</v>
      </c>
      <c r="Y89" s="17"/>
      <c r="Z89" s="33"/>
      <c r="AA89" s="30"/>
      <c r="AD89" s="17">
        <f t="shared" si="33"/>
        <v>2.4500000000000001E-2</v>
      </c>
      <c r="AE89" s="17">
        <f t="shared" si="34"/>
        <v>5.0503722000000001E-3</v>
      </c>
      <c r="AG89" s="39">
        <v>31502</v>
      </c>
      <c r="AH89" s="103">
        <f t="shared" si="24"/>
        <v>3.1542357606185338</v>
      </c>
      <c r="AI89" s="103">
        <f t="shared" si="25"/>
        <v>3.3875293169529885</v>
      </c>
      <c r="AJ89" s="103">
        <f t="shared" si="26"/>
        <v>3.5727762538337404</v>
      </c>
      <c r="AK89" s="103">
        <f t="shared" si="27"/>
        <v>3.6263689897946056</v>
      </c>
      <c r="AL89" s="103">
        <f t="shared" si="28"/>
        <v>4.2044851267947587</v>
      </c>
      <c r="AM89" s="103">
        <f t="shared" si="29"/>
        <v>4.816743111768381</v>
      </c>
      <c r="AN89" s="103">
        <f t="shared" si="30"/>
        <v>3.1864991194342873</v>
      </c>
      <c r="AO89" s="103">
        <f t="shared" si="31"/>
        <v>3.4510469243913882</v>
      </c>
      <c r="AP89" s="103">
        <f t="shared" si="32"/>
        <v>3.6730446398219478</v>
      </c>
    </row>
    <row r="90" spans="12:42" x14ac:dyDescent="0.25">
      <c r="L90" s="39">
        <v>31563</v>
      </c>
      <c r="M90" s="53">
        <v>5.7694000000000002E-2</v>
      </c>
      <c r="N90" s="53">
        <v>5.3900000000000003E-2</v>
      </c>
      <c r="O90" s="53">
        <v>0.05</v>
      </c>
      <c r="P90" s="53">
        <v>3.6600000000000001E-2</v>
      </c>
      <c r="Q90" s="53">
        <v>3.4506030399999998E-2</v>
      </c>
      <c r="R90" s="53">
        <v>3.24289283E-2</v>
      </c>
      <c r="S90" s="53">
        <v>5.57E-2</v>
      </c>
      <c r="T90" s="53">
        <v>5.2109999999999997E-2</v>
      </c>
      <c r="U90" s="53">
        <v>4.8300000000000003E-2</v>
      </c>
      <c r="W90" s="4">
        <f t="shared" si="22"/>
        <v>-4.1710717000000008E-3</v>
      </c>
      <c r="X90" s="34">
        <f t="shared" si="23"/>
        <v>1.190844455699049</v>
      </c>
      <c r="Y90" s="17"/>
      <c r="Z90" s="33"/>
      <c r="AA90" s="30"/>
      <c r="AD90" s="17">
        <f t="shared" si="33"/>
        <v>3.6600000000000001E-2</v>
      </c>
      <c r="AE90" s="17">
        <f t="shared" si="34"/>
        <v>3.24289283E-2</v>
      </c>
      <c r="AG90" s="39">
        <v>31532</v>
      </c>
      <c r="AH90" s="103">
        <f t="shared" si="24"/>
        <v>3.3362162385916592</v>
      </c>
      <c r="AI90" s="103">
        <f t="shared" si="25"/>
        <v>3.570117147136755</v>
      </c>
      <c r="AJ90" s="103">
        <f t="shared" si="26"/>
        <v>3.7514150665254276</v>
      </c>
      <c r="AK90" s="103">
        <f t="shared" si="27"/>
        <v>3.759094094821088</v>
      </c>
      <c r="AL90" s="103">
        <f t="shared" si="28"/>
        <v>4.3495652183962861</v>
      </c>
      <c r="AM90" s="103">
        <f t="shared" si="29"/>
        <v>4.9729449287794374</v>
      </c>
      <c r="AN90" s="103">
        <f t="shared" si="30"/>
        <v>3.3639871203867773</v>
      </c>
      <c r="AO90" s="103">
        <f t="shared" si="31"/>
        <v>3.6308809796214239</v>
      </c>
      <c r="AP90" s="103">
        <f t="shared" si="32"/>
        <v>3.8504526959253478</v>
      </c>
    </row>
    <row r="91" spans="12:42" x14ac:dyDescent="0.25">
      <c r="L91" s="39">
        <v>31593</v>
      </c>
      <c r="M91" s="53">
        <v>2.1635000000000001E-2</v>
      </c>
      <c r="N91" s="53">
        <v>1.6799999999999999E-2</v>
      </c>
      <c r="O91" s="53">
        <v>1.15E-2</v>
      </c>
      <c r="P91" s="53">
        <v>3.2000000000000002E-3</v>
      </c>
      <c r="Q91" s="53">
        <v>-1.2205644000000001E-3</v>
      </c>
      <c r="R91" s="53">
        <v>-6.2691950999999996E-3</v>
      </c>
      <c r="S91" s="53">
        <v>1.9900000000000001E-2</v>
      </c>
      <c r="T91" s="53">
        <v>1.51232704E-2</v>
      </c>
      <c r="U91" s="53">
        <v>9.7999999999999997E-3</v>
      </c>
      <c r="W91" s="4">
        <f t="shared" si="22"/>
        <v>-9.4691950999999993E-3</v>
      </c>
      <c r="X91" s="34">
        <f t="shared" si="23"/>
        <v>1.1795681172142813</v>
      </c>
      <c r="Y91" s="17"/>
      <c r="Z91" s="33"/>
      <c r="AA91" s="30"/>
      <c r="AD91" s="17">
        <f t="shared" si="33"/>
        <v>3.2000000000000002E-3</v>
      </c>
      <c r="AE91" s="17">
        <f t="shared" si="34"/>
        <v>-6.2691950999999996E-3</v>
      </c>
      <c r="AG91" s="39">
        <v>31563</v>
      </c>
      <c r="AH91" s="103">
        <f t="shared" si="24"/>
        <v>3.4083952769135899</v>
      </c>
      <c r="AI91" s="103">
        <f t="shared" si="25"/>
        <v>3.6300951152086522</v>
      </c>
      <c r="AJ91" s="103">
        <f t="shared" si="26"/>
        <v>3.79455633979047</v>
      </c>
      <c r="AK91" s="103">
        <f t="shared" si="27"/>
        <v>3.7711231959245159</v>
      </c>
      <c r="AL91" s="103">
        <f t="shared" si="28"/>
        <v>4.3442562939352332</v>
      </c>
      <c r="AM91" s="103">
        <f t="shared" si="29"/>
        <v>4.9417685667993636</v>
      </c>
      <c r="AN91" s="103">
        <f t="shared" si="30"/>
        <v>3.4309304640824743</v>
      </c>
      <c r="AO91" s="103">
        <f t="shared" si="31"/>
        <v>3.6857917744664555</v>
      </c>
      <c r="AP91" s="103">
        <f t="shared" si="32"/>
        <v>3.8881871323454162</v>
      </c>
    </row>
    <row r="92" spans="12:42" x14ac:dyDescent="0.25">
      <c r="L92" s="39">
        <v>31624</v>
      </c>
      <c r="M92" s="53">
        <v>-6.8647E-2</v>
      </c>
      <c r="N92" s="53">
        <v>-5.5800000000000002E-2</v>
      </c>
      <c r="O92" s="53">
        <v>-4.2999999999999997E-2</v>
      </c>
      <c r="P92" s="53">
        <v>-0.1075</v>
      </c>
      <c r="Q92" s="53">
        <v>-9.3529424200000003E-2</v>
      </c>
      <c r="R92" s="53">
        <v>-7.9919938800000007E-2</v>
      </c>
      <c r="S92" s="53">
        <v>-7.22E-2</v>
      </c>
      <c r="T92" s="53">
        <v>-5.935E-2</v>
      </c>
      <c r="U92" s="53">
        <v>-4.65E-2</v>
      </c>
      <c r="W92" s="4">
        <f t="shared" si="22"/>
        <v>2.7580061199999992E-2</v>
      </c>
      <c r="X92" s="34">
        <f t="shared" si="23"/>
        <v>1.2121006780766199</v>
      </c>
      <c r="Y92" s="17"/>
      <c r="Z92" s="33"/>
      <c r="AA92" s="30"/>
      <c r="AD92" s="17">
        <f t="shared" si="33"/>
        <v>-0.1075</v>
      </c>
      <c r="AE92" s="17">
        <f t="shared" si="34"/>
        <v>-7.9919938800000007E-2</v>
      </c>
      <c r="AG92" s="39">
        <v>31593</v>
      </c>
      <c r="AH92" s="103">
        <f t="shared" si="24"/>
        <v>3.1744191663393027</v>
      </c>
      <c r="AI92" s="103">
        <f t="shared" si="25"/>
        <v>3.4275358077800098</v>
      </c>
      <c r="AJ92" s="103">
        <f t="shared" si="26"/>
        <v>3.6313904171794795</v>
      </c>
      <c r="AK92" s="103">
        <f t="shared" si="27"/>
        <v>3.3657274523626302</v>
      </c>
      <c r="AL92" s="103">
        <f t="shared" si="28"/>
        <v>3.937940504186245</v>
      </c>
      <c r="AM92" s="103">
        <f t="shared" si="29"/>
        <v>4.5468227253769946</v>
      </c>
      <c r="AN92" s="103">
        <f t="shared" si="30"/>
        <v>3.1832172845757194</v>
      </c>
      <c r="AO92" s="103">
        <f t="shared" si="31"/>
        <v>3.4670400326518713</v>
      </c>
      <c r="AP92" s="103">
        <f t="shared" si="32"/>
        <v>3.7073864306913547</v>
      </c>
    </row>
    <row r="93" spans="12:42" x14ac:dyDescent="0.25">
      <c r="L93" s="39">
        <v>31655</v>
      </c>
      <c r="M93" s="53">
        <v>4.6123999999999998E-2</v>
      </c>
      <c r="N93" s="53">
        <v>7.17E-2</v>
      </c>
      <c r="O93" s="53">
        <v>9.6699999999999994E-2</v>
      </c>
      <c r="P93" s="53">
        <v>2.1499999999999998E-2</v>
      </c>
      <c r="Q93" s="53">
        <v>3.1751197100000003E-2</v>
      </c>
      <c r="R93" s="53">
        <v>4.14091392E-2</v>
      </c>
      <c r="S93" s="53">
        <v>4.3900000000000002E-2</v>
      </c>
      <c r="T93" s="53">
        <v>6.812E-2</v>
      </c>
      <c r="U93" s="53">
        <v>9.1600000000000001E-2</v>
      </c>
      <c r="W93" s="4">
        <f t="shared" si="22"/>
        <v>1.9909139200000002E-2</v>
      </c>
      <c r="X93" s="34">
        <f t="shared" si="23"/>
        <v>1.2362325592008616</v>
      </c>
      <c r="Y93" s="17"/>
      <c r="Z93" s="33"/>
      <c r="AA93" s="30"/>
      <c r="AD93" s="17">
        <f t="shared" si="33"/>
        <v>2.1499999999999998E-2</v>
      </c>
      <c r="AE93" s="17">
        <f t="shared" si="34"/>
        <v>4.14091392E-2</v>
      </c>
      <c r="AG93" s="39">
        <v>31624</v>
      </c>
      <c r="AH93" s="103">
        <f t="shared" si="24"/>
        <v>3.3208360759675366</v>
      </c>
      <c r="AI93" s="103">
        <f t="shared" si="25"/>
        <v>3.6732901251978367</v>
      </c>
      <c r="AJ93" s="103">
        <f t="shared" si="26"/>
        <v>3.9825458705207351</v>
      </c>
      <c r="AK93" s="103">
        <f t="shared" si="27"/>
        <v>3.4380905925884271</v>
      </c>
      <c r="AL93" s="103">
        <f t="shared" si="28"/>
        <v>4.0629748293027355</v>
      </c>
      <c r="AM93" s="103">
        <f t="shared" si="29"/>
        <v>4.7351027405298538</v>
      </c>
      <c r="AN93" s="103">
        <f t="shared" si="30"/>
        <v>3.3229605233685935</v>
      </c>
      <c r="AO93" s="103">
        <f t="shared" si="31"/>
        <v>3.7032147996761164</v>
      </c>
      <c r="AP93" s="103">
        <f t="shared" si="32"/>
        <v>4.0469830277426828</v>
      </c>
    </row>
    <row r="94" spans="12:42" x14ac:dyDescent="0.25">
      <c r="L94" s="39">
        <v>31685</v>
      </c>
      <c r="M94" s="53">
        <v>-9.9019999999999997E-2</v>
      </c>
      <c r="N94" s="53">
        <v>-8.3099999999999993E-2</v>
      </c>
      <c r="O94" s="53">
        <v>-6.83E-2</v>
      </c>
      <c r="P94" s="53">
        <v>-8.14E-2</v>
      </c>
      <c r="Q94" s="53">
        <v>-6.1705866499999998E-2</v>
      </c>
      <c r="R94" s="53">
        <v>-4.3569705399999999E-2</v>
      </c>
      <c r="S94" s="53">
        <v>-9.7500000000000003E-2</v>
      </c>
      <c r="T94" s="53">
        <v>-8.1280000000000005E-2</v>
      </c>
      <c r="U94" s="53">
        <v>-6.6100000000000006E-2</v>
      </c>
      <c r="W94" s="4">
        <f t="shared" si="22"/>
        <v>3.7830294600000001E-2</v>
      </c>
      <c r="X94" s="34">
        <f t="shared" si="23"/>
        <v>1.2829996011095421</v>
      </c>
      <c r="Y94" s="17"/>
      <c r="Z94" s="33"/>
      <c r="AA94" s="30"/>
      <c r="AD94" s="17">
        <f t="shared" si="33"/>
        <v>-8.14E-2</v>
      </c>
      <c r="AE94" s="17">
        <f t="shared" si="34"/>
        <v>-4.3569705399999999E-2</v>
      </c>
      <c r="AG94" s="39">
        <v>31655</v>
      </c>
      <c r="AH94" s="103">
        <f t="shared" si="24"/>
        <v>2.992006887725231</v>
      </c>
      <c r="AI94" s="103">
        <f t="shared" si="25"/>
        <v>3.3680397157938966</v>
      </c>
      <c r="AJ94" s="103">
        <f t="shared" si="26"/>
        <v>3.7105379875641686</v>
      </c>
      <c r="AK94" s="103">
        <f t="shared" si="27"/>
        <v>3.1582300183517291</v>
      </c>
      <c r="AL94" s="103">
        <f t="shared" si="28"/>
        <v>3.8122654468929205</v>
      </c>
      <c r="AM94" s="103">
        <f t="shared" si="29"/>
        <v>4.5287957090862356</v>
      </c>
      <c r="AN94" s="103">
        <f t="shared" si="30"/>
        <v>2.9989718723401557</v>
      </c>
      <c r="AO94" s="103">
        <f t="shared" si="31"/>
        <v>3.4022175007584416</v>
      </c>
      <c r="AP94" s="103">
        <f t="shared" si="32"/>
        <v>3.7794774496088914</v>
      </c>
    </row>
    <row r="95" spans="12:42" x14ac:dyDescent="0.25">
      <c r="L95" s="39">
        <v>31716</v>
      </c>
      <c r="M95" s="53">
        <v>5.7461999999999999E-2</v>
      </c>
      <c r="N95" s="53">
        <v>5.4199999999999998E-2</v>
      </c>
      <c r="O95" s="53">
        <v>5.0999999999999997E-2</v>
      </c>
      <c r="P95" s="53">
        <v>5.0799999999999998E-2</v>
      </c>
      <c r="Q95" s="53">
        <v>3.9664817900000003E-2</v>
      </c>
      <c r="R95" s="53">
        <v>2.8679529700000001E-2</v>
      </c>
      <c r="S95" s="53">
        <v>5.6899999999999999E-2</v>
      </c>
      <c r="T95" s="53">
        <v>5.2899972000000003E-2</v>
      </c>
      <c r="U95" s="53">
        <v>4.9000000000000002E-2</v>
      </c>
      <c r="W95" s="4">
        <f t="shared" si="22"/>
        <v>-2.2120470299999997E-2</v>
      </c>
      <c r="X95" s="34">
        <f t="shared" si="23"/>
        <v>1.2546190465382867</v>
      </c>
      <c r="Y95" s="17"/>
      <c r="Z95" s="33"/>
      <c r="AA95" s="30"/>
      <c r="AD95" s="17">
        <f t="shared" si="33"/>
        <v>5.0799999999999998E-2</v>
      </c>
      <c r="AE95" s="17">
        <f t="shared" si="34"/>
        <v>2.8679529700000001E-2</v>
      </c>
      <c r="AG95" s="39">
        <v>31685</v>
      </c>
      <c r="AH95" s="103">
        <f t="shared" si="24"/>
        <v>3.1639335875076982</v>
      </c>
      <c r="AI95" s="103">
        <f t="shared" si="25"/>
        <v>3.5505874683899257</v>
      </c>
      <c r="AJ95" s="103">
        <f t="shared" si="26"/>
        <v>3.899775424929941</v>
      </c>
      <c r="AK95" s="103">
        <f t="shared" si="27"/>
        <v>3.3186681032839966</v>
      </c>
      <c r="AL95" s="103">
        <f t="shared" si="28"/>
        <v>3.9634782616303905</v>
      </c>
      <c r="AM95" s="103">
        <f t="shared" si="29"/>
        <v>4.6586794401302072</v>
      </c>
      <c r="AN95" s="103">
        <f t="shared" si="30"/>
        <v>3.1696133718763106</v>
      </c>
      <c r="AO95" s="103">
        <f t="shared" si="31"/>
        <v>3.5821947112864736</v>
      </c>
      <c r="AP95" s="103">
        <f t="shared" si="32"/>
        <v>3.9646718446397267</v>
      </c>
    </row>
    <row r="96" spans="12:42" x14ac:dyDescent="0.25">
      <c r="L96" s="39">
        <v>31746</v>
      </c>
      <c r="M96" s="53">
        <v>1.8223E-2</v>
      </c>
      <c r="N96" s="53">
        <v>1.7999999999999999E-2</v>
      </c>
      <c r="O96" s="53">
        <v>1.7899999999999999E-2</v>
      </c>
      <c r="P96" s="53">
        <v>-4.4000000000000003E-3</v>
      </c>
      <c r="Q96" s="53">
        <v>-3.4179348999999999E-3</v>
      </c>
      <c r="R96" s="53">
        <v>-2.3188189000000001E-3</v>
      </c>
      <c r="S96" s="53">
        <v>1.6199999999999999E-2</v>
      </c>
      <c r="T96" s="53">
        <v>1.61796796E-2</v>
      </c>
      <c r="U96" s="53">
        <v>1.6199999999999999E-2</v>
      </c>
      <c r="W96" s="4">
        <f t="shared" si="22"/>
        <v>2.0811811000000001E-3</v>
      </c>
      <c r="X96" s="34">
        <f t="shared" si="23"/>
        <v>1.2572301359856424</v>
      </c>
      <c r="Y96" s="17"/>
      <c r="Z96" s="33"/>
      <c r="AA96" s="30"/>
      <c r="AD96" s="17">
        <f t="shared" si="33"/>
        <v>-4.4000000000000003E-3</v>
      </c>
      <c r="AE96" s="17">
        <f t="shared" si="34"/>
        <v>-2.3188189000000001E-3</v>
      </c>
      <c r="AG96" s="39">
        <v>31716</v>
      </c>
      <c r="AH96" s="103">
        <f t="shared" si="24"/>
        <v>3.2215899492728512</v>
      </c>
      <c r="AI96" s="103">
        <f t="shared" si="25"/>
        <v>3.6144980428209443</v>
      </c>
      <c r="AJ96" s="103">
        <f t="shared" si="26"/>
        <v>3.9695814050361871</v>
      </c>
      <c r="AK96" s="103">
        <f t="shared" si="27"/>
        <v>3.3040659636295473</v>
      </c>
      <c r="AL96" s="103">
        <f t="shared" si="28"/>
        <v>3.9499313509545728</v>
      </c>
      <c r="AM96" s="103">
        <f t="shared" si="29"/>
        <v>4.6478768061953923</v>
      </c>
      <c r="AN96" s="103">
        <f t="shared" si="30"/>
        <v>3.220961108500707</v>
      </c>
      <c r="AO96" s="103">
        <f t="shared" si="31"/>
        <v>3.6401534739799031</v>
      </c>
      <c r="AP96" s="103">
        <f t="shared" si="32"/>
        <v>4.0288995285228903</v>
      </c>
    </row>
    <row r="97" spans="12:42" x14ac:dyDescent="0.25">
      <c r="L97" s="39">
        <v>31777</v>
      </c>
      <c r="M97" s="53">
        <v>-2.4059000000000001E-2</v>
      </c>
      <c r="N97" s="53">
        <v>-2.7E-2</v>
      </c>
      <c r="O97" s="53">
        <v>-2.9899999999999999E-2</v>
      </c>
      <c r="P97" s="53">
        <v>-3.3599999999999998E-2</v>
      </c>
      <c r="Q97" s="53">
        <v>-2.8920353199999999E-2</v>
      </c>
      <c r="R97" s="53">
        <v>-2.41809461E-2</v>
      </c>
      <c r="S97" s="53">
        <v>-2.4899999999999999E-2</v>
      </c>
      <c r="T97" s="53">
        <v>-2.7189999999999999E-2</v>
      </c>
      <c r="U97" s="53">
        <v>-2.9399999999999999E-2</v>
      </c>
      <c r="W97" s="4">
        <f t="shared" si="22"/>
        <v>9.4190538999999983E-3</v>
      </c>
      <c r="X97" s="34">
        <f t="shared" si="23"/>
        <v>1.2690720544011955</v>
      </c>
      <c r="Y97" s="17"/>
      <c r="Z97" s="33"/>
      <c r="AA97" s="30"/>
      <c r="AD97" s="17">
        <f t="shared" si="33"/>
        <v>-3.3599999999999998E-2</v>
      </c>
      <c r="AE97" s="17">
        <f t="shared" si="34"/>
        <v>-2.41809461E-2</v>
      </c>
      <c r="AG97" s="39">
        <v>31746</v>
      </c>
      <c r="AH97" s="103">
        <f t="shared" si="24"/>
        <v>3.1440817166832957</v>
      </c>
      <c r="AI97" s="103">
        <f t="shared" si="25"/>
        <v>3.5169065956647789</v>
      </c>
      <c r="AJ97" s="103">
        <f t="shared" si="26"/>
        <v>3.8508909210256048</v>
      </c>
      <c r="AK97" s="103">
        <f t="shared" si="27"/>
        <v>3.1930493472515948</v>
      </c>
      <c r="AL97" s="103">
        <f t="shared" si="28"/>
        <v>3.8356979411692134</v>
      </c>
      <c r="AM97" s="103">
        <f t="shared" si="29"/>
        <v>4.5354867476653418</v>
      </c>
      <c r="AN97" s="103">
        <f t="shared" si="30"/>
        <v>3.1407591768990395</v>
      </c>
      <c r="AO97" s="103">
        <f t="shared" si="31"/>
        <v>3.5411777010223893</v>
      </c>
      <c r="AP97" s="103">
        <f t="shared" si="32"/>
        <v>3.9104498823843175</v>
      </c>
    </row>
    <row r="98" spans="12:42" x14ac:dyDescent="0.25">
      <c r="L98" s="39">
        <v>31808</v>
      </c>
      <c r="M98" s="53">
        <v>0.14341699999999999</v>
      </c>
      <c r="N98" s="53">
        <v>0.12939999999999999</v>
      </c>
      <c r="O98" s="53">
        <v>0.1154</v>
      </c>
      <c r="P98" s="53">
        <v>0.12870000000000001</v>
      </c>
      <c r="Q98" s="53">
        <v>0.11566638830000001</v>
      </c>
      <c r="R98" s="53">
        <v>0.1041600298</v>
      </c>
      <c r="S98" s="53">
        <v>0.14219999999999999</v>
      </c>
      <c r="T98" s="53">
        <v>0.12828000000000001</v>
      </c>
      <c r="U98" s="53">
        <v>0.1144</v>
      </c>
      <c r="W98" s="4">
        <f t="shared" si="22"/>
        <v>-2.4539970200000011E-2</v>
      </c>
      <c r="X98" s="34">
        <f t="shared" si="23"/>
        <v>1.2379290640045375</v>
      </c>
      <c r="Y98" s="17"/>
      <c r="Z98" s="33"/>
      <c r="AA98" s="30"/>
      <c r="AD98" s="17">
        <f t="shared" si="33"/>
        <v>0.12870000000000001</v>
      </c>
      <c r="AE98" s="17">
        <f t="shared" si="34"/>
        <v>0.1041600298</v>
      </c>
      <c r="AG98" s="39">
        <v>31777</v>
      </c>
      <c r="AH98" s="103">
        <f t="shared" si="24"/>
        <v>3.5949964842448638</v>
      </c>
      <c r="AI98" s="103">
        <f t="shared" si="25"/>
        <v>3.9719943091438012</v>
      </c>
      <c r="AJ98" s="103">
        <f t="shared" si="26"/>
        <v>4.2952837333119591</v>
      </c>
      <c r="AK98" s="103">
        <f t="shared" si="27"/>
        <v>3.6039947982428751</v>
      </c>
      <c r="AL98" s="103">
        <f t="shared" si="28"/>
        <v>4.2793592686340025</v>
      </c>
      <c r="AM98" s="103">
        <f t="shared" si="29"/>
        <v>5.0079031824596694</v>
      </c>
      <c r="AN98" s="103">
        <f t="shared" si="30"/>
        <v>3.5873751318540825</v>
      </c>
      <c r="AO98" s="103">
        <f t="shared" si="31"/>
        <v>3.995439976509541</v>
      </c>
      <c r="AP98" s="103">
        <f t="shared" si="32"/>
        <v>4.3578053489290838</v>
      </c>
    </row>
    <row r="99" spans="12:42" x14ac:dyDescent="0.25">
      <c r="L99" s="39">
        <v>31836</v>
      </c>
      <c r="M99" s="53">
        <v>6.8038000000000001E-2</v>
      </c>
      <c r="N99" s="53">
        <v>4.3799999999999999E-2</v>
      </c>
      <c r="O99" s="53">
        <v>1.89E-2</v>
      </c>
      <c r="P99" s="53">
        <v>9.6799999999999997E-2</v>
      </c>
      <c r="Q99" s="53">
        <v>8.4124743299999999E-2</v>
      </c>
      <c r="R99" s="53">
        <v>7.1469511799999996E-2</v>
      </c>
      <c r="S99" s="53">
        <v>7.0400000000000004E-2</v>
      </c>
      <c r="T99" s="53">
        <v>4.7149999999999997E-2</v>
      </c>
      <c r="U99" s="53">
        <v>2.3300000000000001E-2</v>
      </c>
      <c r="W99" s="4">
        <f t="shared" si="22"/>
        <v>-2.5330488200000001E-2</v>
      </c>
      <c r="X99" s="34">
        <f t="shared" si="23"/>
        <v>1.2065717164563334</v>
      </c>
      <c r="Y99" s="17"/>
      <c r="Z99" s="33"/>
      <c r="AA99" s="30"/>
      <c r="AD99" s="17">
        <f t="shared" si="33"/>
        <v>9.6799999999999997E-2</v>
      </c>
      <c r="AE99" s="17">
        <f t="shared" si="34"/>
        <v>7.1469511799999996E-2</v>
      </c>
      <c r="AG99" s="39">
        <v>31808</v>
      </c>
      <c r="AH99" s="103">
        <f t="shared" si="24"/>
        <v>3.8395928550399159</v>
      </c>
      <c r="AI99" s="103">
        <f t="shared" si="25"/>
        <v>4.1459676598842998</v>
      </c>
      <c r="AJ99" s="103">
        <f t="shared" si="26"/>
        <v>4.3764645958715551</v>
      </c>
      <c r="AK99" s="103">
        <f t="shared" si="27"/>
        <v>3.9528614947127854</v>
      </c>
      <c r="AL99" s="103">
        <f t="shared" si="28"/>
        <v>4.6393592685963139</v>
      </c>
      <c r="AM99" s="103">
        <f t="shared" si="29"/>
        <v>5.3658155780517278</v>
      </c>
      <c r="AN99" s="103">
        <f t="shared" si="30"/>
        <v>3.8399263411366098</v>
      </c>
      <c r="AO99" s="103">
        <f t="shared" si="31"/>
        <v>4.1838249714019655</v>
      </c>
      <c r="AP99" s="103">
        <f t="shared" si="32"/>
        <v>4.4593422135591316</v>
      </c>
    </row>
    <row r="100" spans="12:42" x14ac:dyDescent="0.25">
      <c r="L100" s="39">
        <v>31867</v>
      </c>
      <c r="M100" s="53">
        <v>1.6081000000000002E-2</v>
      </c>
      <c r="N100" s="53">
        <v>0.02</v>
      </c>
      <c r="O100" s="53">
        <v>2.4299999999999999E-2</v>
      </c>
      <c r="P100" s="53">
        <v>2.7400000000000001E-2</v>
      </c>
      <c r="Q100" s="53">
        <v>2.6911315000000002E-2</v>
      </c>
      <c r="R100" s="53">
        <v>2.6540692099999999E-2</v>
      </c>
      <c r="S100" s="53">
        <v>1.7100000000000001E-2</v>
      </c>
      <c r="T100" s="53">
        <v>2.0650000000000002E-2</v>
      </c>
      <c r="U100" s="53">
        <v>2.4500000000000001E-2</v>
      </c>
      <c r="W100" s="4">
        <f t="shared" si="22"/>
        <v>-8.5930790000000173E-4</v>
      </c>
      <c r="X100" s="34">
        <f t="shared" si="23"/>
        <v>1.2055348998484658</v>
      </c>
      <c r="Y100" s="17"/>
      <c r="Z100" s="33"/>
      <c r="AA100" s="30"/>
      <c r="AD100" s="17">
        <f t="shared" si="33"/>
        <v>2.7400000000000001E-2</v>
      </c>
      <c r="AE100" s="17">
        <f t="shared" si="34"/>
        <v>2.6540692099999999E-2</v>
      </c>
      <c r="AG100" s="39">
        <v>31836</v>
      </c>
      <c r="AH100" s="103">
        <f t="shared" si="24"/>
        <v>3.901337347741813</v>
      </c>
      <c r="AI100" s="103">
        <f t="shared" si="25"/>
        <v>4.2288870130819856</v>
      </c>
      <c r="AJ100" s="103">
        <f t="shared" si="26"/>
        <v>4.4828126855512336</v>
      </c>
      <c r="AK100" s="103">
        <f t="shared" si="27"/>
        <v>4.0611698996679158</v>
      </c>
      <c r="AL100" s="103">
        <f t="shared" si="28"/>
        <v>4.764210527271679</v>
      </c>
      <c r="AM100" s="103">
        <f t="shared" si="29"/>
        <v>5.5082280371741819</v>
      </c>
      <c r="AN100" s="103">
        <f t="shared" si="30"/>
        <v>3.9055890815700454</v>
      </c>
      <c r="AO100" s="103">
        <f t="shared" si="31"/>
        <v>4.270220957061416</v>
      </c>
      <c r="AP100" s="103">
        <f t="shared" si="32"/>
        <v>4.56859609779133</v>
      </c>
    </row>
    <row r="101" spans="12:42" x14ac:dyDescent="0.25">
      <c r="L101" s="39">
        <v>31897</v>
      </c>
      <c r="M101" s="53">
        <v>-1.9175999999999999E-2</v>
      </c>
      <c r="N101" s="53">
        <v>-1.5699999999999999E-2</v>
      </c>
      <c r="O101" s="53">
        <v>-1.2E-2</v>
      </c>
      <c r="P101" s="53">
        <v>-3.1E-2</v>
      </c>
      <c r="Q101" s="53">
        <v>-2.88958481E-2</v>
      </c>
      <c r="R101" s="53">
        <v>-2.62805334E-2</v>
      </c>
      <c r="S101" s="53">
        <v>-2.0199999999999999E-2</v>
      </c>
      <c r="T101" s="53">
        <v>-1.6809999999999999E-2</v>
      </c>
      <c r="U101" s="53">
        <v>-1.32E-2</v>
      </c>
      <c r="W101" s="4">
        <f t="shared" si="22"/>
        <v>4.7194665999999996E-3</v>
      </c>
      <c r="X101" s="34">
        <f t="shared" si="23"/>
        <v>1.2112243815434351</v>
      </c>
      <c r="Y101" s="17"/>
      <c r="Z101" s="33"/>
      <c r="AA101" s="30"/>
      <c r="AD101" s="17">
        <f t="shared" si="33"/>
        <v>-3.1E-2</v>
      </c>
      <c r="AE101" s="17">
        <f t="shared" si="34"/>
        <v>-2.62805334E-2</v>
      </c>
      <c r="AG101" s="39">
        <v>31867</v>
      </c>
      <c r="AH101" s="103">
        <f t="shared" si="24"/>
        <v>3.826525302761516</v>
      </c>
      <c r="AI101" s="103">
        <f t="shared" si="25"/>
        <v>4.1624934869765982</v>
      </c>
      <c r="AJ101" s="103">
        <f t="shared" si="26"/>
        <v>4.4290189333246186</v>
      </c>
      <c r="AK101" s="103">
        <f t="shared" si="27"/>
        <v>3.9352736327782103</v>
      </c>
      <c r="AL101" s="103">
        <f t="shared" si="28"/>
        <v>4.6265446235592158</v>
      </c>
      <c r="AM101" s="103">
        <f t="shared" si="29"/>
        <v>5.3634688662684091</v>
      </c>
      <c r="AN101" s="103">
        <f t="shared" si="30"/>
        <v>3.8266961821223306</v>
      </c>
      <c r="AO101" s="103">
        <f t="shared" si="31"/>
        <v>4.1984385427732134</v>
      </c>
      <c r="AP101" s="103">
        <f t="shared" si="32"/>
        <v>4.5082906293004843</v>
      </c>
    </row>
    <row r="102" spans="12:42" x14ac:dyDescent="0.25">
      <c r="L102" s="39">
        <v>31928</v>
      </c>
      <c r="M102" s="53">
        <v>1.0815E-2</v>
      </c>
      <c r="N102" s="53">
        <v>7.1000000000000004E-3</v>
      </c>
      <c r="O102" s="53">
        <v>3.3E-3</v>
      </c>
      <c r="P102" s="53">
        <v>-7.0000000000000001E-3</v>
      </c>
      <c r="Q102" s="53">
        <v>-3.2050647999999999E-3</v>
      </c>
      <c r="R102" s="53">
        <v>6.2014440000000002E-4</v>
      </c>
      <c r="S102" s="53">
        <v>9.2999999999999992E-3</v>
      </c>
      <c r="T102" s="53">
        <v>6.2224645000000002E-3</v>
      </c>
      <c r="U102" s="53">
        <v>3.0999999999999999E-3</v>
      </c>
      <c r="W102" s="4">
        <f t="shared" si="22"/>
        <v>7.6201443999999998E-3</v>
      </c>
      <c r="X102" s="34">
        <f t="shared" si="23"/>
        <v>1.2204540862315967</v>
      </c>
      <c r="Y102" s="17"/>
      <c r="Z102" s="33"/>
      <c r="AA102" s="30"/>
      <c r="AD102" s="17">
        <f t="shared" si="33"/>
        <v>-7.0000000000000001E-3</v>
      </c>
      <c r="AE102" s="17">
        <f t="shared" si="34"/>
        <v>6.2014440000000002E-4</v>
      </c>
      <c r="AG102" s="39">
        <v>31897</v>
      </c>
      <c r="AH102" s="103">
        <f t="shared" si="24"/>
        <v>3.8679091739108817</v>
      </c>
      <c r="AI102" s="103">
        <f t="shared" si="25"/>
        <v>4.1920471907341321</v>
      </c>
      <c r="AJ102" s="103">
        <f t="shared" si="26"/>
        <v>4.4436346958045903</v>
      </c>
      <c r="AK102" s="103">
        <f t="shared" si="27"/>
        <v>3.9077267173487629</v>
      </c>
      <c r="AL102" s="103">
        <f t="shared" si="28"/>
        <v>4.6117162482406169</v>
      </c>
      <c r="AM102" s="103">
        <f t="shared" si="29"/>
        <v>5.3667949914503996</v>
      </c>
      <c r="AN102" s="103">
        <f t="shared" si="30"/>
        <v>3.8622844566160688</v>
      </c>
      <c r="AO102" s="103">
        <f t="shared" si="31"/>
        <v>4.224563177561051</v>
      </c>
      <c r="AP102" s="103">
        <f t="shared" si="32"/>
        <v>4.5222663302513162</v>
      </c>
    </row>
    <row r="103" spans="12:42" x14ac:dyDescent="0.25">
      <c r="L103" s="39">
        <v>31958</v>
      </c>
      <c r="M103" s="53">
        <v>4.727E-2</v>
      </c>
      <c r="N103" s="53">
        <v>4.7399999999999998E-2</v>
      </c>
      <c r="O103" s="53">
        <v>4.7600000000000003E-2</v>
      </c>
      <c r="P103" s="53">
        <v>2.4799999999999999E-2</v>
      </c>
      <c r="Q103" s="53">
        <v>2.5742810099999999E-2</v>
      </c>
      <c r="R103" s="53">
        <v>2.6391298099999998E-2</v>
      </c>
      <c r="S103" s="53">
        <v>4.5400000000000003E-2</v>
      </c>
      <c r="T103" s="53">
        <v>4.55448226E-2</v>
      </c>
      <c r="U103" s="53">
        <v>4.58E-2</v>
      </c>
      <c r="W103" s="4">
        <f t="shared" si="22"/>
        <v>1.5912980999999993E-3</v>
      </c>
      <c r="X103" s="34">
        <f t="shared" si="23"/>
        <v>1.2223961925001541</v>
      </c>
      <c r="Y103" s="17"/>
      <c r="Z103" s="33"/>
      <c r="AA103" s="30"/>
      <c r="AD103" s="17">
        <f t="shared" si="33"/>
        <v>2.4799999999999999E-2</v>
      </c>
      <c r="AE103" s="17">
        <f t="shared" si="34"/>
        <v>2.6391298099999998E-2</v>
      </c>
      <c r="AG103" s="39">
        <v>31928</v>
      </c>
      <c r="AH103" s="103">
        <f t="shared" si="24"/>
        <v>4.0507452405616489</v>
      </c>
      <c r="AI103" s="103">
        <f t="shared" si="25"/>
        <v>4.3907502275749302</v>
      </c>
      <c r="AJ103" s="103">
        <f t="shared" si="26"/>
        <v>4.6551517073248894</v>
      </c>
      <c r="AK103" s="103">
        <f t="shared" si="27"/>
        <v>4.004638339939012</v>
      </c>
      <c r="AL103" s="103">
        <f t="shared" si="28"/>
        <v>4.7304347838541592</v>
      </c>
      <c r="AM103" s="103">
        <f t="shared" si="29"/>
        <v>5.5084316779113545</v>
      </c>
      <c r="AN103" s="103">
        <f t="shared" si="30"/>
        <v>4.0376321709464387</v>
      </c>
      <c r="AO103" s="103">
        <f t="shared" si="31"/>
        <v>4.4169701580455607</v>
      </c>
      <c r="AP103" s="103">
        <f t="shared" si="32"/>
        <v>4.7293861281768264</v>
      </c>
    </row>
    <row r="104" spans="12:42" x14ac:dyDescent="0.25">
      <c r="L104" s="39">
        <v>31989</v>
      </c>
      <c r="M104" s="53">
        <v>4.7715E-2</v>
      </c>
      <c r="N104" s="53">
        <v>4.3799999999999999E-2</v>
      </c>
      <c r="O104" s="53">
        <v>3.9800000000000002E-2</v>
      </c>
      <c r="P104" s="53">
        <v>2.3900000000000001E-2</v>
      </c>
      <c r="Q104" s="53">
        <v>3.1153250800000001E-2</v>
      </c>
      <c r="R104" s="53">
        <v>3.8429986300000003E-2</v>
      </c>
      <c r="S104" s="53">
        <v>4.5600000000000002E-2</v>
      </c>
      <c r="T104" s="53">
        <v>4.267E-2</v>
      </c>
      <c r="U104" s="53">
        <v>3.9699999999999999E-2</v>
      </c>
      <c r="W104" s="4">
        <f t="shared" si="22"/>
        <v>1.4529986300000002E-2</v>
      </c>
      <c r="X104" s="34">
        <f t="shared" si="23"/>
        <v>1.2401575924303534</v>
      </c>
      <c r="Y104" s="17"/>
      <c r="Z104" s="33"/>
      <c r="AA104" s="30"/>
      <c r="AD104" s="17">
        <f t="shared" si="33"/>
        <v>2.3900000000000001E-2</v>
      </c>
      <c r="AE104" s="17">
        <f t="shared" si="34"/>
        <v>3.8429986300000003E-2</v>
      </c>
      <c r="AG104" s="39">
        <v>31958</v>
      </c>
      <c r="AH104" s="103">
        <f t="shared" si="24"/>
        <v>4.2440265497150476</v>
      </c>
      <c r="AI104" s="103">
        <f t="shared" si="25"/>
        <v>4.5830650875427121</v>
      </c>
      <c r="AJ104" s="103">
        <f t="shared" si="26"/>
        <v>4.84042674527642</v>
      </c>
      <c r="AK104" s="103">
        <f t="shared" si="27"/>
        <v>4.1003491962635543</v>
      </c>
      <c r="AL104" s="103">
        <f t="shared" si="28"/>
        <v>4.877803205068612</v>
      </c>
      <c r="AM104" s="103">
        <f t="shared" si="29"/>
        <v>5.7201206318279736</v>
      </c>
      <c r="AN104" s="103">
        <f t="shared" si="30"/>
        <v>4.2217481979415963</v>
      </c>
      <c r="AO104" s="103">
        <f t="shared" si="31"/>
        <v>4.6054422746893646</v>
      </c>
      <c r="AP104" s="103">
        <f t="shared" si="32"/>
        <v>4.9171427574654469</v>
      </c>
    </row>
    <row r="105" spans="12:42" x14ac:dyDescent="0.25">
      <c r="L105" s="39">
        <v>32020</v>
      </c>
      <c r="M105" s="53">
        <v>4.6071000000000001E-2</v>
      </c>
      <c r="N105" s="53">
        <v>4.1399999999999999E-2</v>
      </c>
      <c r="O105" s="53">
        <v>3.6799999999999999E-2</v>
      </c>
      <c r="P105" s="53">
        <v>2.8899999999999999E-2</v>
      </c>
      <c r="Q105" s="53">
        <v>2.95740289E-2</v>
      </c>
      <c r="R105" s="53">
        <v>2.98588178E-2</v>
      </c>
      <c r="S105" s="53">
        <v>4.4600000000000001E-2</v>
      </c>
      <c r="T105" s="53">
        <v>4.0399999999999998E-2</v>
      </c>
      <c r="U105" s="53">
        <v>3.6200000000000003E-2</v>
      </c>
      <c r="W105" s="4">
        <f t="shared" si="22"/>
        <v>9.5881780000000097E-4</v>
      </c>
      <c r="X105" s="34">
        <f t="shared" si="23"/>
        <v>1.2413466776047808</v>
      </c>
      <c r="Y105" s="17"/>
      <c r="Z105" s="33"/>
      <c r="AA105" s="30"/>
      <c r="AD105" s="17">
        <f t="shared" si="33"/>
        <v>2.8899999999999999E-2</v>
      </c>
      <c r="AE105" s="17">
        <f t="shared" si="34"/>
        <v>2.98588178E-2</v>
      </c>
      <c r="AG105" s="39">
        <v>31989</v>
      </c>
      <c r="AH105" s="103">
        <f t="shared" si="24"/>
        <v>4.4395530968869696</v>
      </c>
      <c r="AI105" s="103">
        <f t="shared" si="25"/>
        <v>4.7728039821669812</v>
      </c>
      <c r="AJ105" s="103">
        <f t="shared" si="26"/>
        <v>5.0185544495025924</v>
      </c>
      <c r="AK105" s="103">
        <f t="shared" si="27"/>
        <v>4.218849288035571</v>
      </c>
      <c r="AL105" s="103">
        <f t="shared" si="28"/>
        <v>5.0220594980238236</v>
      </c>
      <c r="AM105" s="103">
        <f t="shared" si="29"/>
        <v>5.8909166715677461</v>
      </c>
      <c r="AN105" s="103">
        <f t="shared" si="30"/>
        <v>4.4100381675697911</v>
      </c>
      <c r="AO105" s="103">
        <f t="shared" si="31"/>
        <v>4.7915021425868147</v>
      </c>
      <c r="AP105" s="103">
        <f t="shared" si="32"/>
        <v>5.0951433252856964</v>
      </c>
    </row>
    <row r="106" spans="12:42" x14ac:dyDescent="0.25">
      <c r="L106" s="39">
        <v>32050</v>
      </c>
      <c r="M106" s="53">
        <v>-2.5949E-2</v>
      </c>
      <c r="N106" s="53">
        <v>-2.2100000000000002E-2</v>
      </c>
      <c r="O106" s="53">
        <v>-1.8200000000000001E-2</v>
      </c>
      <c r="P106" s="53">
        <v>-0.02</v>
      </c>
      <c r="Q106" s="53">
        <v>-1.81715452E-2</v>
      </c>
      <c r="R106" s="53">
        <v>-1.6889194699999999E-2</v>
      </c>
      <c r="S106" s="53">
        <v>-2.5499999999999998E-2</v>
      </c>
      <c r="T106" s="53">
        <v>-2.18E-2</v>
      </c>
      <c r="U106" s="53">
        <v>-1.8100000000000002E-2</v>
      </c>
      <c r="W106" s="4">
        <f t="shared" si="22"/>
        <v>3.1108053000000017E-3</v>
      </c>
      <c r="X106" s="34">
        <f t="shared" si="23"/>
        <v>1.2452082654286112</v>
      </c>
      <c r="Y106" s="17"/>
      <c r="Z106" s="33"/>
      <c r="AA106" s="30"/>
      <c r="AD106" s="17">
        <f t="shared" si="33"/>
        <v>-0.02</v>
      </c>
      <c r="AE106" s="17">
        <f t="shared" si="34"/>
        <v>-1.6889194699999999E-2</v>
      </c>
      <c r="AG106" s="39">
        <v>32020</v>
      </c>
      <c r="AH106" s="103">
        <f t="shared" si="24"/>
        <v>4.32435113357585</v>
      </c>
      <c r="AI106" s="103">
        <f t="shared" si="25"/>
        <v>4.6673250141610909</v>
      </c>
      <c r="AJ106" s="103">
        <f t="shared" si="26"/>
        <v>4.9272167585216451</v>
      </c>
      <c r="AK106" s="103">
        <f t="shared" si="27"/>
        <v>4.13447230227486</v>
      </c>
      <c r="AL106" s="103">
        <f t="shared" si="28"/>
        <v>4.9308009168583942</v>
      </c>
      <c r="AM106" s="103">
        <f t="shared" si="29"/>
        <v>5.7914238329401622</v>
      </c>
      <c r="AN106" s="103">
        <f t="shared" si="30"/>
        <v>4.2975821942967611</v>
      </c>
      <c r="AO106" s="103">
        <f t="shared" si="31"/>
        <v>4.6870473958784222</v>
      </c>
      <c r="AP106" s="103">
        <f t="shared" si="32"/>
        <v>5.0029212310980249</v>
      </c>
    </row>
    <row r="107" spans="12:42" x14ac:dyDescent="0.25">
      <c r="L107" s="39">
        <v>32081</v>
      </c>
      <c r="M107" s="53">
        <v>-0.23231499999999999</v>
      </c>
      <c r="N107" s="53">
        <v>-0.21690000000000001</v>
      </c>
      <c r="O107" s="53">
        <v>-0.2016</v>
      </c>
      <c r="P107" s="53">
        <v>-0.32950000000000002</v>
      </c>
      <c r="Q107" s="53">
        <v>-0.30628004980000001</v>
      </c>
      <c r="R107" s="53">
        <v>-0.28284962720000001</v>
      </c>
      <c r="S107" s="53">
        <v>-0.2404</v>
      </c>
      <c r="T107" s="53">
        <v>-0.22428000000000001</v>
      </c>
      <c r="U107" s="53">
        <v>-0.20830000000000001</v>
      </c>
      <c r="W107" s="4">
        <f t="shared" si="22"/>
        <v>4.6650372800000006E-2</v>
      </c>
      <c r="X107" s="34">
        <f t="shared" si="23"/>
        <v>1.3032976952244972</v>
      </c>
      <c r="Y107" s="17"/>
      <c r="Z107" s="33"/>
      <c r="AA107" s="30"/>
      <c r="AD107" s="17">
        <f t="shared" si="33"/>
        <v>-0.32950000000000002</v>
      </c>
      <c r="AE107" s="17">
        <f t="shared" si="34"/>
        <v>-0.28284962720000001</v>
      </c>
      <c r="AG107" s="39">
        <v>32050</v>
      </c>
      <c r="AH107" s="103">
        <f t="shared" si="24"/>
        <v>3.3197394999791761</v>
      </c>
      <c r="AI107" s="103">
        <f t="shared" si="25"/>
        <v>3.6549822185895504</v>
      </c>
      <c r="AJ107" s="103">
        <f t="shared" si="26"/>
        <v>3.9338898600036813</v>
      </c>
      <c r="AK107" s="103">
        <f t="shared" si="27"/>
        <v>2.7721636786752937</v>
      </c>
      <c r="AL107" s="103">
        <f t="shared" si="28"/>
        <v>3.4205949664891193</v>
      </c>
      <c r="AM107" s="103">
        <f t="shared" si="29"/>
        <v>4.1533217608358415</v>
      </c>
      <c r="AN107" s="103">
        <f t="shared" si="30"/>
        <v>3.26444343478782</v>
      </c>
      <c r="AO107" s="103">
        <f t="shared" si="31"/>
        <v>3.6358364059308097</v>
      </c>
      <c r="AP107" s="103">
        <f t="shared" si="32"/>
        <v>3.960812738660306</v>
      </c>
    </row>
    <row r="108" spans="12:42" x14ac:dyDescent="0.25">
      <c r="L108" s="39">
        <v>32111</v>
      </c>
      <c r="M108" s="53">
        <v>-8.6312E-2</v>
      </c>
      <c r="N108" s="53">
        <v>-7.7100000000000002E-2</v>
      </c>
      <c r="O108" s="53">
        <v>-6.8400000000000002E-2</v>
      </c>
      <c r="P108" s="53">
        <v>-6.6100000000000006E-2</v>
      </c>
      <c r="Q108" s="53">
        <v>-5.3545624799999997E-2</v>
      </c>
      <c r="R108" s="53">
        <v>-4.2000639700000002E-2</v>
      </c>
      <c r="S108" s="53">
        <v>-8.48E-2</v>
      </c>
      <c r="T108" s="53">
        <v>-7.5410000000000005E-2</v>
      </c>
      <c r="U108" s="53">
        <v>-6.6400000000000001E-2</v>
      </c>
      <c r="W108" s="4">
        <f t="shared" si="22"/>
        <v>2.4099360300000004E-2</v>
      </c>
      <c r="X108" s="34">
        <f t="shared" si="23"/>
        <v>1.3347063359598719</v>
      </c>
      <c r="Y108" s="17"/>
      <c r="Z108" s="33"/>
      <c r="AA108" s="30"/>
      <c r="AD108" s="17">
        <f t="shared" si="33"/>
        <v>-6.6100000000000006E-2</v>
      </c>
      <c r="AE108" s="17">
        <f t="shared" si="34"/>
        <v>-4.2000639700000002E-2</v>
      </c>
      <c r="AG108" s="39">
        <v>32081</v>
      </c>
      <c r="AH108" s="103">
        <f t="shared" si="24"/>
        <v>3.0332061442569738</v>
      </c>
      <c r="AI108" s="103">
        <f t="shared" si="25"/>
        <v>3.3731830895362962</v>
      </c>
      <c r="AJ108" s="103">
        <f t="shared" si="26"/>
        <v>3.6648117935794295</v>
      </c>
      <c r="AK108" s="103">
        <f t="shared" si="27"/>
        <v>2.5889236595148568</v>
      </c>
      <c r="AL108" s="103">
        <f t="shared" si="28"/>
        <v>3.2374370718207244</v>
      </c>
      <c r="AM108" s="103">
        <f t="shared" si="29"/>
        <v>3.9788795900008056</v>
      </c>
      <c r="AN108" s="103">
        <f t="shared" si="30"/>
        <v>2.987618631517813</v>
      </c>
      <c r="AO108" s="103">
        <f t="shared" si="31"/>
        <v>3.3616579825595676</v>
      </c>
      <c r="AP108" s="103">
        <f t="shared" si="32"/>
        <v>3.6978147728132615</v>
      </c>
    </row>
    <row r="109" spans="12:42" x14ac:dyDescent="0.25">
      <c r="L109" s="39">
        <v>32142</v>
      </c>
      <c r="M109" s="53">
        <v>9.1549000000000005E-2</v>
      </c>
      <c r="N109" s="53">
        <v>7.3300000000000004E-2</v>
      </c>
      <c r="O109" s="53">
        <v>5.6000000000000001E-2</v>
      </c>
      <c r="P109" s="53">
        <v>0.104</v>
      </c>
      <c r="Q109" s="53">
        <v>8.0522491400000007E-2</v>
      </c>
      <c r="R109" s="53">
        <v>5.8840302800000001E-2</v>
      </c>
      <c r="S109" s="53">
        <v>9.2499999999999999E-2</v>
      </c>
      <c r="T109" s="53">
        <v>7.3819999999999997E-2</v>
      </c>
      <c r="U109" s="53">
        <v>5.62E-2</v>
      </c>
      <c r="W109" s="4">
        <f t="shared" si="22"/>
        <v>-4.5159697199999994E-2</v>
      </c>
      <c r="X109" s="34">
        <f t="shared" si="23"/>
        <v>1.2744314019770027</v>
      </c>
      <c r="Y109" s="17"/>
      <c r="Z109" s="33"/>
      <c r="AA109" s="30"/>
      <c r="AD109" s="17">
        <f t="shared" si="33"/>
        <v>0.104</v>
      </c>
      <c r="AE109" s="17">
        <f t="shared" si="34"/>
        <v>5.8840302800000001E-2</v>
      </c>
      <c r="AG109" s="39">
        <v>32111</v>
      </c>
      <c r="AH109" s="103">
        <f t="shared" si="24"/>
        <v>3.3108931335575558</v>
      </c>
      <c r="AI109" s="103">
        <f t="shared" si="25"/>
        <v>3.6204374099993064</v>
      </c>
      <c r="AJ109" s="103">
        <f t="shared" si="26"/>
        <v>3.8700412540198776</v>
      </c>
      <c r="AK109" s="103">
        <f t="shared" si="27"/>
        <v>2.8581717201044023</v>
      </c>
      <c r="AL109" s="103">
        <f t="shared" si="28"/>
        <v>3.49812357059445</v>
      </c>
      <c r="AM109" s="103">
        <f t="shared" si="29"/>
        <v>4.2129980698811931</v>
      </c>
      <c r="AN109" s="103">
        <f t="shared" si="30"/>
        <v>3.2639733549332108</v>
      </c>
      <c r="AO109" s="103">
        <f t="shared" si="31"/>
        <v>3.609815574832115</v>
      </c>
      <c r="AP109" s="103">
        <f t="shared" si="32"/>
        <v>3.9056319630453671</v>
      </c>
    </row>
    <row r="110" spans="12:42" x14ac:dyDescent="0.25">
      <c r="L110" s="39">
        <v>32173</v>
      </c>
      <c r="M110" s="53">
        <v>1.167E-2</v>
      </c>
      <c r="N110" s="53">
        <v>4.4999999999999998E-2</v>
      </c>
      <c r="O110" s="53">
        <v>7.7700000000000005E-2</v>
      </c>
      <c r="P110" s="53">
        <v>1.95E-2</v>
      </c>
      <c r="Q110" s="53">
        <v>4.36193317E-2</v>
      </c>
      <c r="R110" s="53">
        <v>6.7500351E-2</v>
      </c>
      <c r="S110" s="53">
        <v>1.23E-2</v>
      </c>
      <c r="T110" s="53">
        <v>4.4839999999999998E-2</v>
      </c>
      <c r="U110" s="53">
        <v>7.6899999999999996E-2</v>
      </c>
      <c r="W110" s="4">
        <f t="shared" si="22"/>
        <v>4.8000350999999997E-2</v>
      </c>
      <c r="X110" s="34">
        <f t="shared" si="23"/>
        <v>1.3356045565973209</v>
      </c>
      <c r="Y110" s="17"/>
      <c r="Z110" s="33"/>
      <c r="AA110" s="30"/>
      <c r="AD110" s="17">
        <f t="shared" si="33"/>
        <v>1.95E-2</v>
      </c>
      <c r="AE110" s="17">
        <f t="shared" si="34"/>
        <v>6.7500351E-2</v>
      </c>
      <c r="AG110" s="39">
        <v>32142</v>
      </c>
      <c r="AH110" s="103">
        <f t="shared" si="24"/>
        <v>3.3495312564261726</v>
      </c>
      <c r="AI110" s="103">
        <f t="shared" si="25"/>
        <v>3.7833570934492751</v>
      </c>
      <c r="AJ110" s="103">
        <f t="shared" si="26"/>
        <v>4.1707434594572224</v>
      </c>
      <c r="AK110" s="103">
        <f t="shared" si="27"/>
        <v>2.9139060686464382</v>
      </c>
      <c r="AL110" s="103">
        <f t="shared" si="28"/>
        <v>3.6507093829477975</v>
      </c>
      <c r="AM110" s="103">
        <f t="shared" si="29"/>
        <v>4.4973769183604961</v>
      </c>
      <c r="AN110" s="103">
        <f t="shared" si="30"/>
        <v>3.3041202271988892</v>
      </c>
      <c r="AO110" s="103">
        <f t="shared" si="31"/>
        <v>3.7716797052075872</v>
      </c>
      <c r="AP110" s="103">
        <f t="shared" si="32"/>
        <v>4.2059750610035556</v>
      </c>
    </row>
    <row r="111" spans="12:42" x14ac:dyDescent="0.25">
      <c r="L111" s="39">
        <v>32202</v>
      </c>
      <c r="M111" s="53">
        <v>5.4497999999999998E-2</v>
      </c>
      <c r="N111" s="53">
        <v>4.9200000000000001E-2</v>
      </c>
      <c r="O111" s="53">
        <v>4.4299999999999999E-2</v>
      </c>
      <c r="P111" s="53">
        <v>9.3100000000000002E-2</v>
      </c>
      <c r="Q111" s="53">
        <v>9.0136395499999994E-2</v>
      </c>
      <c r="R111" s="53">
        <v>8.6939366000000004E-2</v>
      </c>
      <c r="S111" s="53">
        <v>5.7500000000000002E-2</v>
      </c>
      <c r="T111" s="53">
        <v>5.2359999999999997E-2</v>
      </c>
      <c r="U111" s="53">
        <v>4.7500000000000001E-2</v>
      </c>
      <c r="W111" s="4">
        <f t="shared" si="22"/>
        <v>-6.1606339999999982E-3</v>
      </c>
      <c r="X111" s="34">
        <f t="shared" si="23"/>
        <v>1.3273763857553926</v>
      </c>
      <c r="Y111" s="17"/>
      <c r="Z111" s="33"/>
      <c r="AA111" s="30"/>
      <c r="AD111" s="17">
        <f t="shared" si="33"/>
        <v>9.3100000000000002E-2</v>
      </c>
      <c r="AE111" s="17">
        <f t="shared" si="34"/>
        <v>8.6939366000000004E-2</v>
      </c>
      <c r="AG111" s="39">
        <v>32173</v>
      </c>
      <c r="AH111" s="103">
        <f t="shared" si="24"/>
        <v>3.5320740108388859</v>
      </c>
      <c r="AI111" s="103">
        <f t="shared" si="25"/>
        <v>3.969498262446979</v>
      </c>
      <c r="AJ111" s="103">
        <f t="shared" si="26"/>
        <v>4.3555073947111778</v>
      </c>
      <c r="AK111" s="103">
        <f t="shared" si="27"/>
        <v>3.1851907236374215</v>
      </c>
      <c r="AL111" s="103">
        <f t="shared" si="28"/>
        <v>3.9797711677447412</v>
      </c>
      <c r="AM111" s="103">
        <f t="shared" si="29"/>
        <v>4.8883760163057914</v>
      </c>
      <c r="AN111" s="103">
        <f t="shared" si="30"/>
        <v>3.4941071402628259</v>
      </c>
      <c r="AO111" s="103">
        <f t="shared" si="31"/>
        <v>3.9691648545722562</v>
      </c>
      <c r="AP111" s="103">
        <f t="shared" si="32"/>
        <v>4.405758876401225</v>
      </c>
    </row>
    <row r="112" spans="12:42" x14ac:dyDescent="0.25">
      <c r="L112" s="39">
        <v>32233</v>
      </c>
      <c r="M112" s="53">
        <v>-3.3605999999999997E-2</v>
      </c>
      <c r="N112" s="53">
        <v>-2.6200000000000001E-2</v>
      </c>
      <c r="O112" s="53">
        <v>-1.9400000000000001E-2</v>
      </c>
      <c r="P112" s="53">
        <v>5.3600000000000002E-2</v>
      </c>
      <c r="Q112" s="53">
        <v>4.6758205099999998E-2</v>
      </c>
      <c r="R112" s="53">
        <v>4.0499579500000001E-2</v>
      </c>
      <c r="S112" s="53">
        <v>-2.6599999999999999E-2</v>
      </c>
      <c r="T112" s="53">
        <v>-2.0469999999999999E-2</v>
      </c>
      <c r="U112" s="53">
        <v>-1.47E-2</v>
      </c>
      <c r="W112" s="4">
        <f t="shared" si="22"/>
        <v>-1.3100420500000001E-2</v>
      </c>
      <c r="X112" s="34">
        <f t="shared" si="23"/>
        <v>1.3099871969402268</v>
      </c>
      <c r="Y112" s="17"/>
      <c r="Z112" s="33"/>
      <c r="AA112" s="30"/>
      <c r="AD112" s="17">
        <f t="shared" si="33"/>
        <v>5.3600000000000002E-2</v>
      </c>
      <c r="AE112" s="17">
        <f t="shared" si="34"/>
        <v>4.0499579500000001E-2</v>
      </c>
      <c r="AG112" s="39">
        <v>32202</v>
      </c>
      <c r="AH112" s="103">
        <f t="shared" si="24"/>
        <v>3.4133751316306342</v>
      </c>
      <c r="AI112" s="103">
        <f t="shared" si="25"/>
        <v>3.8654974079708682</v>
      </c>
      <c r="AJ112" s="103">
        <f t="shared" si="26"/>
        <v>4.2710105512537808</v>
      </c>
      <c r="AK112" s="103">
        <f t="shared" si="27"/>
        <v>3.3559169464243874</v>
      </c>
      <c r="AL112" s="103">
        <f t="shared" si="28"/>
        <v>4.1658581242572161</v>
      </c>
      <c r="AM112" s="103">
        <f t="shared" si="29"/>
        <v>5.0863531894040612</v>
      </c>
      <c r="AN112" s="103">
        <f t="shared" si="30"/>
        <v>3.4011638903318349</v>
      </c>
      <c r="AO112" s="103">
        <f t="shared" si="31"/>
        <v>3.8879160499991623</v>
      </c>
      <c r="AP112" s="103">
        <f t="shared" si="32"/>
        <v>4.3409942209181267</v>
      </c>
    </row>
    <row r="113" spans="12:42" x14ac:dyDescent="0.25">
      <c r="L113" s="39">
        <v>32263</v>
      </c>
      <c r="M113" s="53">
        <v>1.5610000000000001E-3</v>
      </c>
      <c r="N113" s="53">
        <v>8.3000000000000001E-3</v>
      </c>
      <c r="O113" s="53">
        <v>1.4500000000000001E-2</v>
      </c>
      <c r="P113" s="53">
        <v>2.41E-2</v>
      </c>
      <c r="Q113" s="53">
        <v>2.27412551E-2</v>
      </c>
      <c r="R113" s="53">
        <v>2.1209868100000001E-2</v>
      </c>
      <c r="S113" s="53">
        <v>3.5000000000000001E-3</v>
      </c>
      <c r="T113" s="53">
        <v>9.4900000000000002E-3</v>
      </c>
      <c r="U113" s="53">
        <v>1.5100000000000001E-2</v>
      </c>
      <c r="W113" s="4">
        <f t="shared" si="22"/>
        <v>-2.8901318999999988E-3</v>
      </c>
      <c r="X113" s="34">
        <f t="shared" si="23"/>
        <v>1.3062011611537583</v>
      </c>
      <c r="Y113" s="17"/>
      <c r="Z113" s="33"/>
      <c r="AA113" s="30"/>
      <c r="AD113" s="17">
        <f t="shared" si="33"/>
        <v>2.41E-2</v>
      </c>
      <c r="AE113" s="17">
        <f t="shared" si="34"/>
        <v>2.1209868100000001E-2</v>
      </c>
      <c r="AG113" s="39">
        <v>32233</v>
      </c>
      <c r="AH113" s="103">
        <f t="shared" si="24"/>
        <v>3.4187034102111094</v>
      </c>
      <c r="AI113" s="103">
        <f t="shared" si="25"/>
        <v>3.8975810364570265</v>
      </c>
      <c r="AJ113" s="103">
        <f t="shared" si="26"/>
        <v>4.3329402042469605</v>
      </c>
      <c r="AK113" s="103">
        <f t="shared" si="27"/>
        <v>3.4367945448332153</v>
      </c>
      <c r="AL113" s="103">
        <f t="shared" si="28"/>
        <v>4.2605949665713565</v>
      </c>
      <c r="AM113" s="103">
        <f t="shared" si="29"/>
        <v>5.1942340696613352</v>
      </c>
      <c r="AN113" s="103">
        <f t="shared" si="30"/>
        <v>3.4130679639479964</v>
      </c>
      <c r="AO113" s="103">
        <f t="shared" si="31"/>
        <v>3.9248123733136544</v>
      </c>
      <c r="AP113" s="103">
        <f t="shared" si="32"/>
        <v>4.4065432336539896</v>
      </c>
    </row>
    <row r="114" spans="12:42" x14ac:dyDescent="0.25">
      <c r="L114" s="39">
        <v>32294</v>
      </c>
      <c r="M114" s="53">
        <v>-3.5980000000000001E-3</v>
      </c>
      <c r="N114" s="53">
        <v>5.8999999999999999E-3</v>
      </c>
      <c r="O114" s="53">
        <v>1.46E-2</v>
      </c>
      <c r="P114" s="53">
        <v>-3.3000000000000002E-2</v>
      </c>
      <c r="Q114" s="53">
        <v>-2.6876060800000001E-2</v>
      </c>
      <c r="R114" s="53">
        <v>-2.1448907400000002E-2</v>
      </c>
      <c r="S114" s="53">
        <v>-6.1000000000000004E-3</v>
      </c>
      <c r="T114" s="53">
        <v>3.0999999999999999E-3</v>
      </c>
      <c r="U114" s="53">
        <v>1.1599999999999999E-2</v>
      </c>
      <c r="W114" s="4">
        <f t="shared" si="22"/>
        <v>1.15510926E-2</v>
      </c>
      <c r="X114" s="34">
        <f t="shared" si="23"/>
        <v>1.3212892117204729</v>
      </c>
      <c r="Y114" s="17"/>
      <c r="AD114" s="17">
        <f t="shared" si="33"/>
        <v>-3.3000000000000002E-2</v>
      </c>
      <c r="AE114" s="17">
        <f t="shared" si="34"/>
        <v>-2.1448907400000002E-2</v>
      </c>
      <c r="AG114" s="39">
        <v>32263</v>
      </c>
      <c r="AH114" s="103">
        <f t="shared" si="24"/>
        <v>3.4064029153411699</v>
      </c>
      <c r="AI114" s="103">
        <f t="shared" si="25"/>
        <v>3.920576764572123</v>
      </c>
      <c r="AJ114" s="103">
        <f t="shared" si="26"/>
        <v>4.3962011312289659</v>
      </c>
      <c r="AK114" s="103">
        <f t="shared" si="27"/>
        <v>3.3233803248537193</v>
      </c>
      <c r="AL114" s="103">
        <f t="shared" si="28"/>
        <v>4.1460869572056103</v>
      </c>
      <c r="AM114" s="103">
        <f t="shared" si="29"/>
        <v>5.0828234240872439</v>
      </c>
      <c r="AN114" s="103">
        <f t="shared" si="30"/>
        <v>3.3922482493679138</v>
      </c>
      <c r="AO114" s="103">
        <f t="shared" si="31"/>
        <v>3.936979291670927</v>
      </c>
      <c r="AP114" s="103">
        <f t="shared" si="32"/>
        <v>4.4576591351643762</v>
      </c>
    </row>
    <row r="115" spans="12:42" x14ac:dyDescent="0.25">
      <c r="L115" s="39">
        <v>32324</v>
      </c>
      <c r="M115" s="53">
        <v>5.5899999999999998E-2</v>
      </c>
      <c r="N115" s="53">
        <v>5.1299999999999998E-2</v>
      </c>
      <c r="O115" s="53">
        <v>4.7199999999999999E-2</v>
      </c>
      <c r="P115" s="53">
        <v>7.3800000000000004E-2</v>
      </c>
      <c r="Q115" s="53">
        <v>7.1308724800000001E-2</v>
      </c>
      <c r="R115" s="53">
        <v>6.9029067700000002E-2</v>
      </c>
      <c r="S115" s="53">
        <v>5.74E-2</v>
      </c>
      <c r="T115" s="53">
        <v>5.2970000000000003E-2</v>
      </c>
      <c r="U115" s="53">
        <v>4.9000000000000002E-2</v>
      </c>
      <c r="W115" s="4">
        <f t="shared" si="22"/>
        <v>-4.7709323000000026E-3</v>
      </c>
      <c r="X115" s="34">
        <f t="shared" si="23"/>
        <v>1.314985430342634</v>
      </c>
      <c r="Y115" s="17"/>
      <c r="AD115" s="17">
        <f t="shared" si="33"/>
        <v>7.3800000000000004E-2</v>
      </c>
      <c r="AE115" s="17">
        <f t="shared" si="34"/>
        <v>6.9029067700000002E-2</v>
      </c>
      <c r="AG115" s="39">
        <v>32294</v>
      </c>
      <c r="AH115" s="103">
        <f t="shared" si="24"/>
        <v>3.5968208383087417</v>
      </c>
      <c r="AI115" s="103">
        <f t="shared" si="25"/>
        <v>4.1217023525946725</v>
      </c>
      <c r="AJ115" s="103">
        <f t="shared" si="26"/>
        <v>4.6037018246229726</v>
      </c>
      <c r="AK115" s="103">
        <f t="shared" si="27"/>
        <v>3.5686457928279238</v>
      </c>
      <c r="AL115" s="103">
        <f t="shared" si="28"/>
        <v>4.4417391310338541</v>
      </c>
      <c r="AM115" s="103">
        <f t="shared" si="29"/>
        <v>5.4336859863357079</v>
      </c>
      <c r="AN115" s="103">
        <f t="shared" si="30"/>
        <v>3.5869632988816318</v>
      </c>
      <c r="AO115" s="103">
        <f t="shared" si="31"/>
        <v>4.1455210847507358</v>
      </c>
      <c r="AP115" s="103">
        <f t="shared" si="32"/>
        <v>4.6760844327874302</v>
      </c>
    </row>
    <row r="116" spans="12:42" x14ac:dyDescent="0.25">
      <c r="L116" s="39">
        <v>32355</v>
      </c>
      <c r="M116" s="53">
        <v>-1.6407000000000001E-2</v>
      </c>
      <c r="N116" s="53">
        <v>-7.9000000000000008E-3</v>
      </c>
      <c r="O116" s="53">
        <v>2.9999999999999997E-4</v>
      </c>
      <c r="P116" s="53">
        <v>-1.8599999999999998E-2</v>
      </c>
      <c r="Q116" s="53">
        <v>-9.5000617999999992E-3</v>
      </c>
      <c r="R116" s="53">
        <v>-5.6929919999999996E-4</v>
      </c>
      <c r="S116" s="53">
        <v>-1.66E-2</v>
      </c>
      <c r="T116" s="53">
        <v>-8.0700000000000008E-3</v>
      </c>
      <c r="U116" s="53">
        <v>2.0000000000000001E-4</v>
      </c>
      <c r="W116" s="4">
        <f t="shared" si="22"/>
        <v>1.8030700799999997E-2</v>
      </c>
      <c r="X116" s="34">
        <f t="shared" si="23"/>
        <v>1.3386955391935014</v>
      </c>
      <c r="Y116" s="17"/>
      <c r="AD116" s="17">
        <f t="shared" si="33"/>
        <v>-1.8599999999999998E-2</v>
      </c>
      <c r="AE116" s="17">
        <f t="shared" si="34"/>
        <v>-5.6929919999999996E-4</v>
      </c>
      <c r="AG116" s="39">
        <v>32324</v>
      </c>
      <c r="AH116" s="103">
        <f t="shared" si="24"/>
        <v>3.5378077988146104</v>
      </c>
      <c r="AI116" s="103">
        <f t="shared" si="25"/>
        <v>4.0891409040091746</v>
      </c>
      <c r="AJ116" s="103">
        <f t="shared" si="26"/>
        <v>4.6050829351703593</v>
      </c>
      <c r="AK116" s="103">
        <f t="shared" si="27"/>
        <v>3.5022689810813246</v>
      </c>
      <c r="AL116" s="103">
        <f t="shared" si="28"/>
        <v>4.3995423347895546</v>
      </c>
      <c r="AM116" s="103">
        <f t="shared" si="29"/>
        <v>5.4305925932506351</v>
      </c>
      <c r="AN116" s="103">
        <f t="shared" si="30"/>
        <v>3.5274197081201968</v>
      </c>
      <c r="AO116" s="103">
        <f t="shared" si="31"/>
        <v>4.1120667295967976</v>
      </c>
      <c r="AP116" s="103">
        <f t="shared" si="32"/>
        <v>4.677019649673988</v>
      </c>
    </row>
    <row r="117" spans="12:42" x14ac:dyDescent="0.25">
      <c r="L117" s="39">
        <v>32386</v>
      </c>
      <c r="M117" s="53">
        <v>-3.6596999999999998E-2</v>
      </c>
      <c r="N117" s="53">
        <v>-2.8000000000000001E-2</v>
      </c>
      <c r="O117" s="53">
        <v>-1.9699999999999999E-2</v>
      </c>
      <c r="P117" s="53">
        <v>-3.6400000000000002E-2</v>
      </c>
      <c r="Q117" s="53">
        <v>-2.5486320600000001E-2</v>
      </c>
      <c r="R117" s="53">
        <v>-1.51405577E-2</v>
      </c>
      <c r="S117" s="53">
        <v>-3.6600000000000001E-2</v>
      </c>
      <c r="T117" s="53">
        <v>-2.777E-2</v>
      </c>
      <c r="U117" s="53">
        <v>-1.9300000000000001E-2</v>
      </c>
      <c r="W117" s="4">
        <f t="shared" si="22"/>
        <v>2.12594423E-2</v>
      </c>
      <c r="X117" s="34">
        <f t="shared" si="23"/>
        <v>1.3671554597662532</v>
      </c>
      <c r="Y117" s="17"/>
      <c r="AD117" s="17">
        <f t="shared" si="33"/>
        <v>-3.6400000000000002E-2</v>
      </c>
      <c r="AE117" s="17">
        <f t="shared" si="34"/>
        <v>-1.51405577E-2</v>
      </c>
      <c r="AG117" s="39">
        <v>32355</v>
      </c>
      <c r="AH117" s="103">
        <f t="shared" si="24"/>
        <v>3.408334646801392</v>
      </c>
      <c r="AI117" s="103">
        <f t="shared" si="25"/>
        <v>3.9746449586969175</v>
      </c>
      <c r="AJ117" s="103">
        <f t="shared" si="26"/>
        <v>4.5143628013475032</v>
      </c>
      <c r="AK117" s="103">
        <f t="shared" si="27"/>
        <v>3.3747863901699642</v>
      </c>
      <c r="AL117" s="103">
        <f t="shared" si="28"/>
        <v>4.2874141883518355</v>
      </c>
      <c r="AM117" s="103">
        <f t="shared" si="29"/>
        <v>5.3483703927473316</v>
      </c>
      <c r="AN117" s="103">
        <f t="shared" si="30"/>
        <v>3.3983161468029977</v>
      </c>
      <c r="AO117" s="103">
        <f t="shared" si="31"/>
        <v>3.9978746365158946</v>
      </c>
      <c r="AP117" s="103">
        <f t="shared" si="32"/>
        <v>4.58675317043528</v>
      </c>
    </row>
    <row r="118" spans="12:42" x14ac:dyDescent="0.25">
      <c r="L118" s="39">
        <v>32416</v>
      </c>
      <c r="M118" s="53">
        <v>5.0807999999999999E-2</v>
      </c>
      <c r="N118" s="53">
        <v>4.1399999999999999E-2</v>
      </c>
      <c r="O118" s="53">
        <v>3.2599999999999997E-2</v>
      </c>
      <c r="P118" s="53">
        <v>2.8299999999999999E-2</v>
      </c>
      <c r="Q118" s="53">
        <v>2.65157985E-2</v>
      </c>
      <c r="R118" s="53">
        <v>2.46092758E-2</v>
      </c>
      <c r="S118" s="53">
        <v>4.8899999999999999E-2</v>
      </c>
      <c r="T118" s="53">
        <v>4.0160259500000003E-2</v>
      </c>
      <c r="U118" s="53">
        <v>3.1899999999999998E-2</v>
      </c>
      <c r="W118" s="4">
        <f t="shared" si="22"/>
        <v>-3.6907241999999986E-3</v>
      </c>
      <c r="X118" s="34">
        <f t="shared" si="23"/>
        <v>1.3621096660257317</v>
      </c>
      <c r="Y118" s="17"/>
      <c r="AD118" s="17">
        <f t="shared" si="33"/>
        <v>2.8299999999999999E-2</v>
      </c>
      <c r="AE118" s="17">
        <f t="shared" si="34"/>
        <v>2.46092758E-2</v>
      </c>
      <c r="AG118" s="39">
        <v>32386</v>
      </c>
      <c r="AH118" s="103">
        <f t="shared" si="24"/>
        <v>3.581505313536077</v>
      </c>
      <c r="AI118" s="103">
        <f t="shared" si="25"/>
        <v>4.1391952599869706</v>
      </c>
      <c r="AJ118" s="103">
        <f t="shared" si="26"/>
        <v>4.6615310286714315</v>
      </c>
      <c r="AK118" s="103">
        <f t="shared" si="27"/>
        <v>3.470292845011774</v>
      </c>
      <c r="AL118" s="103">
        <f t="shared" si="28"/>
        <v>4.401098399056214</v>
      </c>
      <c r="AM118" s="103">
        <f t="shared" si="29"/>
        <v>5.4799899148230056</v>
      </c>
      <c r="AN118" s="103">
        <f t="shared" si="30"/>
        <v>3.5644938063816642</v>
      </c>
      <c r="AO118" s="103">
        <f t="shared" si="31"/>
        <v>4.1584303193668406</v>
      </c>
      <c r="AP118" s="103">
        <f t="shared" si="32"/>
        <v>4.7330705965721656</v>
      </c>
    </row>
    <row r="119" spans="12:42" x14ac:dyDescent="0.25">
      <c r="L119" s="39">
        <v>32447</v>
      </c>
      <c r="M119" s="53">
        <v>1.9480999999999998E-2</v>
      </c>
      <c r="N119" s="53">
        <v>2.1100000000000001E-2</v>
      </c>
      <c r="O119" s="53">
        <v>2.2700000000000001E-2</v>
      </c>
      <c r="P119" s="53">
        <v>-1.66E-2</v>
      </c>
      <c r="Q119" s="53">
        <v>-1.10852294E-2</v>
      </c>
      <c r="R119" s="53">
        <v>-5.7899924E-3</v>
      </c>
      <c r="S119" s="53">
        <v>1.6500000000000001E-2</v>
      </c>
      <c r="T119" s="53">
        <v>1.8460000000000001E-2</v>
      </c>
      <c r="U119" s="53">
        <v>2.0299999999999999E-2</v>
      </c>
      <c r="W119" s="4">
        <f t="shared" si="22"/>
        <v>1.0810007600000001E-2</v>
      </c>
      <c r="X119" s="34">
        <f t="shared" si="23"/>
        <v>1.3768340818675033</v>
      </c>
      <c r="Y119" s="17"/>
      <c r="AD119" s="17">
        <f t="shared" si="33"/>
        <v>-1.66E-2</v>
      </c>
      <c r="AE119" s="17">
        <f t="shared" si="34"/>
        <v>-5.7899924E-3</v>
      </c>
      <c r="AG119" s="39">
        <v>32416</v>
      </c>
      <c r="AH119" s="103">
        <f t="shared" si="24"/>
        <v>3.6512766185490735</v>
      </c>
      <c r="AI119" s="103">
        <f t="shared" si="25"/>
        <v>4.2265322799726954</v>
      </c>
      <c r="AJ119" s="103">
        <f t="shared" si="26"/>
        <v>4.7673477830222728</v>
      </c>
      <c r="AK119" s="103">
        <f t="shared" si="27"/>
        <v>3.4126859837845789</v>
      </c>
      <c r="AL119" s="103">
        <f t="shared" si="28"/>
        <v>4.3523112136907027</v>
      </c>
      <c r="AM119" s="103">
        <f t="shared" si="29"/>
        <v>5.4482608148641036</v>
      </c>
      <c r="AN119" s="103">
        <f t="shared" si="30"/>
        <v>3.6233079541869615</v>
      </c>
      <c r="AO119" s="103">
        <f t="shared" si="31"/>
        <v>4.2351949430623526</v>
      </c>
      <c r="AP119" s="103">
        <f t="shared" si="32"/>
        <v>4.8291519296825802</v>
      </c>
    </row>
    <row r="120" spans="12:42" x14ac:dyDescent="0.25">
      <c r="L120" s="39">
        <v>32477</v>
      </c>
      <c r="M120" s="53">
        <v>-1.8863000000000001E-2</v>
      </c>
      <c r="N120" s="53">
        <v>-1.54E-2</v>
      </c>
      <c r="O120" s="53">
        <v>-1.21E-2</v>
      </c>
      <c r="P120" s="53">
        <v>-3.9E-2</v>
      </c>
      <c r="Q120" s="53">
        <v>-3.3144755900000003E-2</v>
      </c>
      <c r="R120" s="53">
        <v>-2.7929610000000001E-2</v>
      </c>
      <c r="S120" s="53">
        <v>-2.0500000000000001E-2</v>
      </c>
      <c r="T120" s="53">
        <v>-1.6840000000000001E-2</v>
      </c>
      <c r="U120" s="53">
        <v>-1.34E-2</v>
      </c>
      <c r="W120" s="4">
        <f t="shared" si="22"/>
        <v>1.1070389999999999E-2</v>
      </c>
      <c r="X120" s="34">
        <f t="shared" si="23"/>
        <v>1.3920761721190684</v>
      </c>
      <c r="Y120" s="17"/>
      <c r="AD120" s="17">
        <f t="shared" si="33"/>
        <v>-3.9E-2</v>
      </c>
      <c r="AE120" s="17">
        <f t="shared" si="34"/>
        <v>-2.7929610000000001E-2</v>
      </c>
      <c r="AG120" s="39">
        <v>32447</v>
      </c>
      <c r="AH120" s="103">
        <f t="shared" si="24"/>
        <v>3.5824025876933825</v>
      </c>
      <c r="AI120" s="103">
        <f t="shared" si="25"/>
        <v>4.1614436828611163</v>
      </c>
      <c r="AJ120" s="103">
        <f t="shared" si="26"/>
        <v>4.7096628748477034</v>
      </c>
      <c r="AK120" s="103">
        <f t="shared" si="27"/>
        <v>3.2795912304169801</v>
      </c>
      <c r="AL120" s="103">
        <f t="shared" si="28"/>
        <v>4.2080549209120921</v>
      </c>
      <c r="AM120" s="103">
        <f t="shared" si="29"/>
        <v>5.296093015126667</v>
      </c>
      <c r="AN120" s="103">
        <f t="shared" si="30"/>
        <v>3.5490301411261291</v>
      </c>
      <c r="AO120" s="103">
        <f t="shared" si="31"/>
        <v>4.1638742602211831</v>
      </c>
      <c r="AP120" s="103">
        <f t="shared" si="32"/>
        <v>4.7644412938248335</v>
      </c>
    </row>
    <row r="121" spans="12:42" x14ac:dyDescent="0.25">
      <c r="L121" s="39">
        <v>32508</v>
      </c>
      <c r="M121" s="53">
        <v>2.8348000000000002E-2</v>
      </c>
      <c r="N121" s="53">
        <v>1.9900000000000001E-2</v>
      </c>
      <c r="O121" s="53">
        <v>1.21E-2</v>
      </c>
      <c r="P121" s="53">
        <v>4.8899999999999999E-2</v>
      </c>
      <c r="Q121" s="53">
        <v>3.9262175599999997E-2</v>
      </c>
      <c r="R121" s="53">
        <v>2.9929561300000001E-2</v>
      </c>
      <c r="S121" s="53">
        <v>0.03</v>
      </c>
      <c r="T121" s="53">
        <v>2.145E-2</v>
      </c>
      <c r="U121" s="53">
        <v>1.34E-2</v>
      </c>
      <c r="W121" s="4">
        <f t="shared" si="22"/>
        <v>-1.8970438699999998E-2</v>
      </c>
      <c r="X121" s="34">
        <f t="shared" si="23"/>
        <v>1.3656678764301529</v>
      </c>
      <c r="Y121" s="17"/>
      <c r="AD121" s="17">
        <f t="shared" si="33"/>
        <v>4.8899999999999999E-2</v>
      </c>
      <c r="AE121" s="17">
        <f t="shared" si="34"/>
        <v>2.9929561300000001E-2</v>
      </c>
      <c r="AG121" s="39">
        <v>32477</v>
      </c>
      <c r="AH121" s="103">
        <f t="shared" si="24"/>
        <v>3.6839565362493145</v>
      </c>
      <c r="AI121" s="103">
        <f t="shared" si="25"/>
        <v>4.2442564121500528</v>
      </c>
      <c r="AJ121" s="103">
        <f t="shared" si="26"/>
        <v>4.7666497956333602</v>
      </c>
      <c r="AK121" s="103">
        <f t="shared" si="27"/>
        <v>3.4399632415843704</v>
      </c>
      <c r="AL121" s="103">
        <f t="shared" si="28"/>
        <v>4.3732723121513866</v>
      </c>
      <c r="AM121" s="103">
        <f t="shared" si="29"/>
        <v>5.4546027556734016</v>
      </c>
      <c r="AN121" s="103">
        <f t="shared" si="30"/>
        <v>3.6555010453599133</v>
      </c>
      <c r="AO121" s="103">
        <f t="shared" si="31"/>
        <v>4.2531893631029272</v>
      </c>
      <c r="AP121" s="103">
        <f t="shared" si="32"/>
        <v>4.8282848071620865</v>
      </c>
    </row>
    <row r="122" spans="12:42" x14ac:dyDescent="0.25">
      <c r="L122" s="39">
        <v>32539</v>
      </c>
      <c r="M122" s="53">
        <v>6.9889000000000007E-2</v>
      </c>
      <c r="N122" s="53">
        <v>6.9199999999999998E-2</v>
      </c>
      <c r="O122" s="53">
        <v>6.8599999999999994E-2</v>
      </c>
      <c r="P122" s="53">
        <v>4.2700000000000002E-2</v>
      </c>
      <c r="Q122" s="53">
        <v>4.4664908500000003E-2</v>
      </c>
      <c r="R122" s="53">
        <v>4.6521302399999999E-2</v>
      </c>
      <c r="S122" s="53">
        <v>6.7699999999999996E-2</v>
      </c>
      <c r="T122" s="53">
        <v>6.7271912099999998E-2</v>
      </c>
      <c r="U122" s="53">
        <v>6.6799999999999998E-2</v>
      </c>
      <c r="W122" s="4">
        <f t="shared" si="22"/>
        <v>3.821302399999997E-3</v>
      </c>
      <c r="X122" s="34">
        <f t="shared" si="23"/>
        <v>1.3708865063639584</v>
      </c>
      <c r="Y122" s="17"/>
      <c r="AD122" s="17">
        <f t="shared" si="33"/>
        <v>4.2700000000000002E-2</v>
      </c>
      <c r="AE122" s="17">
        <f t="shared" si="34"/>
        <v>4.6521302399999999E-2</v>
      </c>
      <c r="AG122" s="39">
        <v>32508</v>
      </c>
      <c r="AH122" s="103">
        <f t="shared" si="24"/>
        <v>3.9414245746112431</v>
      </c>
      <c r="AI122" s="103">
        <f t="shared" si="25"/>
        <v>4.5379589558708364</v>
      </c>
      <c r="AJ122" s="103">
        <f t="shared" si="26"/>
        <v>5.0936419716138088</v>
      </c>
      <c r="AK122" s="103">
        <f t="shared" si="27"/>
        <v>3.5868496720000227</v>
      </c>
      <c r="AL122" s="103">
        <f t="shared" si="28"/>
        <v>4.5686041198192111</v>
      </c>
      <c r="AM122" s="103">
        <f t="shared" si="29"/>
        <v>5.7083579799419573</v>
      </c>
      <c r="AN122" s="103">
        <f t="shared" si="30"/>
        <v>3.9029784661307798</v>
      </c>
      <c r="AO122" s="103">
        <f t="shared" si="31"/>
        <v>4.5393095440822426</v>
      </c>
      <c r="AP122" s="103">
        <f t="shared" si="32"/>
        <v>5.1508142322805135</v>
      </c>
    </row>
    <row r="123" spans="12:42" x14ac:dyDescent="0.25">
      <c r="L123" s="39">
        <v>32567</v>
      </c>
      <c r="M123" s="53">
        <v>-2.3309E-2</v>
      </c>
      <c r="N123" s="53">
        <v>-1.9599999999999999E-2</v>
      </c>
      <c r="O123" s="53">
        <v>-1.5800000000000002E-2</v>
      </c>
      <c r="P123" s="53">
        <v>2.3999999999999998E-3</v>
      </c>
      <c r="Q123" s="53">
        <v>7.2928354000000003E-3</v>
      </c>
      <c r="R123" s="53">
        <v>1.22803709E-2</v>
      </c>
      <c r="S123" s="53">
        <v>-2.1299999999999999E-2</v>
      </c>
      <c r="T123" s="53">
        <v>-1.7500000000000002E-2</v>
      </c>
      <c r="U123" s="53">
        <v>-1.3599999999999999E-2</v>
      </c>
      <c r="W123" s="4">
        <f t="shared" si="22"/>
        <v>9.880370900000001E-3</v>
      </c>
      <c r="X123" s="34">
        <f t="shared" si="23"/>
        <v>1.3844313735086393</v>
      </c>
      <c r="Y123" s="17"/>
      <c r="AD123" s="17">
        <f t="shared" si="33"/>
        <v>2.3999999999999998E-3</v>
      </c>
      <c r="AE123" s="17">
        <f t="shared" si="34"/>
        <v>1.22803709E-2</v>
      </c>
      <c r="AG123" s="39">
        <v>32539</v>
      </c>
      <c r="AH123" s="103">
        <f t="shared" si="24"/>
        <v>3.8495539092016293</v>
      </c>
      <c r="AI123" s="103">
        <f t="shared" si="25"/>
        <v>4.4490149603357683</v>
      </c>
      <c r="AJ123" s="103">
        <f t="shared" si="26"/>
        <v>5.0131624284623104</v>
      </c>
      <c r="AK123" s="103">
        <f t="shared" si="27"/>
        <v>3.5954581112128228</v>
      </c>
      <c r="AL123" s="103">
        <f t="shared" si="28"/>
        <v>4.6019221976728142</v>
      </c>
      <c r="AM123" s="103">
        <f t="shared" si="29"/>
        <v>5.7784587331656185</v>
      </c>
      <c r="AN123" s="103">
        <f t="shared" si="30"/>
        <v>3.8198450248021945</v>
      </c>
      <c r="AO123" s="103">
        <f t="shared" si="31"/>
        <v>4.4598716270608039</v>
      </c>
      <c r="AP123" s="103">
        <f t="shared" si="32"/>
        <v>5.0807631587214992</v>
      </c>
    </row>
    <row r="124" spans="12:42" x14ac:dyDescent="0.25">
      <c r="L124" s="39">
        <v>32598</v>
      </c>
      <c r="M124" s="53">
        <v>2.3470999999999999E-2</v>
      </c>
      <c r="N124" s="53">
        <v>2.2700000000000001E-2</v>
      </c>
      <c r="O124" s="53">
        <v>2.1999999999999999E-2</v>
      </c>
      <c r="P124" s="53">
        <v>2.7799999999999998E-2</v>
      </c>
      <c r="Q124" s="53">
        <v>2.3589784400000001E-2</v>
      </c>
      <c r="R124" s="53">
        <v>1.9339074899999999E-2</v>
      </c>
      <c r="S124" s="53">
        <v>2.3800000000000002E-2</v>
      </c>
      <c r="T124" s="53">
        <v>2.2800000000000001E-2</v>
      </c>
      <c r="U124" s="53">
        <v>2.18E-2</v>
      </c>
      <c r="W124" s="4">
        <f t="shared" si="22"/>
        <v>-8.4609250999999989E-3</v>
      </c>
      <c r="X124" s="34">
        <f t="shared" si="23"/>
        <v>1.3727178033512926</v>
      </c>
      <c r="Y124" s="17"/>
      <c r="AD124" s="17">
        <f t="shared" si="33"/>
        <v>2.7799999999999998E-2</v>
      </c>
      <c r="AE124" s="17">
        <f t="shared" si="34"/>
        <v>1.9339074899999999E-2</v>
      </c>
      <c r="AG124" s="39">
        <v>32567</v>
      </c>
      <c r="AH124" s="103">
        <f t="shared" si="24"/>
        <v>3.939906789004501</v>
      </c>
      <c r="AI124" s="103">
        <f t="shared" si="25"/>
        <v>4.5500075999353902</v>
      </c>
      <c r="AJ124" s="103">
        <f t="shared" si="26"/>
        <v>5.1234520018884817</v>
      </c>
      <c r="AK124" s="103">
        <f t="shared" si="27"/>
        <v>3.6954118467045394</v>
      </c>
      <c r="AL124" s="103">
        <f t="shared" si="28"/>
        <v>4.7104805501414901</v>
      </c>
      <c r="AM124" s="103">
        <f t="shared" si="29"/>
        <v>5.890208779412867</v>
      </c>
      <c r="AN124" s="103">
        <f t="shared" si="30"/>
        <v>3.910757336392487</v>
      </c>
      <c r="AO124" s="103">
        <f t="shared" si="31"/>
        <v>4.5615567001577899</v>
      </c>
      <c r="AP124" s="103">
        <f t="shared" si="32"/>
        <v>5.1915237955816282</v>
      </c>
    </row>
    <row r="125" spans="12:42" x14ac:dyDescent="0.25">
      <c r="L125" s="39">
        <v>32628</v>
      </c>
      <c r="M125" s="53">
        <v>6.0179000000000003E-2</v>
      </c>
      <c r="N125" s="53">
        <v>5.0599999999999999E-2</v>
      </c>
      <c r="O125" s="53">
        <v>4.1000000000000002E-2</v>
      </c>
      <c r="P125" s="53">
        <v>4.99E-2</v>
      </c>
      <c r="Q125" s="53">
        <v>4.3643853699999999E-2</v>
      </c>
      <c r="R125" s="53">
        <v>3.7320386699999999E-2</v>
      </c>
      <c r="S125" s="53">
        <v>5.9400000000000001E-2</v>
      </c>
      <c r="T125" s="53">
        <v>5.0070000000000003E-2</v>
      </c>
      <c r="U125" s="53">
        <v>4.07E-2</v>
      </c>
      <c r="W125" s="4">
        <f t="shared" si="22"/>
        <v>-1.25796133E-2</v>
      </c>
      <c r="X125" s="34">
        <f t="shared" si="23"/>
        <v>1.3554495442151078</v>
      </c>
      <c r="Y125" s="17"/>
      <c r="AD125" s="17">
        <f t="shared" si="33"/>
        <v>4.99E-2</v>
      </c>
      <c r="AE125" s="17">
        <f t="shared" si="34"/>
        <v>3.7320386699999999E-2</v>
      </c>
      <c r="AG125" s="39">
        <v>32598</v>
      </c>
      <c r="AH125" s="103">
        <f t="shared" si="24"/>
        <v>4.1770064396600031</v>
      </c>
      <c r="AI125" s="103">
        <f t="shared" si="25"/>
        <v>4.7802379844921212</v>
      </c>
      <c r="AJ125" s="103">
        <f t="shared" si="26"/>
        <v>5.3335135339659088</v>
      </c>
      <c r="AK125" s="103">
        <f t="shared" si="27"/>
        <v>3.8798128978550963</v>
      </c>
      <c r="AL125" s="103">
        <f t="shared" si="28"/>
        <v>4.9160640741285606</v>
      </c>
      <c r="AM125" s="103">
        <f t="shared" si="29"/>
        <v>6.1100336488042908</v>
      </c>
      <c r="AN125" s="103">
        <f t="shared" si="30"/>
        <v>4.1430563221742007</v>
      </c>
      <c r="AO125" s="103">
        <f t="shared" si="31"/>
        <v>4.7899538441346907</v>
      </c>
      <c r="AP125" s="103">
        <f t="shared" si="32"/>
        <v>5.4028188140618001</v>
      </c>
    </row>
    <row r="126" spans="12:42" x14ac:dyDescent="0.25">
      <c r="L126" s="39">
        <v>32659</v>
      </c>
      <c r="M126" s="53">
        <v>4.5353999999999998E-2</v>
      </c>
      <c r="N126" s="53">
        <v>4.2599999999999999E-2</v>
      </c>
      <c r="O126" s="53">
        <v>3.9899999999999998E-2</v>
      </c>
      <c r="P126" s="53">
        <v>4.7899999999999998E-2</v>
      </c>
      <c r="Q126" s="53">
        <v>4.3066209899999999E-2</v>
      </c>
      <c r="R126" s="53">
        <v>3.7999634999999997E-2</v>
      </c>
      <c r="S126" s="53">
        <v>4.5600000000000002E-2</v>
      </c>
      <c r="T126" s="53">
        <v>4.26794068E-2</v>
      </c>
      <c r="U126" s="53">
        <v>3.9699999999999999E-2</v>
      </c>
      <c r="W126" s="4">
        <f t="shared" si="22"/>
        <v>-9.9003650000000012E-3</v>
      </c>
      <c r="X126" s="34">
        <f t="shared" si="23"/>
        <v>1.3420300989882945</v>
      </c>
      <c r="Y126" s="17"/>
      <c r="AD126" s="17">
        <f t="shared" si="33"/>
        <v>4.7899999999999998E-2</v>
      </c>
      <c r="AE126" s="17">
        <f t="shared" si="34"/>
        <v>3.7999634999999997E-2</v>
      </c>
      <c r="AG126" s="39">
        <v>32628</v>
      </c>
      <c r="AH126" s="103">
        <f t="shared" si="24"/>
        <v>4.3664503897243421</v>
      </c>
      <c r="AI126" s="103">
        <f t="shared" si="25"/>
        <v>4.9838761226314858</v>
      </c>
      <c r="AJ126" s="103">
        <f t="shared" si="26"/>
        <v>5.5463207239711485</v>
      </c>
      <c r="AK126" s="103">
        <f t="shared" si="27"/>
        <v>4.0656559356623561</v>
      </c>
      <c r="AL126" s="103">
        <f t="shared" si="28"/>
        <v>5.1277803214268305</v>
      </c>
      <c r="AM126" s="103">
        <f t="shared" si="29"/>
        <v>6.3422126972965724</v>
      </c>
      <c r="AN126" s="103">
        <f t="shared" si="30"/>
        <v>4.3319796904653449</v>
      </c>
      <c r="AO126" s="103">
        <f t="shared" si="31"/>
        <v>4.9943862328017392</v>
      </c>
      <c r="AP126" s="103">
        <f t="shared" si="32"/>
        <v>5.6173107209800541</v>
      </c>
    </row>
    <row r="127" spans="12:42" x14ac:dyDescent="0.25">
      <c r="L127" s="39">
        <v>32689</v>
      </c>
      <c r="M127" s="53">
        <v>-6.764E-3</v>
      </c>
      <c r="N127" s="53">
        <v>-5.3E-3</v>
      </c>
      <c r="O127" s="53">
        <v>-3.8E-3</v>
      </c>
      <c r="P127" s="53">
        <v>-3.2199999999999999E-2</v>
      </c>
      <c r="Q127" s="53">
        <v>-2.2866425100000001E-2</v>
      </c>
      <c r="R127" s="53">
        <v>-1.30499E-2</v>
      </c>
      <c r="S127" s="53">
        <v>-8.8000000000000005E-3</v>
      </c>
      <c r="T127" s="53">
        <v>-6.6699999999999997E-3</v>
      </c>
      <c r="U127" s="53">
        <v>-4.4999999999999997E-3</v>
      </c>
      <c r="W127" s="4">
        <f t="shared" si="22"/>
        <v>1.91501E-2</v>
      </c>
      <c r="X127" s="34">
        <f t="shared" si="23"/>
        <v>1.3677301095869303</v>
      </c>
      <c r="Y127" s="17"/>
      <c r="AD127" s="17">
        <f t="shared" si="33"/>
        <v>-3.2199999999999999E-2</v>
      </c>
      <c r="AE127" s="17">
        <f t="shared" si="34"/>
        <v>-1.30499E-2</v>
      </c>
      <c r="AG127" s="39">
        <v>32659</v>
      </c>
      <c r="AH127" s="103">
        <f t="shared" si="24"/>
        <v>4.336915719288247</v>
      </c>
      <c r="AI127" s="103">
        <f t="shared" si="25"/>
        <v>4.9574615791815395</v>
      </c>
      <c r="AJ127" s="103">
        <f t="shared" si="26"/>
        <v>5.5252447052200582</v>
      </c>
      <c r="AK127" s="103">
        <f t="shared" si="27"/>
        <v>3.934741814534028</v>
      </c>
      <c r="AL127" s="103">
        <f t="shared" si="28"/>
        <v>5.0105263167776695</v>
      </c>
      <c r="AM127" s="103">
        <f t="shared" si="29"/>
        <v>6.2594474558181226</v>
      </c>
      <c r="AN127" s="103">
        <f t="shared" si="30"/>
        <v>4.2938582691892497</v>
      </c>
      <c r="AO127" s="103">
        <f t="shared" si="31"/>
        <v>4.9610736766289518</v>
      </c>
      <c r="AP127" s="103">
        <f t="shared" si="32"/>
        <v>5.5920328227356446</v>
      </c>
    </row>
    <row r="128" spans="12:42" x14ac:dyDescent="0.25">
      <c r="L128" s="39">
        <v>32720</v>
      </c>
      <c r="M128" s="53">
        <v>0.10109600000000001</v>
      </c>
      <c r="N128" s="53">
        <v>8.3900000000000002E-2</v>
      </c>
      <c r="O128" s="53">
        <v>6.7500000000000004E-2</v>
      </c>
      <c r="P128" s="53">
        <v>4.6899999999999997E-2</v>
      </c>
      <c r="Q128" s="53">
        <v>3.8637194E-2</v>
      </c>
      <c r="R128" s="53">
        <v>3.1089415400000001E-2</v>
      </c>
      <c r="S128" s="53">
        <v>9.69E-2</v>
      </c>
      <c r="T128" s="53">
        <v>8.0442761900000007E-2</v>
      </c>
      <c r="U128" s="53">
        <v>6.4699999999999994E-2</v>
      </c>
      <c r="W128" s="4">
        <f t="shared" si="22"/>
        <v>-1.5810584599999997E-2</v>
      </c>
      <c r="X128" s="34">
        <f t="shared" si="23"/>
        <v>1.3461054969793389</v>
      </c>
      <c r="Y128" s="17"/>
      <c r="AD128" s="17">
        <f t="shared" si="33"/>
        <v>4.6899999999999997E-2</v>
      </c>
      <c r="AE128" s="17">
        <f t="shared" si="34"/>
        <v>3.1089415400000001E-2</v>
      </c>
      <c r="AG128" s="39">
        <v>32689</v>
      </c>
      <c r="AH128" s="103">
        <f t="shared" si="24"/>
        <v>4.775360550845412</v>
      </c>
      <c r="AI128" s="103">
        <f t="shared" si="25"/>
        <v>5.3733926056748711</v>
      </c>
      <c r="AJ128" s="103">
        <f t="shared" si="26"/>
        <v>5.8981987228224115</v>
      </c>
      <c r="AK128" s="103">
        <f t="shared" si="27"/>
        <v>4.1192812056356738</v>
      </c>
      <c r="AL128" s="103">
        <f t="shared" si="28"/>
        <v>5.2041189941211146</v>
      </c>
      <c r="AM128" s="103">
        <f t="shared" si="29"/>
        <v>6.4540500179465257</v>
      </c>
      <c r="AN128" s="103">
        <f t="shared" si="30"/>
        <v>4.7099331354736877</v>
      </c>
      <c r="AO128" s="103">
        <f t="shared" si="31"/>
        <v>5.3601561451663731</v>
      </c>
      <c r="AP128" s="103">
        <f t="shared" si="32"/>
        <v>5.9538373463666403</v>
      </c>
    </row>
    <row r="129" spans="12:42" x14ac:dyDescent="0.25">
      <c r="L129" s="39">
        <v>32751</v>
      </c>
      <c r="M129" s="53">
        <v>1.6513E-2</v>
      </c>
      <c r="N129" s="53">
        <v>2.07E-2</v>
      </c>
      <c r="O129" s="53">
        <v>2.47E-2</v>
      </c>
      <c r="P129" s="53">
        <v>2.8799999999999999E-2</v>
      </c>
      <c r="Q129" s="53">
        <v>2.4377803199999999E-2</v>
      </c>
      <c r="R129" s="53">
        <v>1.9971122099999999E-2</v>
      </c>
      <c r="S129" s="53">
        <v>1.7399999999999999E-2</v>
      </c>
      <c r="T129" s="53">
        <v>2.0934492999999998E-2</v>
      </c>
      <c r="U129" s="53">
        <v>2.4400000000000002E-2</v>
      </c>
      <c r="W129" s="4">
        <f t="shared" si="22"/>
        <v>-8.8288779000000005E-3</v>
      </c>
      <c r="X129" s="34">
        <f t="shared" si="23"/>
        <v>1.3342208959059896</v>
      </c>
      <c r="Y129" s="17"/>
      <c r="AD129" s="17">
        <f t="shared" si="33"/>
        <v>2.8799999999999999E-2</v>
      </c>
      <c r="AE129" s="17">
        <f t="shared" si="34"/>
        <v>1.9971122099999999E-2</v>
      </c>
      <c r="AG129" s="39">
        <v>32720</v>
      </c>
      <c r="AH129" s="103">
        <f t="shared" si="24"/>
        <v>4.8542160796215219</v>
      </c>
      <c r="AI129" s="103">
        <f t="shared" si="25"/>
        <v>5.4846218326123406</v>
      </c>
      <c r="AJ129" s="103">
        <f t="shared" si="26"/>
        <v>6.0438842312761247</v>
      </c>
      <c r="AK129" s="103">
        <f t="shared" si="27"/>
        <v>4.2379165043579805</v>
      </c>
      <c r="AL129" s="103">
        <f t="shared" si="28"/>
        <v>5.3309839827891805</v>
      </c>
      <c r="AM129" s="103">
        <f t="shared" si="29"/>
        <v>6.5829446388944435</v>
      </c>
      <c r="AN129" s="103">
        <f t="shared" si="30"/>
        <v>4.7918859720309301</v>
      </c>
      <c r="AO129" s="103">
        <f t="shared" si="31"/>
        <v>5.4723682964662652</v>
      </c>
      <c r="AP129" s="103">
        <f t="shared" si="32"/>
        <v>6.0991109776179862</v>
      </c>
    </row>
    <row r="130" spans="12:42" x14ac:dyDescent="0.25">
      <c r="L130" s="39">
        <v>32781</v>
      </c>
      <c r="M130" s="53">
        <v>4.5539999999999999E-3</v>
      </c>
      <c r="N130" s="53">
        <v>-2.5999999999999999E-3</v>
      </c>
      <c r="O130" s="53">
        <v>-9.4999999999999998E-3</v>
      </c>
      <c r="P130" s="53">
        <v>1.15E-2</v>
      </c>
      <c r="Q130" s="53">
        <v>3.1764563999999999E-3</v>
      </c>
      <c r="R130" s="53">
        <v>-5.1999999999999998E-3</v>
      </c>
      <c r="S130" s="53">
        <v>5.1000000000000004E-3</v>
      </c>
      <c r="T130" s="53">
        <v>-2.16E-3</v>
      </c>
      <c r="U130" s="53">
        <v>-9.1999999999999998E-3</v>
      </c>
      <c r="W130" s="4">
        <f t="shared" ref="W130:W193" si="35">INDEX(M130:U130,VLOOKUP($C$1,$A$37:$B$45,2))-INDEX(M130:U130,VLOOKUP($G$1,$A$37:$B$45,2))</f>
        <v>-1.67E-2</v>
      </c>
      <c r="X130" s="34">
        <f t="shared" si="23"/>
        <v>1.3119394069443595</v>
      </c>
      <c r="Y130" s="17"/>
      <c r="AD130" s="17">
        <f t="shared" si="33"/>
        <v>1.15E-2</v>
      </c>
      <c r="AE130" s="17">
        <f t="shared" si="34"/>
        <v>-5.1999999999999998E-3</v>
      </c>
      <c r="AG130" s="39">
        <v>32751</v>
      </c>
      <c r="AH130" s="103">
        <f t="shared" si="24"/>
        <v>4.8763221796481178</v>
      </c>
      <c r="AI130" s="103">
        <f t="shared" si="25"/>
        <v>5.4703618158475482</v>
      </c>
      <c r="AJ130" s="103">
        <f t="shared" si="26"/>
        <v>5.9864673310790018</v>
      </c>
      <c r="AK130" s="103">
        <f t="shared" si="27"/>
        <v>4.2866525441580974</v>
      </c>
      <c r="AL130" s="103">
        <f t="shared" si="28"/>
        <v>5.3479176209796089</v>
      </c>
      <c r="AM130" s="103">
        <f t="shared" si="29"/>
        <v>6.5487133267721926</v>
      </c>
      <c r="AN130" s="103">
        <f t="shared" si="30"/>
        <v>4.8163245904882883</v>
      </c>
      <c r="AO130" s="103">
        <f t="shared" si="31"/>
        <v>5.4605479809458979</v>
      </c>
      <c r="AP130" s="103">
        <f t="shared" si="32"/>
        <v>6.0429991566239005</v>
      </c>
    </row>
    <row r="131" spans="12:42" x14ac:dyDescent="0.25">
      <c r="L131" s="39">
        <v>32812</v>
      </c>
      <c r="M131" s="53">
        <v>-1.7634E-2</v>
      </c>
      <c r="N131" s="53">
        <v>-2.6700000000000002E-2</v>
      </c>
      <c r="O131" s="53">
        <v>-3.5700000000000003E-2</v>
      </c>
      <c r="P131" s="53">
        <v>-5.4699999999999999E-2</v>
      </c>
      <c r="Q131" s="53">
        <v>-5.9185978799999997E-2</v>
      </c>
      <c r="R131" s="53">
        <v>-6.39012739E-2</v>
      </c>
      <c r="S131" s="53">
        <v>-2.0400000000000001E-2</v>
      </c>
      <c r="T131" s="53">
        <v>-2.913E-2</v>
      </c>
      <c r="U131" s="53">
        <v>-3.7699999999999997E-2</v>
      </c>
      <c r="W131" s="4">
        <f t="shared" si="35"/>
        <v>-9.201273900000001E-3</v>
      </c>
      <c r="X131" s="34">
        <f t="shared" si="23"/>
        <v>1.2998678931208609</v>
      </c>
      <c r="Y131" s="17"/>
      <c r="AD131" s="17">
        <f t="shared" si="33"/>
        <v>-5.4699999999999999E-2</v>
      </c>
      <c r="AE131" s="17">
        <f t="shared" si="34"/>
        <v>-6.39012739E-2</v>
      </c>
      <c r="AG131" s="39">
        <v>32781</v>
      </c>
      <c r="AH131" s="103">
        <f t="shared" si="24"/>
        <v>4.7903331143322028</v>
      </c>
      <c r="AI131" s="103">
        <f t="shared" si="25"/>
        <v>5.3243031553644187</v>
      </c>
      <c r="AJ131" s="103">
        <f t="shared" si="26"/>
        <v>5.7727504473594813</v>
      </c>
      <c r="AK131" s="103">
        <f t="shared" si="27"/>
        <v>4.0521726499926496</v>
      </c>
      <c r="AL131" s="103">
        <f t="shared" si="28"/>
        <v>5.0313958820401634</v>
      </c>
      <c r="AM131" s="103">
        <f t="shared" si="29"/>
        <v>6.130242202785543</v>
      </c>
      <c r="AN131" s="103">
        <f t="shared" si="30"/>
        <v>4.7180715688423271</v>
      </c>
      <c r="AO131" s="103">
        <f t="shared" si="31"/>
        <v>5.3014822182609436</v>
      </c>
      <c r="AP131" s="103">
        <f t="shared" si="32"/>
        <v>5.8151780884191799</v>
      </c>
    </row>
    <row r="132" spans="12:42" x14ac:dyDescent="0.25">
      <c r="L132" s="39">
        <v>32842</v>
      </c>
      <c r="M132" s="53">
        <v>2.6117999999999999E-2</v>
      </c>
      <c r="N132" s="53">
        <v>1.8800000000000001E-2</v>
      </c>
      <c r="O132" s="53">
        <v>1.15E-2</v>
      </c>
      <c r="P132" s="53">
        <v>8.8999999999999999E-3</v>
      </c>
      <c r="Q132" s="53">
        <v>6.7129967000000004E-3</v>
      </c>
      <c r="R132" s="53">
        <v>3.8502363E-3</v>
      </c>
      <c r="S132" s="53">
        <v>2.4899999999999999E-2</v>
      </c>
      <c r="T132" s="53">
        <v>1.7930000000000001E-2</v>
      </c>
      <c r="U132" s="53">
        <v>1.09E-2</v>
      </c>
      <c r="W132" s="4">
        <f t="shared" si="35"/>
        <v>-5.0497636999999995E-3</v>
      </c>
      <c r="X132" s="34">
        <f t="shared" ref="X132:X195" si="36">X131*(1+W132)</f>
        <v>1.2933038674193837</v>
      </c>
      <c r="Y132" s="17"/>
      <c r="AD132" s="17">
        <f t="shared" si="33"/>
        <v>8.8999999999999999E-3</v>
      </c>
      <c r="AE132" s="17">
        <f t="shared" si="34"/>
        <v>3.8502363E-3</v>
      </c>
      <c r="AG132" s="39">
        <v>32812</v>
      </c>
      <c r="AH132" s="103">
        <f t="shared" ref="AH132:AH195" si="37">AH131*(1+M132)</f>
        <v>4.915447034612332</v>
      </c>
      <c r="AI132" s="103">
        <f t="shared" ref="AI132:AI195" si="38">AI131*(1+N132)</f>
        <v>5.4244000546852691</v>
      </c>
      <c r="AJ132" s="103">
        <f t="shared" ref="AJ132:AJ195" si="39">AJ131*(1+O132)</f>
        <v>5.839137077504116</v>
      </c>
      <c r="AK132" s="103">
        <f t="shared" ref="AK132:AK195" si="40">AK131*(1+P132)</f>
        <v>4.0882369865775834</v>
      </c>
      <c r="AL132" s="103">
        <f t="shared" ref="AL132:AL195" si="41">AL131*(1+Q132)</f>
        <v>5.0651716259926918</v>
      </c>
      <c r="AM132" s="103">
        <f t="shared" ref="AM132:AM195" si="42">AM131*(1+R132)</f>
        <v>6.1538450838424996</v>
      </c>
      <c r="AN132" s="103">
        <f t="shared" ref="AN132:AN195" si="43">AN131*(1+S132)</f>
        <v>4.8355515509065006</v>
      </c>
      <c r="AO132" s="103">
        <f t="shared" ref="AO132:AO195" si="44">AO131*(1+T132)</f>
        <v>5.3965377944343622</v>
      </c>
      <c r="AP132" s="103">
        <f t="shared" ref="AP132:AP195" si="45">AP131*(1+U132)</f>
        <v>5.8785635295829488</v>
      </c>
    </row>
    <row r="133" spans="12:42" x14ac:dyDescent="0.25">
      <c r="L133" s="39">
        <v>32873</v>
      </c>
      <c r="M133" s="53">
        <v>1.8686999999999999E-2</v>
      </c>
      <c r="N133" s="53">
        <v>2.0400000000000001E-2</v>
      </c>
      <c r="O133" s="53">
        <v>2.2100000000000002E-2</v>
      </c>
      <c r="P133" s="53">
        <v>1.1299999999999999E-2</v>
      </c>
      <c r="Q133" s="53">
        <v>3.8130003000000001E-3</v>
      </c>
      <c r="R133" s="53">
        <v>-3.4793405999999998E-3</v>
      </c>
      <c r="S133" s="53">
        <v>1.8200000000000001E-2</v>
      </c>
      <c r="T133" s="53">
        <v>1.9230000000000001E-2</v>
      </c>
      <c r="U133" s="53">
        <v>2.0299999999999999E-2</v>
      </c>
      <c r="W133" s="4">
        <f t="shared" si="35"/>
        <v>-1.47793406E-2</v>
      </c>
      <c r="X133" s="34">
        <f t="shared" si="36"/>
        <v>1.2741896890634954</v>
      </c>
      <c r="Y133" s="17"/>
      <c r="AD133" s="17">
        <f t="shared" si="33"/>
        <v>1.1299999999999999E-2</v>
      </c>
      <c r="AE133" s="17">
        <f t="shared" si="34"/>
        <v>-3.4793405999999998E-3</v>
      </c>
      <c r="AG133" s="39">
        <v>32842</v>
      </c>
      <c r="AH133" s="103">
        <f t="shared" si="37"/>
        <v>5.0073019933481318</v>
      </c>
      <c r="AI133" s="103">
        <f t="shared" si="38"/>
        <v>5.5350578158008483</v>
      </c>
      <c r="AJ133" s="103">
        <f t="shared" si="39"/>
        <v>5.9681820069169573</v>
      </c>
      <c r="AK133" s="103">
        <f t="shared" si="40"/>
        <v>4.1344340645259106</v>
      </c>
      <c r="AL133" s="103">
        <f t="shared" si="41"/>
        <v>5.0844851269221536</v>
      </c>
      <c r="AM133" s="103">
        <f t="shared" si="42"/>
        <v>6.1324337607961761</v>
      </c>
      <c r="AN133" s="103">
        <f t="shared" si="43"/>
        <v>4.9235585891329992</v>
      </c>
      <c r="AO133" s="103">
        <f t="shared" si="44"/>
        <v>5.5003132162213353</v>
      </c>
      <c r="AP133" s="103">
        <f t="shared" si="45"/>
        <v>5.9978983692334822</v>
      </c>
    </row>
    <row r="134" spans="12:42" x14ac:dyDescent="0.25">
      <c r="L134" s="39">
        <v>32904</v>
      </c>
      <c r="M134" s="53">
        <v>-8.0377000000000004E-2</v>
      </c>
      <c r="N134" s="53">
        <v>-7.1400000000000005E-2</v>
      </c>
      <c r="O134" s="53">
        <v>-6.2300000000000001E-2</v>
      </c>
      <c r="P134" s="53">
        <v>-0.1032</v>
      </c>
      <c r="Q134" s="53">
        <v>-8.7365881800000003E-2</v>
      </c>
      <c r="R134" s="53">
        <v>-7.0879750800000002E-2</v>
      </c>
      <c r="S134" s="53">
        <v>-8.2000000000000003E-2</v>
      </c>
      <c r="T134" s="53">
        <v>-7.2499999999999995E-2</v>
      </c>
      <c r="U134" s="53">
        <v>-6.2899999999999998E-2</v>
      </c>
      <c r="W134" s="4">
        <f t="shared" si="35"/>
        <v>3.2320249199999998E-2</v>
      </c>
      <c r="X134" s="34">
        <f t="shared" si="36"/>
        <v>1.3153718173420983</v>
      </c>
      <c r="Y134" s="17"/>
      <c r="AD134" s="17">
        <f t="shared" si="33"/>
        <v>-0.1032</v>
      </c>
      <c r="AE134" s="17">
        <f t="shared" si="34"/>
        <v>-7.0879750800000002E-2</v>
      </c>
      <c r="AG134" s="39">
        <v>32873</v>
      </c>
      <c r="AH134" s="103">
        <f t="shared" si="37"/>
        <v>4.6048300810287888</v>
      </c>
      <c r="AI134" s="103">
        <f t="shared" si="38"/>
        <v>5.1398546877526679</v>
      </c>
      <c r="AJ134" s="103">
        <f t="shared" si="39"/>
        <v>5.596364267886031</v>
      </c>
      <c r="AK134" s="103">
        <f t="shared" si="40"/>
        <v>3.7077604690668369</v>
      </c>
      <c r="AL134" s="103">
        <f t="shared" si="41"/>
        <v>4.6402746003096143</v>
      </c>
      <c r="AM134" s="103">
        <f t="shared" si="42"/>
        <v>5.6977683840334361</v>
      </c>
      <c r="AN134" s="103">
        <f t="shared" si="43"/>
        <v>4.5198267848240938</v>
      </c>
      <c r="AO134" s="103">
        <f t="shared" si="44"/>
        <v>5.1015405080452885</v>
      </c>
      <c r="AP134" s="103">
        <f t="shared" si="45"/>
        <v>5.6206305618086967</v>
      </c>
    </row>
    <row r="135" spans="12:42" x14ac:dyDescent="0.25">
      <c r="L135" s="39">
        <v>32932</v>
      </c>
      <c r="M135" s="53">
        <v>7.0629999999999998E-3</v>
      </c>
      <c r="N135" s="53">
        <v>1.6199999999999999E-2</v>
      </c>
      <c r="O135" s="53">
        <v>2.52E-2</v>
      </c>
      <c r="P135" s="53">
        <v>3.7900000000000003E-2</v>
      </c>
      <c r="Q135" s="53">
        <v>3.1048426899999999E-2</v>
      </c>
      <c r="R135" s="53">
        <v>2.40498595E-2</v>
      </c>
      <c r="S135" s="53">
        <v>9.1999999999999998E-3</v>
      </c>
      <c r="T135" s="53">
        <v>1.719E-2</v>
      </c>
      <c r="U135" s="53">
        <v>2.52E-2</v>
      </c>
      <c r="W135" s="4">
        <f t="shared" si="35"/>
        <v>-1.3850140500000004E-2</v>
      </c>
      <c r="X135" s="34">
        <f t="shared" si="36"/>
        <v>1.2971537328621698</v>
      </c>
      <c r="Y135" s="17"/>
      <c r="AD135" s="17">
        <f t="shared" si="33"/>
        <v>3.7900000000000003E-2</v>
      </c>
      <c r="AE135" s="17">
        <f t="shared" si="34"/>
        <v>2.40498595E-2</v>
      </c>
      <c r="AG135" s="39">
        <v>32904</v>
      </c>
      <c r="AH135" s="103">
        <f t="shared" si="37"/>
        <v>4.637353995891095</v>
      </c>
      <c r="AI135" s="103">
        <f t="shared" si="38"/>
        <v>5.2231203336942613</v>
      </c>
      <c r="AJ135" s="103">
        <f t="shared" si="39"/>
        <v>5.7373926474367583</v>
      </c>
      <c r="AK135" s="103">
        <f t="shared" si="40"/>
        <v>3.8482845908444703</v>
      </c>
      <c r="AL135" s="103">
        <f t="shared" si="41"/>
        <v>4.7843478270332538</v>
      </c>
      <c r="AM135" s="103">
        <f t="shared" si="42"/>
        <v>5.8347989131329827</v>
      </c>
      <c r="AN135" s="103">
        <f t="shared" si="43"/>
        <v>4.5614091912444756</v>
      </c>
      <c r="AO135" s="103">
        <f t="shared" si="44"/>
        <v>5.1892359893785871</v>
      </c>
      <c r="AP135" s="103">
        <f t="shared" si="45"/>
        <v>5.7622704519662751</v>
      </c>
    </row>
    <row r="136" spans="12:42" x14ac:dyDescent="0.25">
      <c r="L136" s="39">
        <v>32963</v>
      </c>
      <c r="M136" s="53">
        <v>3.9805E-2</v>
      </c>
      <c r="N136" s="53">
        <v>2.4799999999999999E-2</v>
      </c>
      <c r="O136" s="53">
        <v>1.0200000000000001E-2</v>
      </c>
      <c r="P136" s="53">
        <v>4.58E-2</v>
      </c>
      <c r="Q136" s="53">
        <v>3.8894947300000003E-2</v>
      </c>
      <c r="R136" s="53">
        <v>3.2389787599999997E-2</v>
      </c>
      <c r="S136" s="53">
        <v>4.02E-2</v>
      </c>
      <c r="T136" s="53">
        <v>2.5839999999999998E-2</v>
      </c>
      <c r="U136" s="53">
        <v>1.17E-2</v>
      </c>
      <c r="W136" s="4">
        <f t="shared" si="35"/>
        <v>-1.3410212400000003E-2</v>
      </c>
      <c r="X136" s="34">
        <f t="shared" si="36"/>
        <v>1.2797586257890354</v>
      </c>
      <c r="Y136" s="17"/>
      <c r="AD136" s="17">
        <f t="shared" si="33"/>
        <v>4.58E-2</v>
      </c>
      <c r="AE136" s="17">
        <f t="shared" si="34"/>
        <v>3.2389787599999997E-2</v>
      </c>
      <c r="AG136" s="39">
        <v>32932</v>
      </c>
      <c r="AH136" s="103">
        <f t="shared" si="37"/>
        <v>4.82194387169754</v>
      </c>
      <c r="AI136" s="103">
        <f t="shared" si="38"/>
        <v>5.3526537179698783</v>
      </c>
      <c r="AJ136" s="103">
        <f t="shared" si="39"/>
        <v>5.7959140524406134</v>
      </c>
      <c r="AK136" s="103">
        <f t="shared" si="40"/>
        <v>4.0245360251051476</v>
      </c>
      <c r="AL136" s="103">
        <f t="shared" si="41"/>
        <v>4.9704347836305818</v>
      </c>
      <c r="AM136" s="103">
        <f t="shared" si="42"/>
        <v>6.0237868106180716</v>
      </c>
      <c r="AN136" s="103">
        <f t="shared" si="43"/>
        <v>4.7447778407325032</v>
      </c>
      <c r="AO136" s="103">
        <f t="shared" si="44"/>
        <v>5.3233258473441305</v>
      </c>
      <c r="AP136" s="103">
        <f t="shared" si="45"/>
        <v>5.8296890162542807</v>
      </c>
    </row>
    <row r="137" spans="12:42" x14ac:dyDescent="0.25">
      <c r="L137" s="39">
        <v>32993</v>
      </c>
      <c r="M137" s="53">
        <v>-1.3021E-2</v>
      </c>
      <c r="N137" s="53">
        <v>-2.5899999999999999E-2</v>
      </c>
      <c r="O137" s="53">
        <v>-3.9E-2</v>
      </c>
      <c r="P137" s="53">
        <v>-2.9700000000000001E-2</v>
      </c>
      <c r="Q137" s="53">
        <v>-3.2650731099999997E-2</v>
      </c>
      <c r="R137" s="53">
        <v>-3.5860146099999997E-2</v>
      </c>
      <c r="S137" s="53">
        <v>-1.4200000000000001E-2</v>
      </c>
      <c r="T137" s="53">
        <v>-2.6409999999999999E-2</v>
      </c>
      <c r="U137" s="53">
        <v>-3.8800000000000001E-2</v>
      </c>
      <c r="W137" s="4">
        <f t="shared" si="35"/>
        <v>-6.1601460999999962E-3</v>
      </c>
      <c r="X137" s="34">
        <f t="shared" si="36"/>
        <v>1.2718751256814398</v>
      </c>
      <c r="Y137" s="17"/>
      <c r="AD137" s="17">
        <f t="shared" si="33"/>
        <v>-2.9700000000000001E-2</v>
      </c>
      <c r="AE137" s="17">
        <f t="shared" si="34"/>
        <v>-3.5860146099999997E-2</v>
      </c>
      <c r="AG137" s="39">
        <v>32963</v>
      </c>
      <c r="AH137" s="103">
        <f t="shared" si="37"/>
        <v>4.7591573405441663</v>
      </c>
      <c r="AI137" s="103">
        <f t="shared" si="38"/>
        <v>5.2140199866744581</v>
      </c>
      <c r="AJ137" s="103">
        <f t="shared" si="39"/>
        <v>5.5698734043954294</v>
      </c>
      <c r="AK137" s="103">
        <f t="shared" si="40"/>
        <v>3.9050073051595251</v>
      </c>
      <c r="AL137" s="103">
        <f t="shared" si="41"/>
        <v>4.8081464540601733</v>
      </c>
      <c r="AM137" s="103">
        <f t="shared" si="42"/>
        <v>5.8077729355140546</v>
      </c>
      <c r="AN137" s="103">
        <f t="shared" si="43"/>
        <v>4.677401995394102</v>
      </c>
      <c r="AO137" s="103">
        <f t="shared" si="44"/>
        <v>5.1827368117157722</v>
      </c>
      <c r="AP137" s="103">
        <f t="shared" si="45"/>
        <v>5.6034970824236146</v>
      </c>
    </row>
    <row r="138" spans="12:42" x14ac:dyDescent="0.25">
      <c r="L138" s="39">
        <v>33024</v>
      </c>
      <c r="M138" s="53">
        <v>0.10394399999999999</v>
      </c>
      <c r="N138" s="53">
        <v>9.3700000000000006E-2</v>
      </c>
      <c r="O138" s="53">
        <v>8.3000000000000004E-2</v>
      </c>
      <c r="P138" s="53">
        <v>8.9099999999999999E-2</v>
      </c>
      <c r="Q138" s="53">
        <v>7.0779950100000003E-2</v>
      </c>
      <c r="R138" s="53">
        <v>5.1249342599999997E-2</v>
      </c>
      <c r="S138" s="53">
        <v>0.10290000000000001</v>
      </c>
      <c r="T138" s="53">
        <v>9.2069999999999999E-2</v>
      </c>
      <c r="U138" s="53">
        <v>8.0799999999999997E-2</v>
      </c>
      <c r="W138" s="4">
        <f t="shared" si="35"/>
        <v>-3.7850657400000001E-2</v>
      </c>
      <c r="X138" s="34">
        <f t="shared" si="36"/>
        <v>1.2237338160436897</v>
      </c>
      <c r="Y138" s="17"/>
      <c r="AD138" s="17">
        <f t="shared" si="33"/>
        <v>8.9099999999999999E-2</v>
      </c>
      <c r="AE138" s="17">
        <f t="shared" si="34"/>
        <v>5.1249342599999997E-2</v>
      </c>
      <c r="AG138" s="39">
        <v>32993</v>
      </c>
      <c r="AH138" s="103">
        <f t="shared" si="37"/>
        <v>5.2538431911496897</v>
      </c>
      <c r="AI138" s="103">
        <f t="shared" si="38"/>
        <v>5.7025736594258554</v>
      </c>
      <c r="AJ138" s="103">
        <f t="shared" si="39"/>
        <v>6.0321728969602502</v>
      </c>
      <c r="AK138" s="103">
        <f t="shared" si="40"/>
        <v>4.2529434560492385</v>
      </c>
      <c r="AL138" s="103">
        <f t="shared" si="41"/>
        <v>5.148466820152044</v>
      </c>
      <c r="AM138" s="103">
        <f t="shared" si="42"/>
        <v>6.1054174804292218</v>
      </c>
      <c r="AN138" s="103">
        <f t="shared" si="43"/>
        <v>5.1587066607201546</v>
      </c>
      <c r="AO138" s="103">
        <f t="shared" si="44"/>
        <v>5.6599113899704436</v>
      </c>
      <c r="AP138" s="103">
        <f t="shared" si="45"/>
        <v>6.0562596466834426</v>
      </c>
    </row>
    <row r="139" spans="12:42" x14ac:dyDescent="0.25">
      <c r="L139" s="39">
        <v>33054</v>
      </c>
      <c r="M139" s="53">
        <v>1.0808E-2</v>
      </c>
      <c r="N139" s="53">
        <v>-5.4999999999999997E-3</v>
      </c>
      <c r="O139" s="53">
        <v>-2.2700000000000001E-2</v>
      </c>
      <c r="P139" s="53">
        <v>5.8999999999999999E-3</v>
      </c>
      <c r="Q139" s="53">
        <v>2.0267748000000001E-3</v>
      </c>
      <c r="R139" s="53">
        <v>-1.0085624999999999E-3</v>
      </c>
      <c r="S139" s="53">
        <v>1.0500000000000001E-2</v>
      </c>
      <c r="T139" s="53">
        <v>-4.96E-3</v>
      </c>
      <c r="U139" s="53">
        <v>-2.1299999999999999E-2</v>
      </c>
      <c r="W139" s="4">
        <f t="shared" si="35"/>
        <v>-6.9085624999999998E-3</v>
      </c>
      <c r="X139" s="34">
        <f t="shared" si="36"/>
        <v>1.2152795744921883</v>
      </c>
      <c r="Y139" s="17"/>
      <c r="AD139" s="17">
        <f t="shared" si="33"/>
        <v>5.8999999999999999E-3</v>
      </c>
      <c r="AE139" s="17">
        <f t="shared" si="34"/>
        <v>-1.0085624999999999E-3</v>
      </c>
      <c r="AG139" s="39">
        <v>33024</v>
      </c>
      <c r="AH139" s="103">
        <f t="shared" si="37"/>
        <v>5.3106267283596349</v>
      </c>
      <c r="AI139" s="103">
        <f t="shared" si="38"/>
        <v>5.6712095042990134</v>
      </c>
      <c r="AJ139" s="103">
        <f t="shared" si="39"/>
        <v>5.8952425721992521</v>
      </c>
      <c r="AK139" s="103">
        <f t="shared" si="40"/>
        <v>4.2780358224399295</v>
      </c>
      <c r="AL139" s="103">
        <f t="shared" si="41"/>
        <v>5.1589016029617643</v>
      </c>
      <c r="AM139" s="103">
        <f t="shared" si="42"/>
        <v>6.0992597853116166</v>
      </c>
      <c r="AN139" s="103">
        <f t="shared" si="43"/>
        <v>5.2128730806577162</v>
      </c>
      <c r="AO139" s="103">
        <f t="shared" si="44"/>
        <v>5.6318382294761902</v>
      </c>
      <c r="AP139" s="103">
        <f t="shared" si="45"/>
        <v>5.9272613162090853</v>
      </c>
    </row>
    <row r="140" spans="12:42" x14ac:dyDescent="0.25">
      <c r="L140" s="39">
        <v>33085</v>
      </c>
      <c r="M140" s="53">
        <v>-9.1219999999999999E-3</v>
      </c>
      <c r="N140" s="53">
        <v>-8.8999999999999999E-3</v>
      </c>
      <c r="O140" s="53">
        <v>-8.6999999999999994E-3</v>
      </c>
      <c r="P140" s="53">
        <v>-4.5400000000000003E-2</v>
      </c>
      <c r="Q140" s="53">
        <v>-4.3984315400000001E-2</v>
      </c>
      <c r="R140" s="53">
        <v>-4.2240219799999999E-2</v>
      </c>
      <c r="S140" s="53">
        <v>-1.12E-2</v>
      </c>
      <c r="T140" s="53">
        <v>-1.093E-2</v>
      </c>
      <c r="U140" s="53">
        <v>-1.06E-2</v>
      </c>
      <c r="W140" s="4">
        <f t="shared" si="35"/>
        <v>3.1597802000000036E-3</v>
      </c>
      <c r="X140" s="34">
        <f t="shared" si="36"/>
        <v>1.2191195908291332</v>
      </c>
      <c r="Y140" s="17"/>
      <c r="AD140" s="17">
        <f t="shared" si="33"/>
        <v>-4.5400000000000003E-2</v>
      </c>
      <c r="AE140" s="17">
        <f t="shared" si="34"/>
        <v>-4.2240219799999999E-2</v>
      </c>
      <c r="AG140" s="39">
        <v>33054</v>
      </c>
      <c r="AH140" s="103">
        <f t="shared" si="37"/>
        <v>5.2621831913435386</v>
      </c>
      <c r="AI140" s="103">
        <f t="shared" si="38"/>
        <v>5.620735739710752</v>
      </c>
      <c r="AJ140" s="103">
        <f t="shared" si="39"/>
        <v>5.8439539618211187</v>
      </c>
      <c r="AK140" s="103">
        <f t="shared" si="40"/>
        <v>4.0838129961011571</v>
      </c>
      <c r="AL140" s="103">
        <f t="shared" si="41"/>
        <v>4.9319908477395282</v>
      </c>
      <c r="AM140" s="103">
        <f t="shared" si="42"/>
        <v>5.8416257113627532</v>
      </c>
      <c r="AN140" s="103">
        <f t="shared" si="43"/>
        <v>5.1544889021543501</v>
      </c>
      <c r="AO140" s="103">
        <f t="shared" si="44"/>
        <v>5.5702822376280157</v>
      </c>
      <c r="AP140" s="103">
        <f t="shared" si="45"/>
        <v>5.8644323462572689</v>
      </c>
    </row>
    <row r="141" spans="12:42" x14ac:dyDescent="0.25">
      <c r="L141" s="39">
        <v>33116</v>
      </c>
      <c r="M141" s="53">
        <v>-9.5859E-2</v>
      </c>
      <c r="N141" s="53">
        <v>-9.1899999999999996E-2</v>
      </c>
      <c r="O141" s="53">
        <v>-8.7900000000000006E-2</v>
      </c>
      <c r="P141" s="53">
        <v>-0.14480000000000001</v>
      </c>
      <c r="Q141" s="53">
        <v>-0.13317991169999999</v>
      </c>
      <c r="R141" s="53">
        <v>-0.1225402801</v>
      </c>
      <c r="S141" s="53">
        <v>-9.8599999999999993E-2</v>
      </c>
      <c r="T141" s="53">
        <v>-9.4200000000000006E-2</v>
      </c>
      <c r="U141" s="53">
        <v>-8.9800000000000005E-2</v>
      </c>
      <c r="W141" s="4">
        <f t="shared" si="35"/>
        <v>2.2259719900000016E-2</v>
      </c>
      <c r="X141" s="34">
        <f t="shared" si="36"/>
        <v>1.2462568514455925</v>
      </c>
      <c r="Y141" s="17"/>
      <c r="AD141" s="17">
        <f t="shared" si="33"/>
        <v>-0.14480000000000001</v>
      </c>
      <c r="AE141" s="17">
        <f t="shared" si="34"/>
        <v>-0.1225402801</v>
      </c>
      <c r="AG141" s="39">
        <v>33085</v>
      </c>
      <c r="AH141" s="103">
        <f t="shared" si="37"/>
        <v>4.7577555728045384</v>
      </c>
      <c r="AI141" s="103">
        <f t="shared" si="38"/>
        <v>5.1041901252313338</v>
      </c>
      <c r="AJ141" s="103">
        <f t="shared" si="39"/>
        <v>5.3302704085770429</v>
      </c>
      <c r="AK141" s="103">
        <f t="shared" si="40"/>
        <v>3.4924768742657095</v>
      </c>
      <c r="AL141" s="103">
        <f t="shared" si="41"/>
        <v>4.2751487421323695</v>
      </c>
      <c r="AM141" s="103">
        <f t="shared" si="42"/>
        <v>5.125791260453</v>
      </c>
      <c r="AN141" s="103">
        <f t="shared" si="43"/>
        <v>4.6462562964019307</v>
      </c>
      <c r="AO141" s="103">
        <f t="shared" si="44"/>
        <v>5.0455616508434566</v>
      </c>
      <c r="AP141" s="103">
        <f t="shared" si="45"/>
        <v>5.3378063215633667</v>
      </c>
    </row>
    <row r="142" spans="12:42" x14ac:dyDescent="0.25">
      <c r="L142" s="39">
        <v>33146</v>
      </c>
      <c r="M142" s="53">
        <v>-5.3906999999999997E-2</v>
      </c>
      <c r="N142" s="53">
        <v>-5.11E-2</v>
      </c>
      <c r="O142" s="53">
        <v>-4.8399999999999999E-2</v>
      </c>
      <c r="P142" s="53">
        <v>-9.4700000000000006E-2</v>
      </c>
      <c r="Q142" s="53">
        <v>-8.8489701500000004E-2</v>
      </c>
      <c r="R142" s="53">
        <v>-8.3089444100000007E-2</v>
      </c>
      <c r="S142" s="53">
        <v>-5.6099999999999997E-2</v>
      </c>
      <c r="T142" s="53">
        <v>-5.3129999999999997E-2</v>
      </c>
      <c r="U142" s="53">
        <v>-5.0200000000000002E-2</v>
      </c>
      <c r="W142" s="4">
        <f t="shared" si="35"/>
        <v>1.16105559E-2</v>
      </c>
      <c r="X142" s="34">
        <f t="shared" si="36"/>
        <v>1.2607265862850594</v>
      </c>
      <c r="Y142" s="17"/>
      <c r="AD142" s="17">
        <f t="shared" ref="AD142:AD205" si="46">INDEX(M142:U142,VLOOKUP($G$1,$A$37:$B$45,2))</f>
        <v>-9.4700000000000006E-2</v>
      </c>
      <c r="AE142" s="17">
        <f t="shared" ref="AE142:AE205" si="47">INDEX(M142:U142,VLOOKUP($C$1,$A$37:$B$45,2))</f>
        <v>-8.3089444100000007E-2</v>
      </c>
      <c r="AG142" s="39">
        <v>33116</v>
      </c>
      <c r="AH142" s="103">
        <f t="shared" si="37"/>
        <v>4.5012792431413642</v>
      </c>
      <c r="AI142" s="103">
        <f t="shared" si="38"/>
        <v>4.8433660098320122</v>
      </c>
      <c r="AJ142" s="103">
        <f t="shared" si="39"/>
        <v>5.0722853208019139</v>
      </c>
      <c r="AK142" s="103">
        <f t="shared" si="40"/>
        <v>3.1617393142727468</v>
      </c>
      <c r="AL142" s="103">
        <f t="shared" si="41"/>
        <v>3.8968421060729757</v>
      </c>
      <c r="AM142" s="103">
        <f t="shared" si="42"/>
        <v>4.6998921140493222</v>
      </c>
      <c r="AN142" s="103">
        <f t="shared" si="43"/>
        <v>4.3856013181737818</v>
      </c>
      <c r="AO142" s="103">
        <f t="shared" si="44"/>
        <v>4.777490960334144</v>
      </c>
      <c r="AP142" s="103">
        <f t="shared" si="45"/>
        <v>5.0698484442208853</v>
      </c>
    </row>
    <row r="143" spans="12:42" x14ac:dyDescent="0.25">
      <c r="L143" s="39">
        <v>33177</v>
      </c>
      <c r="M143" s="53">
        <v>4.0070000000000001E-3</v>
      </c>
      <c r="N143" s="53">
        <v>-5.0000000000000001E-3</v>
      </c>
      <c r="O143" s="53">
        <v>-1.37E-2</v>
      </c>
      <c r="P143" s="53">
        <v>-5.6099999999999997E-2</v>
      </c>
      <c r="Q143" s="53">
        <v>-6.1048082099999998E-2</v>
      </c>
      <c r="R143" s="53">
        <v>-6.6010270999999995E-2</v>
      </c>
      <c r="S143" s="53">
        <v>8.9999999999999998E-4</v>
      </c>
      <c r="T143" s="53">
        <v>-7.8200000000000006E-3</v>
      </c>
      <c r="U143" s="53">
        <v>-1.6299999999999999E-2</v>
      </c>
      <c r="W143" s="4">
        <f t="shared" si="35"/>
        <v>-9.9102709999999983E-3</v>
      </c>
      <c r="X143" s="34">
        <f t="shared" si="36"/>
        <v>1.2482324441580697</v>
      </c>
      <c r="Y143" s="17"/>
      <c r="AD143" s="17">
        <f t="shared" si="46"/>
        <v>-5.6099999999999997E-2</v>
      </c>
      <c r="AE143" s="17">
        <f t="shared" si="47"/>
        <v>-6.6010270999999995E-2</v>
      </c>
      <c r="AG143" s="39">
        <v>33146</v>
      </c>
      <c r="AH143" s="103">
        <f t="shared" si="37"/>
        <v>4.5193158690686319</v>
      </c>
      <c r="AI143" s="103">
        <f t="shared" si="38"/>
        <v>4.8191491797828521</v>
      </c>
      <c r="AJ143" s="103">
        <f t="shared" si="39"/>
        <v>5.0027950119069278</v>
      </c>
      <c r="AK143" s="103">
        <f t="shared" si="40"/>
        <v>2.9843657387420457</v>
      </c>
      <c r="AL143" s="103">
        <f t="shared" si="41"/>
        <v>3.6589473692506957</v>
      </c>
      <c r="AM143" s="103">
        <f t="shared" si="42"/>
        <v>4.3896509619301636</v>
      </c>
      <c r="AN143" s="103">
        <f t="shared" si="43"/>
        <v>4.3895483593601377</v>
      </c>
      <c r="AO143" s="103">
        <f t="shared" si="44"/>
        <v>4.7401309810243308</v>
      </c>
      <c r="AP143" s="103">
        <f t="shared" si="45"/>
        <v>4.9872099145800846</v>
      </c>
    </row>
    <row r="144" spans="12:42" x14ac:dyDescent="0.25">
      <c r="L144" s="39">
        <v>33207</v>
      </c>
      <c r="M144" s="53">
        <v>6.7362000000000005E-2</v>
      </c>
      <c r="N144" s="53">
        <v>6.83E-2</v>
      </c>
      <c r="O144" s="53">
        <v>6.93E-2</v>
      </c>
      <c r="P144" s="53">
        <v>9.1899999999999996E-2</v>
      </c>
      <c r="Q144" s="53">
        <v>7.6249562199999996E-2</v>
      </c>
      <c r="R144" s="53">
        <v>6.0500492599999997E-2</v>
      </c>
      <c r="S144" s="53">
        <v>6.8599999999999994E-2</v>
      </c>
      <c r="T144" s="53">
        <v>6.8739999999999996E-2</v>
      </c>
      <c r="U144" s="53">
        <v>6.8900000000000003E-2</v>
      </c>
      <c r="W144" s="4">
        <f t="shared" si="35"/>
        <v>-3.1399507399999999E-2</v>
      </c>
      <c r="X144" s="34">
        <f t="shared" si="36"/>
        <v>1.2090385602908083</v>
      </c>
      <c r="Y144" s="17"/>
      <c r="AD144" s="17">
        <f t="shared" si="46"/>
        <v>9.1899999999999996E-2</v>
      </c>
      <c r="AE144" s="17">
        <f t="shared" si="47"/>
        <v>6.0500492599999997E-2</v>
      </c>
      <c r="AG144" s="39">
        <v>33177</v>
      </c>
      <c r="AH144" s="103">
        <f t="shared" si="37"/>
        <v>4.8237460246408324</v>
      </c>
      <c r="AI144" s="103">
        <f t="shared" si="38"/>
        <v>5.1482970687620213</v>
      </c>
      <c r="AJ144" s="103">
        <f t="shared" si="39"/>
        <v>5.3494887062320773</v>
      </c>
      <c r="AK144" s="103">
        <f t="shared" si="40"/>
        <v>3.2586289501324401</v>
      </c>
      <c r="AL144" s="103">
        <f t="shared" si="41"/>
        <v>3.9379405042689029</v>
      </c>
      <c r="AM144" s="103">
        <f t="shared" si="42"/>
        <v>4.6552270074690023</v>
      </c>
      <c r="AN144" s="103">
        <f t="shared" si="43"/>
        <v>4.6906713768122428</v>
      </c>
      <c r="AO144" s="103">
        <f t="shared" si="44"/>
        <v>5.0659675846599432</v>
      </c>
      <c r="AP144" s="103">
        <f t="shared" si="45"/>
        <v>5.3308286776946519</v>
      </c>
    </row>
    <row r="145" spans="12:42" x14ac:dyDescent="0.25">
      <c r="L145" s="39">
        <v>33238</v>
      </c>
      <c r="M145" s="53">
        <v>3.5359000000000002E-2</v>
      </c>
      <c r="N145" s="53">
        <v>3.04E-2</v>
      </c>
      <c r="O145" s="53">
        <v>2.5399999999999999E-2</v>
      </c>
      <c r="P145" s="53">
        <v>4.7699999999999999E-2</v>
      </c>
      <c r="Q145" s="53">
        <v>3.96773744E-2</v>
      </c>
      <c r="R145" s="53">
        <v>3.0479459899999999E-2</v>
      </c>
      <c r="S145" s="53">
        <v>3.5999999999999997E-2</v>
      </c>
      <c r="T145" s="53">
        <v>3.082E-2</v>
      </c>
      <c r="U145" s="53">
        <v>2.5700000000000001E-2</v>
      </c>
      <c r="W145" s="4">
        <f t="shared" si="35"/>
        <v>-1.7220540100000001E-2</v>
      </c>
      <c r="X145" s="34">
        <f t="shared" si="36"/>
        <v>1.1882182632808742</v>
      </c>
      <c r="Y145" s="17"/>
      <c r="AD145" s="17">
        <f t="shared" si="46"/>
        <v>4.7699999999999999E-2</v>
      </c>
      <c r="AE145" s="17">
        <f t="shared" si="47"/>
        <v>3.0479459899999999E-2</v>
      </c>
      <c r="AG145" s="39">
        <v>33207</v>
      </c>
      <c r="AH145" s="103">
        <f t="shared" si="37"/>
        <v>4.9943088603261074</v>
      </c>
      <c r="AI145" s="103">
        <f t="shared" si="38"/>
        <v>5.3048052996523865</v>
      </c>
      <c r="AJ145" s="103">
        <f t="shared" si="39"/>
        <v>5.4853657193703729</v>
      </c>
      <c r="AK145" s="103">
        <f t="shared" si="40"/>
        <v>3.4140655510537576</v>
      </c>
      <c r="AL145" s="103">
        <f t="shared" si="41"/>
        <v>4.0941876440217051</v>
      </c>
      <c r="AM145" s="103">
        <f t="shared" si="42"/>
        <v>4.7971158123685509</v>
      </c>
      <c r="AN145" s="103">
        <f t="shared" si="43"/>
        <v>4.8595355463774839</v>
      </c>
      <c r="AO145" s="103">
        <f t="shared" si="44"/>
        <v>5.2221007056191633</v>
      </c>
      <c r="AP145" s="103">
        <f t="shared" si="45"/>
        <v>5.4678309747114051</v>
      </c>
    </row>
    <row r="146" spans="12:42" x14ac:dyDescent="0.25">
      <c r="L146" s="39">
        <v>33269</v>
      </c>
      <c r="M146" s="53">
        <v>5.1200000000000002E-2</v>
      </c>
      <c r="N146" s="53">
        <v>4.8099999999999997E-2</v>
      </c>
      <c r="O146" s="53">
        <v>4.4999999999999998E-2</v>
      </c>
      <c r="P146" s="53">
        <v>9.3899999999999997E-2</v>
      </c>
      <c r="Q146" s="53">
        <v>9.04334995E-2</v>
      </c>
      <c r="R146" s="53">
        <v>8.6029113000000004E-2</v>
      </c>
      <c r="S146" s="53">
        <v>5.3400000000000003E-2</v>
      </c>
      <c r="T146" s="53">
        <v>5.0180000000000002E-2</v>
      </c>
      <c r="U146" s="53">
        <v>4.7E-2</v>
      </c>
      <c r="W146" s="4">
        <f t="shared" si="35"/>
        <v>-7.8708869999999931E-3</v>
      </c>
      <c r="X146" s="34">
        <f t="shared" si="36"/>
        <v>1.1788659315992542</v>
      </c>
      <c r="Y146" s="17"/>
      <c r="AD146" s="17">
        <f t="shared" si="46"/>
        <v>9.3899999999999997E-2</v>
      </c>
      <c r="AE146" s="17">
        <f t="shared" si="47"/>
        <v>8.6029113000000004E-2</v>
      </c>
      <c r="AG146" s="39">
        <v>33238</v>
      </c>
      <c r="AH146" s="103">
        <f t="shared" si="37"/>
        <v>5.250017473974804</v>
      </c>
      <c r="AI146" s="103">
        <f t="shared" si="38"/>
        <v>5.5599664345656663</v>
      </c>
      <c r="AJ146" s="103">
        <f t="shared" si="39"/>
        <v>5.7322071767420395</v>
      </c>
      <c r="AK146" s="103">
        <f t="shared" si="40"/>
        <v>3.734646306297706</v>
      </c>
      <c r="AL146" s="103">
        <f t="shared" si="41"/>
        <v>4.4644393602802479</v>
      </c>
      <c r="AM146" s="103">
        <f t="shared" si="42"/>
        <v>5.2098074306648918</v>
      </c>
      <c r="AN146" s="103">
        <f t="shared" si="43"/>
        <v>5.1190347445540407</v>
      </c>
      <c r="AO146" s="103">
        <f t="shared" si="44"/>
        <v>5.4841457190271337</v>
      </c>
      <c r="AP146" s="103">
        <f t="shared" si="45"/>
        <v>5.7248190305228404</v>
      </c>
    </row>
    <row r="147" spans="12:42" x14ac:dyDescent="0.25">
      <c r="L147" s="39">
        <v>33297</v>
      </c>
      <c r="M147" s="53">
        <v>7.9420000000000004E-2</v>
      </c>
      <c r="N147" s="53">
        <v>7.2999999999999995E-2</v>
      </c>
      <c r="O147" s="53">
        <v>6.6500000000000004E-2</v>
      </c>
      <c r="P147" s="53">
        <v>0.1149</v>
      </c>
      <c r="Q147" s="53">
        <v>0.1115143314</v>
      </c>
      <c r="R147" s="53">
        <v>0.10920035509999999</v>
      </c>
      <c r="S147" s="53">
        <v>8.1299999999999997E-2</v>
      </c>
      <c r="T147" s="53">
        <v>7.4999999999999997E-2</v>
      </c>
      <c r="U147" s="53">
        <v>6.8599999999999994E-2</v>
      </c>
      <c r="W147" s="4">
        <f t="shared" si="35"/>
        <v>-5.6996449000000088E-3</v>
      </c>
      <c r="X147" s="34">
        <f t="shared" si="36"/>
        <v>1.1721468144044309</v>
      </c>
      <c r="Y147" s="17"/>
      <c r="AD147" s="17">
        <f t="shared" si="46"/>
        <v>0.1149</v>
      </c>
      <c r="AE147" s="17">
        <f t="shared" si="47"/>
        <v>0.10920035509999999</v>
      </c>
      <c r="AG147" s="39">
        <v>33269</v>
      </c>
      <c r="AH147" s="103">
        <f t="shared" si="37"/>
        <v>5.6669738617578833</v>
      </c>
      <c r="AI147" s="103">
        <f t="shared" si="38"/>
        <v>5.9658439842889601</v>
      </c>
      <c r="AJ147" s="103">
        <f t="shared" si="39"/>
        <v>6.113398953995385</v>
      </c>
      <c r="AK147" s="103">
        <f t="shared" si="40"/>
        <v>4.1637571668913127</v>
      </c>
      <c r="AL147" s="103">
        <f t="shared" si="41"/>
        <v>4.9622883306177439</v>
      </c>
      <c r="AM147" s="103">
        <f t="shared" si="42"/>
        <v>5.7787202520961172</v>
      </c>
      <c r="AN147" s="103">
        <f t="shared" si="43"/>
        <v>5.5352122692862835</v>
      </c>
      <c r="AO147" s="103">
        <f t="shared" si="44"/>
        <v>5.8954566479541688</v>
      </c>
      <c r="AP147" s="103">
        <f t="shared" si="45"/>
        <v>6.1175416160167071</v>
      </c>
    </row>
    <row r="148" spans="12:42" x14ac:dyDescent="0.25">
      <c r="L148" s="39">
        <v>33328</v>
      </c>
      <c r="M148" s="53">
        <v>3.9419999999999997E-2</v>
      </c>
      <c r="N148" s="53">
        <v>2.7300000000000001E-2</v>
      </c>
      <c r="O148" s="53">
        <v>1.4800000000000001E-2</v>
      </c>
      <c r="P148" s="53">
        <v>7.0499999999999993E-2</v>
      </c>
      <c r="Q148" s="53">
        <v>7.0389021100000004E-2</v>
      </c>
      <c r="R148" s="53">
        <v>6.9789686200000006E-2</v>
      </c>
      <c r="S148" s="53">
        <v>4.1099999999999998E-2</v>
      </c>
      <c r="T148" s="53">
        <v>2.9520000000000001E-2</v>
      </c>
      <c r="U148" s="53">
        <v>1.7600000000000001E-2</v>
      </c>
      <c r="W148" s="4">
        <f t="shared" si="35"/>
        <v>-7.1031379999998701E-4</v>
      </c>
      <c r="X148" s="34">
        <f t="shared" si="36"/>
        <v>1.1713142223465334</v>
      </c>
      <c r="Y148" s="17"/>
      <c r="AD148" s="17">
        <f t="shared" si="46"/>
        <v>7.0499999999999993E-2</v>
      </c>
      <c r="AE148" s="17">
        <f t="shared" si="47"/>
        <v>6.9789686200000006E-2</v>
      </c>
      <c r="AG148" s="39">
        <v>33297</v>
      </c>
      <c r="AH148" s="103">
        <f t="shared" si="37"/>
        <v>5.8903659713883787</v>
      </c>
      <c r="AI148" s="103">
        <f t="shared" si="38"/>
        <v>6.1287115250600497</v>
      </c>
      <c r="AJ148" s="103">
        <f t="shared" si="39"/>
        <v>6.2038772585145159</v>
      </c>
      <c r="AK148" s="103">
        <f t="shared" si="40"/>
        <v>4.4573020471571505</v>
      </c>
      <c r="AL148" s="103">
        <f t="shared" si="41"/>
        <v>5.31157894862588</v>
      </c>
      <c r="AM148" s="103">
        <f t="shared" si="42"/>
        <v>6.1820153251274901</v>
      </c>
      <c r="AN148" s="103">
        <f t="shared" si="43"/>
        <v>5.7627094935539489</v>
      </c>
      <c r="AO148" s="103">
        <f t="shared" si="44"/>
        <v>6.0694905282017757</v>
      </c>
      <c r="AP148" s="103">
        <f t="shared" si="45"/>
        <v>6.2252103484586012</v>
      </c>
    </row>
    <row r="149" spans="12:42" x14ac:dyDescent="0.25">
      <c r="L149" s="39">
        <v>33358</v>
      </c>
      <c r="M149" s="53">
        <v>-4.6899999999999997E-3</v>
      </c>
      <c r="N149" s="53">
        <v>1.1999999999999999E-3</v>
      </c>
      <c r="O149" s="53">
        <v>7.4000000000000003E-3</v>
      </c>
      <c r="P149" s="53">
        <v>-1.1900000000000001E-2</v>
      </c>
      <c r="Q149" s="53">
        <v>-2.5159834E-3</v>
      </c>
      <c r="R149" s="53">
        <v>7.6704920000000001E-3</v>
      </c>
      <c r="S149" s="53">
        <v>-5.1000000000000004E-3</v>
      </c>
      <c r="T149" s="53">
        <v>1.01E-3</v>
      </c>
      <c r="U149" s="53">
        <v>7.4000000000000003E-3</v>
      </c>
      <c r="W149" s="4">
        <f t="shared" si="35"/>
        <v>1.9570492000000002E-2</v>
      </c>
      <c r="X149" s="34">
        <f t="shared" si="36"/>
        <v>1.1942374179644524</v>
      </c>
      <c r="Y149" s="17"/>
      <c r="AD149" s="17">
        <f t="shared" si="46"/>
        <v>-1.1900000000000001E-2</v>
      </c>
      <c r="AE149" s="17">
        <f t="shared" si="47"/>
        <v>7.6704920000000001E-3</v>
      </c>
      <c r="AG149" s="39">
        <v>33328</v>
      </c>
      <c r="AH149" s="103">
        <f t="shared" si="37"/>
        <v>5.8627401549825677</v>
      </c>
      <c r="AI149" s="103">
        <f t="shared" si="38"/>
        <v>6.1360659788901222</v>
      </c>
      <c r="AJ149" s="103">
        <f t="shared" si="39"/>
        <v>6.2497859502275235</v>
      </c>
      <c r="AK149" s="103">
        <f t="shared" si="40"/>
        <v>4.4042601527959802</v>
      </c>
      <c r="AL149" s="103">
        <f t="shared" si="41"/>
        <v>5.2982151041633481</v>
      </c>
      <c r="AM149" s="103">
        <f t="shared" si="42"/>
        <v>6.2294344242227577</v>
      </c>
      <c r="AN149" s="103">
        <f t="shared" si="43"/>
        <v>5.7333196751368236</v>
      </c>
      <c r="AO149" s="103">
        <f t="shared" si="44"/>
        <v>6.0756207136352591</v>
      </c>
      <c r="AP149" s="103">
        <f t="shared" si="45"/>
        <v>6.2712769050371957</v>
      </c>
    </row>
    <row r="150" spans="12:42" x14ac:dyDescent="0.25">
      <c r="L150" s="39">
        <v>33389</v>
      </c>
      <c r="M150" s="53">
        <v>4.4589999999999998E-2</v>
      </c>
      <c r="N150" s="53">
        <v>4.1000000000000002E-2</v>
      </c>
      <c r="O150" s="53">
        <v>3.73E-2</v>
      </c>
      <c r="P150" s="53">
        <v>4.8300000000000003E-2</v>
      </c>
      <c r="Q150" s="53">
        <v>4.7665117600000001E-2</v>
      </c>
      <c r="R150" s="53">
        <v>4.6910171000000001E-2</v>
      </c>
      <c r="S150" s="53">
        <v>4.48E-2</v>
      </c>
      <c r="T150" s="53">
        <v>4.1369673799999999E-2</v>
      </c>
      <c r="U150" s="53">
        <v>3.78E-2</v>
      </c>
      <c r="W150" s="4">
        <f t="shared" si="35"/>
        <v>-1.3898290000000021E-3</v>
      </c>
      <c r="X150" s="34">
        <f t="shared" si="36"/>
        <v>1.1925776321680803</v>
      </c>
      <c r="Y150" s="17"/>
      <c r="AD150" s="17">
        <f t="shared" si="46"/>
        <v>4.8300000000000003E-2</v>
      </c>
      <c r="AE150" s="17">
        <f t="shared" si="47"/>
        <v>4.6910171000000001E-2</v>
      </c>
      <c r="AG150" s="39">
        <v>33358</v>
      </c>
      <c r="AH150" s="103">
        <f t="shared" si="37"/>
        <v>6.1241597384932396</v>
      </c>
      <c r="AI150" s="103">
        <f t="shared" si="38"/>
        <v>6.3876446840246164</v>
      </c>
      <c r="AJ150" s="103">
        <f t="shared" si="39"/>
        <v>6.4829029661710109</v>
      </c>
      <c r="AK150" s="103">
        <f t="shared" si="40"/>
        <v>4.6169859181760264</v>
      </c>
      <c r="AL150" s="103">
        <f t="shared" si="41"/>
        <v>5.5507551501733907</v>
      </c>
      <c r="AM150" s="103">
        <f t="shared" si="42"/>
        <v>6.5216582582963332</v>
      </c>
      <c r="AN150" s="103">
        <f t="shared" si="43"/>
        <v>5.9901723965829534</v>
      </c>
      <c r="AO150" s="103">
        <f t="shared" si="44"/>
        <v>6.3269671606908728</v>
      </c>
      <c r="AP150" s="103">
        <f t="shared" si="45"/>
        <v>6.508331172047602</v>
      </c>
    </row>
    <row r="151" spans="12:42" x14ac:dyDescent="0.25">
      <c r="L151" s="39">
        <v>33419</v>
      </c>
      <c r="M151" s="53">
        <v>-4.743E-2</v>
      </c>
      <c r="N151" s="53">
        <v>-4.48E-2</v>
      </c>
      <c r="O151" s="53">
        <v>-4.2099999999999999E-2</v>
      </c>
      <c r="P151" s="53">
        <v>-6.8099999999999994E-2</v>
      </c>
      <c r="Q151" s="53">
        <v>-5.8276442099999999E-2</v>
      </c>
      <c r="R151" s="53">
        <v>-4.6820007300000001E-2</v>
      </c>
      <c r="S151" s="53">
        <v>-4.8599999999999997E-2</v>
      </c>
      <c r="T151" s="53">
        <v>-4.5560000000000003E-2</v>
      </c>
      <c r="U151" s="53">
        <v>-4.24E-2</v>
      </c>
      <c r="W151" s="4">
        <f t="shared" si="35"/>
        <v>2.1279992699999993E-2</v>
      </c>
      <c r="X151" s="34">
        <f t="shared" si="36"/>
        <v>1.2179556754748004</v>
      </c>
      <c r="Y151" s="17"/>
      <c r="AD151" s="17">
        <f t="shared" si="46"/>
        <v>-6.8099999999999994E-2</v>
      </c>
      <c r="AE151" s="17">
        <f t="shared" si="47"/>
        <v>-4.6820007300000001E-2</v>
      </c>
      <c r="AG151" s="39">
        <v>33389</v>
      </c>
      <c r="AH151" s="103">
        <f t="shared" si="37"/>
        <v>5.8336908420965052</v>
      </c>
      <c r="AI151" s="103">
        <f t="shared" si="38"/>
        <v>6.1014782021803136</v>
      </c>
      <c r="AJ151" s="103">
        <f t="shared" si="39"/>
        <v>6.2099727512952114</v>
      </c>
      <c r="AK151" s="103">
        <f t="shared" si="40"/>
        <v>4.3025691771482384</v>
      </c>
      <c r="AL151" s="103">
        <f t="shared" si="41"/>
        <v>5.2272768890530337</v>
      </c>
      <c r="AM151" s="103">
        <f t="shared" si="42"/>
        <v>6.2163141710347931</v>
      </c>
      <c r="AN151" s="103">
        <f t="shared" si="43"/>
        <v>5.6990500181090225</v>
      </c>
      <c r="AO151" s="103">
        <f t="shared" si="44"/>
        <v>6.0387105368497966</v>
      </c>
      <c r="AP151" s="103">
        <f t="shared" si="45"/>
        <v>6.2323779303527838</v>
      </c>
    </row>
    <row r="152" spans="12:42" x14ac:dyDescent="0.25">
      <c r="L152" s="39">
        <v>33450</v>
      </c>
      <c r="M152" s="53">
        <v>5.3629999999999997E-2</v>
      </c>
      <c r="N152" s="53">
        <v>4.8000000000000001E-2</v>
      </c>
      <c r="O152" s="53">
        <v>4.19E-2</v>
      </c>
      <c r="P152" s="53">
        <v>4.53E-2</v>
      </c>
      <c r="Q152" s="53">
        <v>3.5091405800000003E-2</v>
      </c>
      <c r="R152" s="53">
        <v>2.5970095700000001E-2</v>
      </c>
      <c r="S152" s="53">
        <v>5.3199999999999997E-2</v>
      </c>
      <c r="T152" s="53">
        <v>4.7199999999999999E-2</v>
      </c>
      <c r="U152" s="53">
        <v>4.0800000000000003E-2</v>
      </c>
      <c r="W152" s="4">
        <f t="shared" si="35"/>
        <v>-1.9329904299999999E-2</v>
      </c>
      <c r="X152" s="34">
        <f t="shared" si="36"/>
        <v>1.1944127088262306</v>
      </c>
      <c r="Y152" s="17"/>
      <c r="AD152" s="17">
        <f t="shared" si="46"/>
        <v>4.53E-2</v>
      </c>
      <c r="AE152" s="17">
        <f t="shared" si="47"/>
        <v>2.5970095700000001E-2</v>
      </c>
      <c r="AG152" s="39">
        <v>33419</v>
      </c>
      <c r="AH152" s="103">
        <f t="shared" si="37"/>
        <v>6.1465516819581412</v>
      </c>
      <c r="AI152" s="103">
        <f t="shared" si="38"/>
        <v>6.394349155884969</v>
      </c>
      <c r="AJ152" s="103">
        <f t="shared" si="39"/>
        <v>6.4701706095744811</v>
      </c>
      <c r="AK152" s="103">
        <f t="shared" si="40"/>
        <v>4.4974755608730534</v>
      </c>
      <c r="AL152" s="103">
        <f t="shared" si="41"/>
        <v>5.4107093835957558</v>
      </c>
      <c r="AM152" s="103">
        <f t="shared" si="42"/>
        <v>6.3777524449578324</v>
      </c>
      <c r="AN152" s="103">
        <f t="shared" si="43"/>
        <v>6.0022394790724221</v>
      </c>
      <c r="AO152" s="103">
        <f t="shared" si="44"/>
        <v>6.3237376741891067</v>
      </c>
      <c r="AP152" s="103">
        <f t="shared" si="45"/>
        <v>6.4866589499111766</v>
      </c>
    </row>
    <row r="153" spans="12:42" x14ac:dyDescent="0.25">
      <c r="L153" s="39">
        <v>33481</v>
      </c>
      <c r="M153" s="53">
        <v>3.338E-2</v>
      </c>
      <c r="N153" s="53">
        <v>2.6100000000000002E-2</v>
      </c>
      <c r="O153" s="53">
        <v>1.8200000000000001E-2</v>
      </c>
      <c r="P153" s="53">
        <v>4.41E-2</v>
      </c>
      <c r="Q153" s="53">
        <v>3.7014481000000002E-2</v>
      </c>
      <c r="R153" s="53">
        <v>3.0350026499999998E-2</v>
      </c>
      <c r="S153" s="53">
        <v>3.4000000000000002E-2</v>
      </c>
      <c r="T153" s="53">
        <v>2.6749999999999999E-2</v>
      </c>
      <c r="U153" s="53">
        <v>1.9E-2</v>
      </c>
      <c r="W153" s="4">
        <f t="shared" si="35"/>
        <v>-1.3749973500000002E-2</v>
      </c>
      <c r="X153" s="34">
        <f t="shared" si="36"/>
        <v>1.1779895657318067</v>
      </c>
      <c r="Y153" s="17"/>
      <c r="AD153" s="17">
        <f t="shared" si="46"/>
        <v>4.41E-2</v>
      </c>
      <c r="AE153" s="17">
        <f t="shared" si="47"/>
        <v>3.0350026499999998E-2</v>
      </c>
      <c r="AG153" s="39">
        <v>33450</v>
      </c>
      <c r="AH153" s="103">
        <f t="shared" si="37"/>
        <v>6.3517235771019038</v>
      </c>
      <c r="AI153" s="103">
        <f t="shared" si="38"/>
        <v>6.5612416688535671</v>
      </c>
      <c r="AJ153" s="103">
        <f t="shared" si="39"/>
        <v>6.5879277146687363</v>
      </c>
      <c r="AK153" s="103">
        <f t="shared" si="40"/>
        <v>4.695814233107555</v>
      </c>
      <c r="AL153" s="103">
        <f t="shared" si="41"/>
        <v>5.6109839832713826</v>
      </c>
      <c r="AM153" s="103">
        <f t="shared" si="42"/>
        <v>6.5713174006727426</v>
      </c>
      <c r="AN153" s="103">
        <f t="shared" si="43"/>
        <v>6.2063156213608845</v>
      </c>
      <c r="AO153" s="103">
        <f t="shared" si="44"/>
        <v>6.4928976569736658</v>
      </c>
      <c r="AP153" s="103">
        <f t="shared" si="45"/>
        <v>6.6099054699594886</v>
      </c>
    </row>
    <row r="154" spans="12:42" x14ac:dyDescent="0.25">
      <c r="L154" s="39">
        <v>33511</v>
      </c>
      <c r="M154" s="53">
        <v>-1.736E-2</v>
      </c>
      <c r="N154" s="53">
        <v>-1.26E-2</v>
      </c>
      <c r="O154" s="53">
        <v>-7.4000000000000003E-3</v>
      </c>
      <c r="P154" s="53">
        <v>1.5100000000000001E-2</v>
      </c>
      <c r="Q154" s="53">
        <v>7.8303425999999999E-3</v>
      </c>
      <c r="R154" s="53">
        <v>1.1598839999999999E-3</v>
      </c>
      <c r="S154" s="53">
        <v>-1.5599999999999999E-2</v>
      </c>
      <c r="T154" s="53">
        <v>-1.1390000000000001E-2</v>
      </c>
      <c r="U154" s="53">
        <v>-6.7999999999999996E-3</v>
      </c>
      <c r="W154" s="4">
        <f t="shared" si="35"/>
        <v>-1.3940116000000001E-2</v>
      </c>
      <c r="X154" s="34">
        <f t="shared" si="36"/>
        <v>1.1615682545387156</v>
      </c>
      <c r="Y154" s="17"/>
      <c r="AD154" s="17">
        <f t="shared" si="46"/>
        <v>1.5100000000000001E-2</v>
      </c>
      <c r="AE154" s="17">
        <f t="shared" si="47"/>
        <v>1.1598839999999999E-3</v>
      </c>
      <c r="AG154" s="39">
        <v>33481</v>
      </c>
      <c r="AH154" s="103">
        <f t="shared" si="37"/>
        <v>6.2414576558034147</v>
      </c>
      <c r="AI154" s="103">
        <f t="shared" si="38"/>
        <v>6.4785700238260127</v>
      </c>
      <c r="AJ154" s="103">
        <f t="shared" si="39"/>
        <v>6.5391770495801875</v>
      </c>
      <c r="AK154" s="103">
        <f t="shared" si="40"/>
        <v>4.7667210280274785</v>
      </c>
      <c r="AL154" s="103">
        <f t="shared" si="41"/>
        <v>5.6549199101835095</v>
      </c>
      <c r="AM154" s="103">
        <f t="shared" si="42"/>
        <v>6.5789393665847049</v>
      </c>
      <c r="AN154" s="103">
        <f t="shared" si="43"/>
        <v>6.1094970976676555</v>
      </c>
      <c r="AO154" s="103">
        <f t="shared" si="44"/>
        <v>6.4189435526607355</v>
      </c>
      <c r="AP154" s="103">
        <f t="shared" si="45"/>
        <v>6.5649581127637635</v>
      </c>
    </row>
    <row r="155" spans="12:42" x14ac:dyDescent="0.25">
      <c r="L155" s="39">
        <v>33542</v>
      </c>
      <c r="M155" s="53">
        <v>1.558E-2</v>
      </c>
      <c r="N155" s="53">
        <v>1.61E-2</v>
      </c>
      <c r="O155" s="53">
        <v>1.66E-2</v>
      </c>
      <c r="P155" s="53">
        <v>4.2599999999999999E-2</v>
      </c>
      <c r="Q155" s="53">
        <v>2.64486889E-2</v>
      </c>
      <c r="R155" s="53">
        <v>1.13702022E-2</v>
      </c>
      <c r="S155" s="53">
        <v>1.7100000000000001E-2</v>
      </c>
      <c r="T155" s="53">
        <v>1.668E-2</v>
      </c>
      <c r="U155" s="53">
        <v>1.6199999999999999E-2</v>
      </c>
      <c r="W155" s="4">
        <f t="shared" si="35"/>
        <v>-3.12297978E-2</v>
      </c>
      <c r="X155" s="34">
        <f t="shared" si="36"/>
        <v>1.1252927128185726</v>
      </c>
      <c r="Y155" s="17"/>
      <c r="AD155" s="17">
        <f t="shared" si="46"/>
        <v>4.2599999999999999E-2</v>
      </c>
      <c r="AE155" s="17">
        <f t="shared" si="47"/>
        <v>1.13702022E-2</v>
      </c>
      <c r="AG155" s="39">
        <v>33511</v>
      </c>
      <c r="AH155" s="103">
        <f t="shared" si="37"/>
        <v>6.3386995660808312</v>
      </c>
      <c r="AI155" s="103">
        <f t="shared" si="38"/>
        <v>6.5828750012096116</v>
      </c>
      <c r="AJ155" s="103">
        <f t="shared" si="39"/>
        <v>6.6477273886032187</v>
      </c>
      <c r="AK155" s="103">
        <f t="shared" si="40"/>
        <v>4.9697833438214492</v>
      </c>
      <c r="AL155" s="103">
        <f t="shared" si="41"/>
        <v>5.8044851276423692</v>
      </c>
      <c r="AM155" s="103">
        <f t="shared" si="42"/>
        <v>6.6537432374443126</v>
      </c>
      <c r="AN155" s="103">
        <f t="shared" si="43"/>
        <v>6.2139694980377715</v>
      </c>
      <c r="AO155" s="103">
        <f t="shared" si="44"/>
        <v>6.5260115311191171</v>
      </c>
      <c r="AP155" s="103">
        <f t="shared" si="45"/>
        <v>6.671310434190536</v>
      </c>
    </row>
    <row r="156" spans="12:42" x14ac:dyDescent="0.25">
      <c r="L156" s="39">
        <v>33572</v>
      </c>
      <c r="M156" s="53">
        <v>-2.5499999999999998E-2</v>
      </c>
      <c r="N156" s="53">
        <v>-3.78E-2</v>
      </c>
      <c r="O156" s="53">
        <v>-5.1299999999999998E-2</v>
      </c>
      <c r="P156" s="53">
        <v>-5.2200000000000003E-2</v>
      </c>
      <c r="Q156" s="53">
        <v>-4.6251616400000001E-2</v>
      </c>
      <c r="R156" s="53">
        <v>-4.05798115E-2</v>
      </c>
      <c r="S156" s="53">
        <v>-2.7099999999999999E-2</v>
      </c>
      <c r="T156" s="53">
        <v>-3.8339999999999999E-2</v>
      </c>
      <c r="U156" s="53">
        <v>-5.0599999999999999E-2</v>
      </c>
      <c r="W156" s="4">
        <f t="shared" si="35"/>
        <v>1.1620188500000003E-2</v>
      </c>
      <c r="X156" s="34">
        <f t="shared" si="36"/>
        <v>1.1383688262592007</v>
      </c>
      <c r="Y156" s="17"/>
      <c r="AD156" s="17">
        <f t="shared" si="46"/>
        <v>-5.2200000000000003E-2</v>
      </c>
      <c r="AE156" s="17">
        <f t="shared" si="47"/>
        <v>-4.05798115E-2</v>
      </c>
      <c r="AG156" s="39">
        <v>33542</v>
      </c>
      <c r="AH156" s="103">
        <f t="shared" si="37"/>
        <v>6.1770627271457705</v>
      </c>
      <c r="AI156" s="103">
        <f t="shared" si="38"/>
        <v>6.3340423261638881</v>
      </c>
      <c r="AJ156" s="103">
        <f t="shared" si="39"/>
        <v>6.3066989735678733</v>
      </c>
      <c r="AK156" s="103">
        <f t="shared" si="40"/>
        <v>4.7103606532739697</v>
      </c>
      <c r="AL156" s="103">
        <f t="shared" si="41"/>
        <v>5.5360183081191492</v>
      </c>
      <c r="AM156" s="103">
        <f t="shared" si="42"/>
        <v>6.3837355910994225</v>
      </c>
      <c r="AN156" s="103">
        <f t="shared" si="43"/>
        <v>6.0455709246409475</v>
      </c>
      <c r="AO156" s="103">
        <f t="shared" si="44"/>
        <v>6.2758042490160095</v>
      </c>
      <c r="AP156" s="103">
        <f t="shared" si="45"/>
        <v>6.3337421262204954</v>
      </c>
    </row>
    <row r="157" spans="12:42" x14ac:dyDescent="0.25">
      <c r="L157" s="39">
        <v>33603</v>
      </c>
      <c r="M157" s="53">
        <v>0.14133999999999999</v>
      </c>
      <c r="N157" s="53">
        <v>0.1143</v>
      </c>
      <c r="O157" s="53">
        <v>8.3799999999999999E-2</v>
      </c>
      <c r="P157" s="53">
        <v>9.5799999999999996E-2</v>
      </c>
      <c r="Q157" s="53">
        <v>8.0074734199999997E-2</v>
      </c>
      <c r="R157" s="53">
        <v>6.4838753799999996E-2</v>
      </c>
      <c r="S157" s="53">
        <v>0.13869999999999999</v>
      </c>
      <c r="T157" s="53">
        <v>0.11215</v>
      </c>
      <c r="U157" s="53">
        <v>8.2600000000000007E-2</v>
      </c>
      <c r="W157" s="4">
        <f t="shared" si="35"/>
        <v>-3.09612462E-2</v>
      </c>
      <c r="X157" s="34">
        <f t="shared" si="36"/>
        <v>1.1031235087629845</v>
      </c>
      <c r="Y157" s="17"/>
      <c r="AD157" s="17">
        <f t="shared" si="46"/>
        <v>9.5799999999999996E-2</v>
      </c>
      <c r="AE157" s="17">
        <f t="shared" si="47"/>
        <v>6.4838753799999996E-2</v>
      </c>
      <c r="AG157" s="39">
        <v>33572</v>
      </c>
      <c r="AH157" s="103">
        <f t="shared" si="37"/>
        <v>7.0501287730005542</v>
      </c>
      <c r="AI157" s="103">
        <f t="shared" si="38"/>
        <v>7.0580233640444208</v>
      </c>
      <c r="AJ157" s="103">
        <f t="shared" si="39"/>
        <v>6.8352003475528615</v>
      </c>
      <c r="AK157" s="103">
        <f t="shared" si="40"/>
        <v>5.1616132038576161</v>
      </c>
      <c r="AL157" s="103">
        <f t="shared" si="41"/>
        <v>5.9793135026681243</v>
      </c>
      <c r="AM157" s="103">
        <f t="shared" si="42"/>
        <v>6.7976490514150152</v>
      </c>
      <c r="AN157" s="103">
        <f t="shared" si="43"/>
        <v>6.884091611888647</v>
      </c>
      <c r="AO157" s="103">
        <f t="shared" si="44"/>
        <v>6.9796356955431547</v>
      </c>
      <c r="AP157" s="103">
        <f t="shared" si="45"/>
        <v>6.8569092258463087</v>
      </c>
    </row>
    <row r="158" spans="12:42" x14ac:dyDescent="0.25">
      <c r="L158" s="39">
        <v>33634</v>
      </c>
      <c r="M158" s="53">
        <v>-2.4160000000000001E-2</v>
      </c>
      <c r="N158" s="53">
        <v>-1.24E-2</v>
      </c>
      <c r="O158" s="53">
        <v>1.6000000000000001E-3</v>
      </c>
      <c r="P158" s="53">
        <v>7.8600000000000003E-2</v>
      </c>
      <c r="Q158" s="53">
        <v>8.10268814E-2</v>
      </c>
      <c r="R158" s="53">
        <v>8.3651215299999998E-2</v>
      </c>
      <c r="S158" s="53">
        <v>-1.8499999999999999E-2</v>
      </c>
      <c r="T158" s="53">
        <v>-6.79E-3</v>
      </c>
      <c r="U158" s="53">
        <v>6.8999999999999999E-3</v>
      </c>
      <c r="W158" s="4">
        <f t="shared" si="35"/>
        <v>5.0512152999999949E-3</v>
      </c>
      <c r="X158" s="34">
        <f t="shared" si="36"/>
        <v>1.1086956231082377</v>
      </c>
      <c r="Y158" s="17"/>
      <c r="AD158" s="17">
        <f t="shared" si="46"/>
        <v>7.8600000000000003E-2</v>
      </c>
      <c r="AE158" s="17">
        <f t="shared" si="47"/>
        <v>8.3651215299999998E-2</v>
      </c>
      <c r="AG158" s="39">
        <v>33603</v>
      </c>
      <c r="AH158" s="103">
        <f t="shared" si="37"/>
        <v>6.8797976618448615</v>
      </c>
      <c r="AI158" s="103">
        <f t="shared" si="38"/>
        <v>6.9705038743302703</v>
      </c>
      <c r="AJ158" s="103">
        <f t="shared" si="39"/>
        <v>6.8461366681089464</v>
      </c>
      <c r="AK158" s="103">
        <f t="shared" si="40"/>
        <v>5.5673160016808252</v>
      </c>
      <c r="AL158" s="103">
        <f t="shared" si="41"/>
        <v>6.4637986287022322</v>
      </c>
      <c r="AM158" s="103">
        <f t="shared" si="42"/>
        <v>7.3662806557487732</v>
      </c>
      <c r="AN158" s="103">
        <f t="shared" si="43"/>
        <v>6.7567359170687071</v>
      </c>
      <c r="AO158" s="103">
        <f t="shared" si="44"/>
        <v>6.9322439691704165</v>
      </c>
      <c r="AP158" s="103">
        <f t="shared" si="45"/>
        <v>6.9042218995046474</v>
      </c>
    </row>
    <row r="159" spans="12:42" x14ac:dyDescent="0.25">
      <c r="L159" s="39">
        <v>33663</v>
      </c>
      <c r="M159" s="53">
        <v>1.5399999999999999E-3</v>
      </c>
      <c r="N159" s="53">
        <v>1.2200000000000001E-2</v>
      </c>
      <c r="O159" s="53">
        <v>2.4500000000000001E-2</v>
      </c>
      <c r="P159" s="53">
        <v>1.0699999999999999E-2</v>
      </c>
      <c r="Q159" s="53">
        <v>2.9171446E-2</v>
      </c>
      <c r="R159" s="53">
        <v>4.7699349600000003E-2</v>
      </c>
      <c r="S159" s="53">
        <v>2.0999999999999999E-3</v>
      </c>
      <c r="T159" s="53">
        <v>1.32909564E-2</v>
      </c>
      <c r="U159" s="53">
        <v>2.6100000000000002E-2</v>
      </c>
      <c r="W159" s="4">
        <f t="shared" si="35"/>
        <v>3.6999349600000002E-2</v>
      </c>
      <c r="X159" s="34">
        <f t="shared" si="36"/>
        <v>1.1497166400676093</v>
      </c>
      <c r="Y159" s="17"/>
      <c r="AD159" s="17">
        <f t="shared" si="46"/>
        <v>1.0699999999999999E-2</v>
      </c>
      <c r="AE159" s="17">
        <f t="shared" si="47"/>
        <v>4.7699349600000003E-2</v>
      </c>
      <c r="AG159" s="39">
        <v>33634</v>
      </c>
      <c r="AH159" s="103">
        <f t="shared" si="37"/>
        <v>6.890392550244103</v>
      </c>
      <c r="AI159" s="103">
        <f t="shared" si="38"/>
        <v>7.0555440215970995</v>
      </c>
      <c r="AJ159" s="103">
        <f t="shared" si="39"/>
        <v>7.0138670164776151</v>
      </c>
      <c r="AK159" s="103">
        <f t="shared" si="40"/>
        <v>5.62688628289881</v>
      </c>
      <c r="AL159" s="103">
        <f t="shared" si="41"/>
        <v>6.652356981354294</v>
      </c>
      <c r="AM159" s="103">
        <f t="shared" si="42"/>
        <v>7.717647451999051</v>
      </c>
      <c r="AN159" s="103">
        <f t="shared" si="43"/>
        <v>6.770925062494551</v>
      </c>
      <c r="AO159" s="103">
        <f t="shared" si="44"/>
        <v>7.0243801215188242</v>
      </c>
      <c r="AP159" s="103">
        <f t="shared" si="45"/>
        <v>7.0844220910817191</v>
      </c>
    </row>
    <row r="160" spans="12:42" x14ac:dyDescent="0.25">
      <c r="L160" s="39">
        <v>33694</v>
      </c>
      <c r="M160" s="53">
        <v>-2.7320000000000001E-2</v>
      </c>
      <c r="N160" s="53">
        <v>-2.1299999999999999E-2</v>
      </c>
      <c r="O160" s="53">
        <v>-1.4500000000000001E-2</v>
      </c>
      <c r="P160" s="53">
        <v>-5.7500000000000002E-2</v>
      </c>
      <c r="Q160" s="53">
        <v>-3.3848397699999998E-2</v>
      </c>
      <c r="R160" s="53">
        <v>-1.08799586E-2</v>
      </c>
      <c r="S160" s="53">
        <v>-2.92E-2</v>
      </c>
      <c r="T160" s="53">
        <v>-2.213E-2</v>
      </c>
      <c r="U160" s="53">
        <v>-1.4200000000000001E-2</v>
      </c>
      <c r="W160" s="4">
        <f t="shared" si="35"/>
        <v>4.6620041400000006E-2</v>
      </c>
      <c r="X160" s="34">
        <f t="shared" si="36"/>
        <v>1.20331647742583</v>
      </c>
      <c r="Y160" s="17"/>
      <c r="AD160" s="17">
        <f t="shared" si="46"/>
        <v>-5.7500000000000002E-2</v>
      </c>
      <c r="AE160" s="17">
        <f t="shared" si="47"/>
        <v>-1.08799586E-2</v>
      </c>
      <c r="AG160" s="39">
        <v>33663</v>
      </c>
      <c r="AH160" s="103">
        <f t="shared" si="37"/>
        <v>6.702147025771434</v>
      </c>
      <c r="AI160" s="103">
        <f t="shared" si="38"/>
        <v>6.9052609339370816</v>
      </c>
      <c r="AJ160" s="103">
        <f t="shared" si="39"/>
        <v>6.9121659447386898</v>
      </c>
      <c r="AK160" s="103">
        <f t="shared" si="40"/>
        <v>5.3033403216321284</v>
      </c>
      <c r="AL160" s="103">
        <f t="shared" si="41"/>
        <v>6.4271853566070423</v>
      </c>
      <c r="AM160" s="103">
        <f t="shared" si="42"/>
        <v>7.6336797672319054</v>
      </c>
      <c r="AN160" s="103">
        <f t="shared" si="43"/>
        <v>6.5732140506697103</v>
      </c>
      <c r="AO160" s="103">
        <f t="shared" si="44"/>
        <v>6.8689305894296124</v>
      </c>
      <c r="AP160" s="103">
        <f t="shared" si="45"/>
        <v>6.9838232973883585</v>
      </c>
    </row>
    <row r="161" spans="12:42" x14ac:dyDescent="0.25">
      <c r="L161" s="39">
        <v>33724</v>
      </c>
      <c r="M161" s="53">
        <v>7.1700000000000002E-3</v>
      </c>
      <c r="N161" s="53">
        <v>2.41E-2</v>
      </c>
      <c r="O161" s="53">
        <v>4.3099999999999999E-2</v>
      </c>
      <c r="P161" s="53">
        <v>-5.8099999999999999E-2</v>
      </c>
      <c r="Q161" s="53">
        <v>-3.5034251000000002E-2</v>
      </c>
      <c r="R161" s="53">
        <v>-1.3850214899999999E-2</v>
      </c>
      <c r="S161" s="53">
        <v>3.3E-3</v>
      </c>
      <c r="T161" s="53">
        <v>2.0240000000000001E-2</v>
      </c>
      <c r="U161" s="53">
        <v>3.9E-2</v>
      </c>
      <c r="W161" s="4">
        <f t="shared" si="35"/>
        <v>4.4249785100000001E-2</v>
      </c>
      <c r="X161" s="34">
        <f t="shared" si="36"/>
        <v>1.256562972959212</v>
      </c>
      <c r="Y161" s="17"/>
      <c r="AD161" s="17">
        <f t="shared" si="46"/>
        <v>-5.8099999999999999E-2</v>
      </c>
      <c r="AE161" s="17">
        <f t="shared" si="47"/>
        <v>-1.3850214899999999E-2</v>
      </c>
      <c r="AG161" s="39">
        <v>33694</v>
      </c>
      <c r="AH161" s="103">
        <f t="shared" si="37"/>
        <v>6.7502014199462144</v>
      </c>
      <c r="AI161" s="103">
        <f t="shared" si="38"/>
        <v>7.0716777224449654</v>
      </c>
      <c r="AJ161" s="103">
        <f t="shared" si="39"/>
        <v>7.2100802969569271</v>
      </c>
      <c r="AK161" s="103">
        <f t="shared" si="40"/>
        <v>4.9952162489453018</v>
      </c>
      <c r="AL161" s="103">
        <f t="shared" si="41"/>
        <v>6.2020137316001467</v>
      </c>
      <c r="AM161" s="103">
        <f t="shared" si="42"/>
        <v>7.5279516619779612</v>
      </c>
      <c r="AN161" s="103">
        <f t="shared" si="43"/>
        <v>6.5949056570369207</v>
      </c>
      <c r="AO161" s="103">
        <f t="shared" si="44"/>
        <v>7.0079577445596684</v>
      </c>
      <c r="AP161" s="103">
        <f t="shared" si="45"/>
        <v>7.2561924059865035</v>
      </c>
    </row>
    <row r="162" spans="12:42" x14ac:dyDescent="0.25">
      <c r="L162" s="39">
        <v>33755</v>
      </c>
      <c r="M162" s="53">
        <v>7.3499999999999998E-3</v>
      </c>
      <c r="N162" s="53">
        <v>6.1999999999999998E-3</v>
      </c>
      <c r="O162" s="53">
        <v>5.0000000000000001E-3</v>
      </c>
      <c r="P162" s="53">
        <v>-2.2000000000000001E-3</v>
      </c>
      <c r="Q162" s="53">
        <v>1.32975191E-2</v>
      </c>
      <c r="R162" s="53">
        <v>2.7190344000000002E-2</v>
      </c>
      <c r="S162" s="53">
        <v>6.7999999999999996E-3</v>
      </c>
      <c r="T162" s="53">
        <v>6.6551437999999999E-3</v>
      </c>
      <c r="U162" s="53">
        <v>6.4999999999999997E-3</v>
      </c>
      <c r="W162" s="4">
        <f t="shared" si="35"/>
        <v>2.9390344000000002E-2</v>
      </c>
      <c r="X162" s="34">
        <f t="shared" si="36"/>
        <v>1.293493790992146</v>
      </c>
      <c r="Y162" s="17"/>
      <c r="AD162" s="17">
        <f t="shared" si="46"/>
        <v>-2.2000000000000001E-3</v>
      </c>
      <c r="AE162" s="17">
        <f t="shared" si="47"/>
        <v>2.7190344000000002E-2</v>
      </c>
      <c r="AG162" s="39">
        <v>33724</v>
      </c>
      <c r="AH162" s="103">
        <f t="shared" si="37"/>
        <v>6.7998154003828191</v>
      </c>
      <c r="AI162" s="103">
        <f t="shared" si="38"/>
        <v>7.1155221243241238</v>
      </c>
      <c r="AJ162" s="103">
        <f t="shared" si="39"/>
        <v>7.2461306984417106</v>
      </c>
      <c r="AK162" s="103">
        <f t="shared" si="40"/>
        <v>4.984226773197622</v>
      </c>
      <c r="AL162" s="103">
        <f t="shared" si="41"/>
        <v>6.2844851276545617</v>
      </c>
      <c r="AM162" s="103">
        <f t="shared" si="42"/>
        <v>7.7326392572825142</v>
      </c>
      <c r="AN162" s="103">
        <f t="shared" si="43"/>
        <v>6.6397510155047712</v>
      </c>
      <c r="AO162" s="103">
        <f t="shared" si="44"/>
        <v>7.0545967110940362</v>
      </c>
      <c r="AP162" s="103">
        <f t="shared" si="45"/>
        <v>7.3033576566254155</v>
      </c>
    </row>
    <row r="163" spans="12:42" x14ac:dyDescent="0.25">
      <c r="L163" s="39">
        <v>33785</v>
      </c>
      <c r="M163" s="53">
        <v>-2.5149999999999999E-2</v>
      </c>
      <c r="N163" s="53">
        <v>-1.61E-2</v>
      </c>
      <c r="O163" s="53">
        <v>-6.1999999999999998E-3</v>
      </c>
      <c r="P163" s="53">
        <v>-6.3799999999999996E-2</v>
      </c>
      <c r="Q163" s="53">
        <v>-4.7292376699999999E-2</v>
      </c>
      <c r="R163" s="53">
        <v>-3.2379707899999999E-2</v>
      </c>
      <c r="S163" s="53">
        <v>-2.7300000000000001E-2</v>
      </c>
      <c r="T163" s="53">
        <v>-1.7989999999999999E-2</v>
      </c>
      <c r="U163" s="53">
        <v>-8.0000000000000002E-3</v>
      </c>
      <c r="W163" s="4">
        <f t="shared" si="35"/>
        <v>3.1420292099999997E-2</v>
      </c>
      <c r="X163" s="34">
        <f t="shared" si="36"/>
        <v>1.3341357437346555</v>
      </c>
      <c r="Y163" s="17"/>
      <c r="AD163" s="17">
        <f t="shared" si="46"/>
        <v>-6.3799999999999996E-2</v>
      </c>
      <c r="AE163" s="17">
        <f t="shared" si="47"/>
        <v>-3.2379707899999999E-2</v>
      </c>
      <c r="AG163" s="39">
        <v>33755</v>
      </c>
      <c r="AH163" s="103">
        <f t="shared" si="37"/>
        <v>6.6288000430631913</v>
      </c>
      <c r="AI163" s="103">
        <f t="shared" si="38"/>
        <v>7.0009622181225053</v>
      </c>
      <c r="AJ163" s="103">
        <f t="shared" si="39"/>
        <v>7.201204688111372</v>
      </c>
      <c r="AK163" s="103">
        <f t="shared" si="40"/>
        <v>4.6662331050676142</v>
      </c>
      <c r="AL163" s="103">
        <f t="shared" si="41"/>
        <v>5.9872768896319748</v>
      </c>
      <c r="AM163" s="103">
        <f t="shared" si="42"/>
        <v>7.4822586568356337</v>
      </c>
      <c r="AN163" s="103">
        <f t="shared" si="43"/>
        <v>6.4584858127814906</v>
      </c>
      <c r="AO163" s="103">
        <f t="shared" si="44"/>
        <v>6.9276845162614551</v>
      </c>
      <c r="AP163" s="103">
        <f t="shared" si="45"/>
        <v>7.2449307953724125</v>
      </c>
    </row>
    <row r="164" spans="12:42" x14ac:dyDescent="0.25">
      <c r="L164" s="39">
        <v>33816</v>
      </c>
      <c r="M164" s="53">
        <v>4.48E-2</v>
      </c>
      <c r="N164" s="53">
        <v>4.1799999999999997E-2</v>
      </c>
      <c r="O164" s="53">
        <v>3.8600000000000002E-2</v>
      </c>
      <c r="P164" s="53">
        <v>3.1399999999999997E-2</v>
      </c>
      <c r="Q164" s="53">
        <v>3.4795370800000003E-2</v>
      </c>
      <c r="R164" s="53">
        <v>3.7670118799999999E-2</v>
      </c>
      <c r="S164" s="53">
        <v>4.3999999999999997E-2</v>
      </c>
      <c r="T164" s="53">
        <v>4.1320000000000003E-2</v>
      </c>
      <c r="U164" s="53">
        <v>3.85E-2</v>
      </c>
      <c r="W164" s="4">
        <f t="shared" si="35"/>
        <v>6.2701188000000019E-3</v>
      </c>
      <c r="X164" s="34">
        <f t="shared" si="36"/>
        <v>1.3425009333431983</v>
      </c>
      <c r="Y164" s="17"/>
      <c r="AD164" s="17">
        <f t="shared" si="46"/>
        <v>3.1399999999999997E-2</v>
      </c>
      <c r="AE164" s="17">
        <f t="shared" si="47"/>
        <v>3.7670118799999999E-2</v>
      </c>
      <c r="AG164" s="39">
        <v>33785</v>
      </c>
      <c r="AH164" s="103">
        <f t="shared" si="37"/>
        <v>6.9257702849924216</v>
      </c>
      <c r="AI164" s="103">
        <f t="shared" si="38"/>
        <v>7.2936024388400265</v>
      </c>
      <c r="AJ164" s="103">
        <f t="shared" si="39"/>
        <v>7.4791711890724706</v>
      </c>
      <c r="AK164" s="103">
        <f t="shared" si="40"/>
        <v>4.8127528245667381</v>
      </c>
      <c r="AL164" s="103">
        <f t="shared" si="41"/>
        <v>6.19560640908899</v>
      </c>
      <c r="AM164" s="103">
        <f t="shared" si="42"/>
        <v>7.76411622933096</v>
      </c>
      <c r="AN164" s="103">
        <f t="shared" si="43"/>
        <v>6.7426591885438762</v>
      </c>
      <c r="AO164" s="103">
        <f t="shared" si="44"/>
        <v>7.213936440473379</v>
      </c>
      <c r="AP164" s="103">
        <f t="shared" si="45"/>
        <v>7.5238606309942506</v>
      </c>
    </row>
    <row r="165" spans="12:42" x14ac:dyDescent="0.25">
      <c r="L165" s="39">
        <v>33847</v>
      </c>
      <c r="M165" s="53">
        <v>-1.2239999999999999E-2</v>
      </c>
      <c r="N165" s="53">
        <v>-2.1100000000000001E-2</v>
      </c>
      <c r="O165" s="53">
        <v>-3.0599999999999999E-2</v>
      </c>
      <c r="P165" s="53">
        <v>-3.85E-2</v>
      </c>
      <c r="Q165" s="53">
        <v>-2.82181216E-2</v>
      </c>
      <c r="R165" s="53">
        <v>-1.9490194999999998E-2</v>
      </c>
      <c r="S165" s="53">
        <v>-1.3899999999999999E-2</v>
      </c>
      <c r="T165" s="53">
        <v>-2.1609104099999998E-2</v>
      </c>
      <c r="U165" s="53">
        <v>-2.9700000000000001E-2</v>
      </c>
      <c r="W165" s="4">
        <f t="shared" si="35"/>
        <v>1.9009805000000001E-2</v>
      </c>
      <c r="X165" s="34">
        <f t="shared" si="36"/>
        <v>1.3680216142983705</v>
      </c>
      <c r="Y165" s="17"/>
      <c r="AD165" s="17">
        <f t="shared" si="46"/>
        <v>-3.85E-2</v>
      </c>
      <c r="AE165" s="17">
        <f t="shared" si="47"/>
        <v>-1.9490194999999998E-2</v>
      </c>
      <c r="AG165" s="39">
        <v>33816</v>
      </c>
      <c r="AH165" s="103">
        <f t="shared" si="37"/>
        <v>6.8409988567041138</v>
      </c>
      <c r="AI165" s="103">
        <f t="shared" si="38"/>
        <v>7.1397074273805021</v>
      </c>
      <c r="AJ165" s="103">
        <f t="shared" si="39"/>
        <v>7.250308550686853</v>
      </c>
      <c r="AK165" s="103">
        <f t="shared" si="40"/>
        <v>4.6274618408209189</v>
      </c>
      <c r="AL165" s="103">
        <f t="shared" si="41"/>
        <v>6.0207780340515775</v>
      </c>
      <c r="AM165" s="103">
        <f t="shared" si="42"/>
        <v>7.6127920900186341</v>
      </c>
      <c r="AN165" s="103">
        <f t="shared" si="43"/>
        <v>6.6489362258231166</v>
      </c>
      <c r="AO165" s="103">
        <f t="shared" si="44"/>
        <v>7.0580497369604069</v>
      </c>
      <c r="AP165" s="103">
        <f t="shared" si="45"/>
        <v>7.3004019702537217</v>
      </c>
    </row>
    <row r="166" spans="12:42" x14ac:dyDescent="0.25">
      <c r="L166" s="39">
        <v>33877</v>
      </c>
      <c r="M166" s="53">
        <v>1.1610000000000001E-2</v>
      </c>
      <c r="N166" s="53">
        <v>1.2699999999999999E-2</v>
      </c>
      <c r="O166" s="53">
        <v>1.38E-2</v>
      </c>
      <c r="P166" s="53">
        <v>2.7900000000000001E-2</v>
      </c>
      <c r="Q166" s="53">
        <v>2.3062772700000001E-2</v>
      </c>
      <c r="R166" s="53">
        <v>1.88789561E-2</v>
      </c>
      <c r="S166" s="53">
        <v>1.26E-2</v>
      </c>
      <c r="T166" s="53">
        <v>1.34E-2</v>
      </c>
      <c r="U166" s="53">
        <v>1.4200000000000001E-2</v>
      </c>
      <c r="W166" s="4">
        <f t="shared" si="35"/>
        <v>-9.021043900000001E-3</v>
      </c>
      <c r="X166" s="34">
        <f t="shared" si="36"/>
        <v>1.3556806312596361</v>
      </c>
      <c r="Y166" s="17"/>
      <c r="AD166" s="17">
        <f t="shared" si="46"/>
        <v>2.7900000000000001E-2</v>
      </c>
      <c r="AE166" s="17">
        <f t="shared" si="47"/>
        <v>1.88789561E-2</v>
      </c>
      <c r="AG166" s="39">
        <v>33847</v>
      </c>
      <c r="AH166" s="103">
        <f t="shared" si="37"/>
        <v>6.9204228534304475</v>
      </c>
      <c r="AI166" s="103">
        <f t="shared" si="38"/>
        <v>7.2303817117082341</v>
      </c>
      <c r="AJ166" s="103">
        <f t="shared" si="39"/>
        <v>7.3503628086863317</v>
      </c>
      <c r="AK166" s="103">
        <f t="shared" si="40"/>
        <v>4.7565680261798224</v>
      </c>
      <c r="AL166" s="103">
        <f t="shared" si="41"/>
        <v>6.1596338693280615</v>
      </c>
      <c r="AM166" s="103">
        <f t="shared" si="42"/>
        <v>7.7565136576845228</v>
      </c>
      <c r="AN166" s="103">
        <f t="shared" si="43"/>
        <v>6.7327128222684873</v>
      </c>
      <c r="AO166" s="103">
        <f t="shared" si="44"/>
        <v>7.1526276034356773</v>
      </c>
      <c r="AP166" s="103">
        <f t="shared" si="45"/>
        <v>7.4040676782313248</v>
      </c>
    </row>
    <row r="167" spans="12:42" x14ac:dyDescent="0.25">
      <c r="L167" s="39">
        <v>33908</v>
      </c>
      <c r="M167" s="53">
        <v>1.5010000000000001E-2</v>
      </c>
      <c r="N167" s="53">
        <v>8.3000000000000001E-3</v>
      </c>
      <c r="O167" s="53">
        <v>8.9999999999999998E-4</v>
      </c>
      <c r="P167" s="53">
        <v>4.1099999999999998E-2</v>
      </c>
      <c r="Q167" s="53">
        <v>3.1785894699999998E-2</v>
      </c>
      <c r="R167" s="53">
        <v>2.3341147100000001E-2</v>
      </c>
      <c r="S167" s="53">
        <v>1.66E-2</v>
      </c>
      <c r="T167" s="53">
        <v>9.9000000000000008E-3</v>
      </c>
      <c r="U167" s="53">
        <v>2.7000000000000001E-3</v>
      </c>
      <c r="W167" s="4">
        <f t="shared" si="35"/>
        <v>-1.7758852899999997E-2</v>
      </c>
      <c r="X167" s="34">
        <f t="shared" si="36"/>
        <v>1.3316052983497171</v>
      </c>
      <c r="Y167" s="17"/>
      <c r="AD167" s="17">
        <f t="shared" si="46"/>
        <v>4.1099999999999998E-2</v>
      </c>
      <c r="AE167" s="17">
        <f t="shared" si="47"/>
        <v>2.3341147100000001E-2</v>
      </c>
      <c r="AG167" s="39">
        <v>33877</v>
      </c>
      <c r="AH167" s="103">
        <f t="shared" si="37"/>
        <v>7.0242984004604381</v>
      </c>
      <c r="AI167" s="103">
        <f t="shared" si="38"/>
        <v>7.2903938799154124</v>
      </c>
      <c r="AJ167" s="103">
        <f t="shared" si="39"/>
        <v>7.356978135214149</v>
      </c>
      <c r="AK167" s="103">
        <f t="shared" si="40"/>
        <v>4.9520629720558125</v>
      </c>
      <c r="AL167" s="103">
        <f t="shared" si="41"/>
        <v>6.3554233428890772</v>
      </c>
      <c r="AM167" s="103">
        <f t="shared" si="42"/>
        <v>7.9375595839516961</v>
      </c>
      <c r="AN167" s="103">
        <f t="shared" si="43"/>
        <v>6.8444758551181435</v>
      </c>
      <c r="AO167" s="103">
        <f t="shared" si="44"/>
        <v>7.2234386167096902</v>
      </c>
      <c r="AP167" s="103">
        <f t="shared" si="45"/>
        <v>7.4240586609625492</v>
      </c>
    </row>
    <row r="168" spans="12:42" x14ac:dyDescent="0.25">
      <c r="L168" s="39">
        <v>33938</v>
      </c>
      <c r="M168" s="53">
        <v>4.3479999999999998E-2</v>
      </c>
      <c r="N168" s="53">
        <v>3.8399999999999997E-2</v>
      </c>
      <c r="O168" s="53">
        <v>3.2800000000000003E-2</v>
      </c>
      <c r="P168" s="53">
        <v>9.3299999999999994E-2</v>
      </c>
      <c r="Q168" s="53">
        <v>7.6519810499999993E-2</v>
      </c>
      <c r="R168" s="53">
        <v>6.18695368E-2</v>
      </c>
      <c r="S168" s="53">
        <v>4.6699999999999998E-2</v>
      </c>
      <c r="T168" s="53">
        <v>4.1149999999999999E-2</v>
      </c>
      <c r="U168" s="53">
        <v>3.5099999999999999E-2</v>
      </c>
      <c r="W168" s="4">
        <f t="shared" si="35"/>
        <v>-3.1430463199999994E-2</v>
      </c>
      <c r="X168" s="34">
        <f t="shared" si="36"/>
        <v>1.2897523270230113</v>
      </c>
      <c r="Y168" s="17"/>
      <c r="AD168" s="17">
        <f t="shared" si="46"/>
        <v>9.3299999999999994E-2</v>
      </c>
      <c r="AE168" s="17">
        <f t="shared" si="47"/>
        <v>6.18695368E-2</v>
      </c>
      <c r="AG168" s="39">
        <v>33908</v>
      </c>
      <c r="AH168" s="103">
        <f t="shared" si="37"/>
        <v>7.329714894912458</v>
      </c>
      <c r="AI168" s="103">
        <f t="shared" si="38"/>
        <v>7.5703450049041638</v>
      </c>
      <c r="AJ168" s="103">
        <f t="shared" si="39"/>
        <v>7.5982870180491728</v>
      </c>
      <c r="AK168" s="103">
        <f t="shared" si="40"/>
        <v>5.4140904473486193</v>
      </c>
      <c r="AL168" s="103">
        <f t="shared" si="41"/>
        <v>6.8417391327342258</v>
      </c>
      <c r="AM168" s="103">
        <f t="shared" si="42"/>
        <v>8.4286527187331881</v>
      </c>
      <c r="AN168" s="103">
        <f t="shared" si="43"/>
        <v>7.164112877552161</v>
      </c>
      <c r="AO168" s="103">
        <f t="shared" si="44"/>
        <v>7.5206831157872944</v>
      </c>
      <c r="AP168" s="103">
        <f t="shared" si="45"/>
        <v>7.6846431199623337</v>
      </c>
    </row>
    <row r="169" spans="12:42" x14ac:dyDescent="0.25">
      <c r="L169" s="39">
        <v>33969</v>
      </c>
      <c r="M169" s="53">
        <v>9.9500000000000005E-3</v>
      </c>
      <c r="N169" s="53">
        <v>1.6500000000000001E-2</v>
      </c>
      <c r="O169" s="53">
        <v>2.3800000000000002E-2</v>
      </c>
      <c r="P169" s="53">
        <v>2.7400000000000001E-2</v>
      </c>
      <c r="Q169" s="53">
        <v>3.4837984600000003E-2</v>
      </c>
      <c r="R169" s="53">
        <v>4.14697396E-2</v>
      </c>
      <c r="S169" s="53">
        <v>1.11E-2</v>
      </c>
      <c r="T169" s="53">
        <v>1.7860000000000001E-2</v>
      </c>
      <c r="U169" s="53">
        <v>2.53E-2</v>
      </c>
      <c r="W169" s="4">
        <f t="shared" si="35"/>
        <v>1.4069739599999999E-2</v>
      </c>
      <c r="X169" s="34">
        <f t="shared" si="36"/>
        <v>1.3078988064127193</v>
      </c>
      <c r="Y169" s="17"/>
      <c r="AD169" s="17">
        <f t="shared" si="46"/>
        <v>2.7400000000000001E-2</v>
      </c>
      <c r="AE169" s="17">
        <f t="shared" si="47"/>
        <v>4.14697396E-2</v>
      </c>
      <c r="AG169" s="39">
        <v>33938</v>
      </c>
      <c r="AH169" s="103">
        <f t="shared" si="37"/>
        <v>7.402645558116836</v>
      </c>
      <c r="AI169" s="103">
        <f t="shared" si="38"/>
        <v>7.6952556974850825</v>
      </c>
      <c r="AJ169" s="103">
        <f t="shared" si="39"/>
        <v>7.7791262490787432</v>
      </c>
      <c r="AK169" s="103">
        <f t="shared" si="40"/>
        <v>5.562436525605972</v>
      </c>
      <c r="AL169" s="103">
        <f t="shared" si="41"/>
        <v>7.0800915352776377</v>
      </c>
      <c r="AM169" s="103">
        <f t="shared" si="42"/>
        <v>8.778186752157886</v>
      </c>
      <c r="AN169" s="103">
        <f t="shared" si="43"/>
        <v>7.243634530492991</v>
      </c>
      <c r="AO169" s="103">
        <f t="shared" si="44"/>
        <v>7.6550025162352551</v>
      </c>
      <c r="AP169" s="103">
        <f t="shared" si="45"/>
        <v>7.8790645908973813</v>
      </c>
    </row>
    <row r="170" spans="12:42" x14ac:dyDescent="0.25">
      <c r="L170" s="39">
        <v>34000</v>
      </c>
      <c r="M170" s="53">
        <v>-1.1469999999999999E-2</v>
      </c>
      <c r="N170" s="53">
        <v>7.7999999999999996E-3</v>
      </c>
      <c r="O170" s="53">
        <v>2.9000000000000001E-2</v>
      </c>
      <c r="P170" s="53">
        <v>1.24E-2</v>
      </c>
      <c r="Q170" s="53">
        <v>3.3846153800000001E-2</v>
      </c>
      <c r="R170" s="53">
        <v>5.3060372299999999E-2</v>
      </c>
      <c r="S170" s="53">
        <v>-9.7999999999999997E-3</v>
      </c>
      <c r="T170" s="53">
        <v>9.7699999999999992E-3</v>
      </c>
      <c r="U170" s="53">
        <v>3.1E-2</v>
      </c>
      <c r="W170" s="4">
        <f t="shared" si="35"/>
        <v>4.0660372299999997E-2</v>
      </c>
      <c r="X170" s="34">
        <f t="shared" si="36"/>
        <v>1.3610784588121863</v>
      </c>
      <c r="Y170" s="17"/>
      <c r="AD170" s="17">
        <f t="shared" si="46"/>
        <v>1.24E-2</v>
      </c>
      <c r="AE170" s="17">
        <f t="shared" si="47"/>
        <v>5.3060372299999999E-2</v>
      </c>
      <c r="AG170" s="39">
        <v>33969</v>
      </c>
      <c r="AH170" s="103">
        <f t="shared" si="37"/>
        <v>7.3177372135652359</v>
      </c>
      <c r="AI170" s="103">
        <f t="shared" si="38"/>
        <v>7.7552786919254668</v>
      </c>
      <c r="AJ170" s="103">
        <f t="shared" si="39"/>
        <v>8.0047209103020265</v>
      </c>
      <c r="AK170" s="103">
        <f t="shared" si="40"/>
        <v>5.6314107385234857</v>
      </c>
      <c r="AL170" s="103">
        <f t="shared" si="41"/>
        <v>7.3197254022987224</v>
      </c>
      <c r="AM170" s="103">
        <f t="shared" si="42"/>
        <v>9.2439606093463116</v>
      </c>
      <c r="AN170" s="103">
        <f t="shared" si="43"/>
        <v>7.1726469120941596</v>
      </c>
      <c r="AO170" s="103">
        <f t="shared" si="44"/>
        <v>7.7297918908188743</v>
      </c>
      <c r="AP170" s="103">
        <f t="shared" si="45"/>
        <v>8.1233155932151995</v>
      </c>
    </row>
    <row r="171" spans="12:42" x14ac:dyDescent="0.25">
      <c r="L171" s="39">
        <v>34028</v>
      </c>
      <c r="M171" s="53">
        <v>-1.5810000000000001E-2</v>
      </c>
      <c r="N171" s="53">
        <v>8.9999999999999993E-3</v>
      </c>
      <c r="O171" s="53">
        <v>3.5200000000000002E-2</v>
      </c>
      <c r="P171" s="53">
        <v>-5.4300000000000001E-2</v>
      </c>
      <c r="Q171" s="53">
        <v>-2.3096738700000001E-2</v>
      </c>
      <c r="R171" s="53">
        <v>4.0000000000000001E-3</v>
      </c>
      <c r="S171" s="53">
        <v>-1.8499999999999999E-2</v>
      </c>
      <c r="T171" s="53">
        <v>6.5100000000000002E-3</v>
      </c>
      <c r="U171" s="53">
        <v>3.2599999999999997E-2</v>
      </c>
      <c r="W171" s="4">
        <f t="shared" si="35"/>
        <v>5.8300000000000005E-2</v>
      </c>
      <c r="X171" s="34">
        <f t="shared" si="36"/>
        <v>1.4404293329609368</v>
      </c>
      <c r="Y171" s="17"/>
      <c r="AD171" s="17">
        <f t="shared" si="46"/>
        <v>-5.4300000000000001E-2</v>
      </c>
      <c r="AE171" s="17">
        <f t="shared" si="47"/>
        <v>4.0000000000000001E-3</v>
      </c>
      <c r="AG171" s="39">
        <v>34000</v>
      </c>
      <c r="AH171" s="103">
        <f t="shared" si="37"/>
        <v>7.20204378821877</v>
      </c>
      <c r="AI171" s="103">
        <f t="shared" si="38"/>
        <v>7.8250762001527949</v>
      </c>
      <c r="AJ171" s="103">
        <f t="shared" si="39"/>
        <v>8.2864870863446569</v>
      </c>
      <c r="AK171" s="103">
        <f t="shared" si="40"/>
        <v>5.3256251354216602</v>
      </c>
      <c r="AL171" s="103">
        <f t="shared" si="41"/>
        <v>7.1506636173260771</v>
      </c>
      <c r="AM171" s="103">
        <f t="shared" si="42"/>
        <v>9.2809364517836972</v>
      </c>
      <c r="AN171" s="103">
        <f t="shared" si="43"/>
        <v>7.0399529442204178</v>
      </c>
      <c r="AO171" s="103">
        <f t="shared" si="44"/>
        <v>7.7801128360281053</v>
      </c>
      <c r="AP171" s="103">
        <f t="shared" si="45"/>
        <v>8.3881356815540151</v>
      </c>
    </row>
    <row r="172" spans="12:42" x14ac:dyDescent="0.25">
      <c r="L172" s="39">
        <v>34059</v>
      </c>
      <c r="M172" s="53">
        <v>1.9259999999999999E-2</v>
      </c>
      <c r="N172" s="53">
        <v>2.4400000000000002E-2</v>
      </c>
      <c r="O172" s="53">
        <v>2.9499999999999998E-2</v>
      </c>
      <c r="P172" s="53">
        <v>2.58E-2</v>
      </c>
      <c r="Q172" s="53">
        <v>3.2449661400000003E-2</v>
      </c>
      <c r="R172" s="53">
        <v>3.7930032900000001E-2</v>
      </c>
      <c r="S172" s="53">
        <v>1.9699999999999999E-2</v>
      </c>
      <c r="T172" s="53">
        <v>2.496E-2</v>
      </c>
      <c r="U172" s="53">
        <v>3.0200000000000001E-2</v>
      </c>
      <c r="W172" s="4">
        <f t="shared" si="35"/>
        <v>1.2130032900000001E-2</v>
      </c>
      <c r="X172" s="34">
        <f t="shared" si="36"/>
        <v>1.4579017881598781</v>
      </c>
      <c r="Y172" s="17"/>
      <c r="AD172" s="17">
        <f t="shared" si="46"/>
        <v>2.58E-2</v>
      </c>
      <c r="AE172" s="17">
        <f t="shared" si="47"/>
        <v>3.7930032900000001E-2</v>
      </c>
      <c r="AG172" s="39">
        <v>34028</v>
      </c>
      <c r="AH172" s="103">
        <f t="shared" si="37"/>
        <v>7.3407551515798639</v>
      </c>
      <c r="AI172" s="103">
        <f t="shared" si="38"/>
        <v>8.0160080594365226</v>
      </c>
      <c r="AJ172" s="103">
        <f t="shared" si="39"/>
        <v>8.5309384553918246</v>
      </c>
      <c r="AK172" s="103">
        <f t="shared" si="40"/>
        <v>5.4630262639155394</v>
      </c>
      <c r="AL172" s="103">
        <f t="shared" si="41"/>
        <v>7.382700230493608</v>
      </c>
      <c r="AM172" s="103">
        <f t="shared" si="42"/>
        <v>9.6329626767426628</v>
      </c>
      <c r="AN172" s="103">
        <f t="shared" si="43"/>
        <v>7.1786400172215608</v>
      </c>
      <c r="AO172" s="103">
        <f t="shared" si="44"/>
        <v>7.9743044524153675</v>
      </c>
      <c r="AP172" s="103">
        <f t="shared" si="45"/>
        <v>8.6414573791369467</v>
      </c>
    </row>
    <row r="173" spans="12:42" x14ac:dyDescent="0.25">
      <c r="L173" s="39">
        <v>34089</v>
      </c>
      <c r="M173" s="53">
        <v>-0.04</v>
      </c>
      <c r="N173" s="53">
        <v>-2.64E-2</v>
      </c>
      <c r="O173" s="53">
        <v>-1.2800000000000001E-2</v>
      </c>
      <c r="P173" s="53">
        <v>-3.1699999999999999E-2</v>
      </c>
      <c r="Q173" s="53">
        <v>-2.74499107E-2</v>
      </c>
      <c r="R173" s="53">
        <v>-2.4030079100000001E-2</v>
      </c>
      <c r="S173" s="53">
        <v>-3.9399999999999998E-2</v>
      </c>
      <c r="T173" s="53">
        <v>-2.64669971E-2</v>
      </c>
      <c r="U173" s="53">
        <v>-1.37E-2</v>
      </c>
      <c r="W173" s="4">
        <f t="shared" si="35"/>
        <v>7.6699208999999983E-3</v>
      </c>
      <c r="X173" s="34">
        <f t="shared" si="36"/>
        <v>1.4690837795550329</v>
      </c>
      <c r="Y173" s="17"/>
      <c r="AD173" s="17">
        <f t="shared" si="46"/>
        <v>-3.1699999999999999E-2</v>
      </c>
      <c r="AE173" s="17">
        <f t="shared" si="47"/>
        <v>-2.4030079100000001E-2</v>
      </c>
      <c r="AG173" s="39">
        <v>34059</v>
      </c>
      <c r="AH173" s="103">
        <f t="shared" si="37"/>
        <v>7.0471249455166687</v>
      </c>
      <c r="AI173" s="103">
        <f t="shared" si="38"/>
        <v>7.804385446667399</v>
      </c>
      <c r="AJ173" s="103">
        <f t="shared" si="39"/>
        <v>8.4217424431628096</v>
      </c>
      <c r="AK173" s="103">
        <f t="shared" si="40"/>
        <v>5.2898483313494173</v>
      </c>
      <c r="AL173" s="103">
        <f t="shared" si="41"/>
        <v>7.1800457684416887</v>
      </c>
      <c r="AM173" s="103">
        <f t="shared" si="42"/>
        <v>9.4014818216531886</v>
      </c>
      <c r="AN173" s="103">
        <f t="shared" si="43"/>
        <v>6.8958016005430309</v>
      </c>
      <c r="AO173" s="103">
        <f t="shared" si="44"/>
        <v>7.7632485595987726</v>
      </c>
      <c r="AP173" s="103">
        <f t="shared" si="45"/>
        <v>8.5230694130427693</v>
      </c>
    </row>
    <row r="174" spans="12:42" x14ac:dyDescent="0.25">
      <c r="L174" s="39">
        <v>34120</v>
      </c>
      <c r="M174" s="53">
        <v>3.5020000000000003E-2</v>
      </c>
      <c r="N174" s="53">
        <v>2.7400000000000001E-2</v>
      </c>
      <c r="O174" s="53">
        <v>2.01E-2</v>
      </c>
      <c r="P174" s="53">
        <v>5.9900000000000002E-2</v>
      </c>
      <c r="Q174" s="53">
        <v>4.4249254199999997E-2</v>
      </c>
      <c r="R174" s="53">
        <v>3.1449940099999997E-2</v>
      </c>
      <c r="S174" s="53">
        <v>3.6799999999999999E-2</v>
      </c>
      <c r="T174" s="53">
        <v>2.8719999999999999E-2</v>
      </c>
      <c r="U174" s="53">
        <v>2.1000000000000001E-2</v>
      </c>
      <c r="W174" s="4">
        <f t="shared" si="35"/>
        <v>-2.8450059900000005E-2</v>
      </c>
      <c r="X174" s="34">
        <f t="shared" si="36"/>
        <v>1.4272882580285737</v>
      </c>
      <c r="Y174" s="17"/>
      <c r="AD174" s="17">
        <f t="shared" si="46"/>
        <v>5.9900000000000002E-2</v>
      </c>
      <c r="AE174" s="17">
        <f t="shared" si="47"/>
        <v>3.1449940099999997E-2</v>
      </c>
      <c r="AG174" s="39">
        <v>34089</v>
      </c>
      <c r="AH174" s="103">
        <f t="shared" si="37"/>
        <v>7.2939152611086628</v>
      </c>
      <c r="AI174" s="103">
        <f t="shared" si="38"/>
        <v>8.0182256079060856</v>
      </c>
      <c r="AJ174" s="103">
        <f t="shared" si="39"/>
        <v>8.5910194662703816</v>
      </c>
      <c r="AK174" s="103">
        <f t="shared" si="40"/>
        <v>5.606710246397248</v>
      </c>
      <c r="AL174" s="103">
        <f t="shared" si="41"/>
        <v>7.4977574388170991</v>
      </c>
      <c r="AM174" s="103">
        <f t="shared" si="42"/>
        <v>9.6971578617954197</v>
      </c>
      <c r="AN174" s="103">
        <f t="shared" si="43"/>
        <v>7.1495670994430141</v>
      </c>
      <c r="AO174" s="103">
        <f t="shared" si="44"/>
        <v>7.9862090582304504</v>
      </c>
      <c r="AP174" s="103">
        <f t="shared" si="45"/>
        <v>8.7020538707166661</v>
      </c>
    </row>
    <row r="175" spans="12:42" x14ac:dyDescent="0.25">
      <c r="L175" s="39">
        <v>34150</v>
      </c>
      <c r="M175" s="53">
        <v>-9.1699999999999993E-3</v>
      </c>
      <c r="N175" s="53">
        <v>6.6E-3</v>
      </c>
      <c r="O175" s="53">
        <v>2.1999999999999999E-2</v>
      </c>
      <c r="P175" s="53">
        <v>2.3999999999999998E-3</v>
      </c>
      <c r="Q175" s="53">
        <v>6.2383259999999998E-3</v>
      </c>
      <c r="R175" s="53">
        <v>9.4800000000000006E-3</v>
      </c>
      <c r="S175" s="53">
        <v>-8.3000000000000001E-3</v>
      </c>
      <c r="T175" s="53">
        <v>6.5300000000000002E-3</v>
      </c>
      <c r="U175" s="53">
        <v>2.1000000000000001E-2</v>
      </c>
      <c r="W175" s="4">
        <f t="shared" si="35"/>
        <v>7.0800000000000012E-3</v>
      </c>
      <c r="X175" s="34">
        <f t="shared" si="36"/>
        <v>1.437393458895416</v>
      </c>
      <c r="Y175" s="17"/>
      <c r="AD175" s="17">
        <f t="shared" si="46"/>
        <v>2.3999999999999998E-3</v>
      </c>
      <c r="AE175" s="17">
        <f t="shared" si="47"/>
        <v>9.4800000000000006E-3</v>
      </c>
      <c r="AG175" s="39">
        <v>34120</v>
      </c>
      <c r="AH175" s="103">
        <f t="shared" si="37"/>
        <v>7.2270300581642966</v>
      </c>
      <c r="AI175" s="103">
        <f t="shared" si="38"/>
        <v>8.0711458969182654</v>
      </c>
      <c r="AJ175" s="103">
        <f t="shared" si="39"/>
        <v>8.7800218945283302</v>
      </c>
      <c r="AK175" s="103">
        <f t="shared" si="40"/>
        <v>5.6201663509886011</v>
      </c>
      <c r="AL175" s="103">
        <f t="shared" si="41"/>
        <v>7.544530893989366</v>
      </c>
      <c r="AM175" s="103">
        <f t="shared" si="42"/>
        <v>9.7890869183252391</v>
      </c>
      <c r="AN175" s="103">
        <f t="shared" si="43"/>
        <v>7.0902256925176372</v>
      </c>
      <c r="AO175" s="103">
        <f t="shared" si="44"/>
        <v>8.0383590033806946</v>
      </c>
      <c r="AP175" s="103">
        <f t="shared" si="45"/>
        <v>8.8847970020017151</v>
      </c>
    </row>
    <row r="176" spans="12:42" x14ac:dyDescent="0.25">
      <c r="L176" s="39">
        <v>34181</v>
      </c>
      <c r="M176" s="53">
        <v>-1.787E-2</v>
      </c>
      <c r="N176" s="53">
        <v>-3.0999999999999999E-3</v>
      </c>
      <c r="O176" s="53">
        <v>1.12E-2</v>
      </c>
      <c r="P176" s="53">
        <v>0.01</v>
      </c>
      <c r="Q176" s="53">
        <v>1.38066583E-2</v>
      </c>
      <c r="R176" s="53">
        <v>1.7167254400000002E-2</v>
      </c>
      <c r="S176" s="53">
        <v>-1.5599999999999999E-2</v>
      </c>
      <c r="T176" s="53">
        <v>-1.7099999999999999E-3</v>
      </c>
      <c r="U176" s="53">
        <v>1.17E-2</v>
      </c>
      <c r="W176" s="4">
        <f t="shared" si="35"/>
        <v>7.1672544000000015E-3</v>
      </c>
      <c r="X176" s="34">
        <f t="shared" si="36"/>
        <v>1.4476956234882155</v>
      </c>
      <c r="Y176" s="17"/>
      <c r="AD176" s="17">
        <f t="shared" si="46"/>
        <v>0.01</v>
      </c>
      <c r="AE176" s="17">
        <f t="shared" si="47"/>
        <v>1.7167254400000002E-2</v>
      </c>
      <c r="AG176" s="39">
        <v>34150</v>
      </c>
      <c r="AH176" s="103">
        <f t="shared" si="37"/>
        <v>7.0978830310249004</v>
      </c>
      <c r="AI176" s="103">
        <f t="shared" si="38"/>
        <v>8.0461253446378187</v>
      </c>
      <c r="AJ176" s="103">
        <f t="shared" si="39"/>
        <v>8.8783581397470481</v>
      </c>
      <c r="AK176" s="103">
        <f t="shared" si="40"/>
        <v>5.6763680144984869</v>
      </c>
      <c r="AL176" s="103">
        <f t="shared" si="41"/>
        <v>7.6486956540764712</v>
      </c>
      <c r="AM176" s="103">
        <f t="shared" si="42"/>
        <v>9.9571386637958419</v>
      </c>
      <c r="AN176" s="103">
        <f t="shared" si="43"/>
        <v>6.9796181717143622</v>
      </c>
      <c r="AO176" s="103">
        <f t="shared" si="44"/>
        <v>8.024613409484914</v>
      </c>
      <c r="AP176" s="103">
        <f t="shared" si="45"/>
        <v>8.9887491269251356</v>
      </c>
    </row>
    <row r="177" spans="12:42" x14ac:dyDescent="0.25">
      <c r="L177" s="39">
        <v>34212</v>
      </c>
      <c r="M177" s="53">
        <v>4.0989999999999999E-2</v>
      </c>
      <c r="N177" s="53">
        <v>3.85E-2</v>
      </c>
      <c r="O177" s="53">
        <v>3.61E-2</v>
      </c>
      <c r="P177" s="53">
        <v>4.7899999999999998E-2</v>
      </c>
      <c r="Q177" s="53">
        <v>4.3201455200000002E-2</v>
      </c>
      <c r="R177" s="53">
        <v>3.9091945000000003E-2</v>
      </c>
      <c r="S177" s="53">
        <v>4.1599999999999998E-2</v>
      </c>
      <c r="T177" s="53">
        <v>3.8890000000000001E-2</v>
      </c>
      <c r="U177" s="53">
        <v>3.6400000000000002E-2</v>
      </c>
      <c r="W177" s="4">
        <f t="shared" si="35"/>
        <v>-8.8080549999999952E-3</v>
      </c>
      <c r="X177" s="34">
        <f t="shared" si="36"/>
        <v>1.434944240813272</v>
      </c>
      <c r="Y177" s="17"/>
      <c r="AD177" s="17">
        <f t="shared" si="46"/>
        <v>4.7899999999999998E-2</v>
      </c>
      <c r="AE177" s="17">
        <f t="shared" si="47"/>
        <v>3.9091945000000003E-2</v>
      </c>
      <c r="AG177" s="39">
        <v>34181</v>
      </c>
      <c r="AH177" s="103">
        <f t="shared" si="37"/>
        <v>7.3888252564666113</v>
      </c>
      <c r="AI177" s="103">
        <f t="shared" si="38"/>
        <v>8.3559011704063746</v>
      </c>
      <c r="AJ177" s="103">
        <f t="shared" si="39"/>
        <v>9.1988668685919173</v>
      </c>
      <c r="AK177" s="103">
        <f t="shared" si="40"/>
        <v>5.948266042392965</v>
      </c>
      <c r="AL177" s="103">
        <f t="shared" si="41"/>
        <v>7.97913043671449</v>
      </c>
      <c r="AM177" s="103">
        <f t="shared" si="42"/>
        <v>10.346382580798323</v>
      </c>
      <c r="AN177" s="103">
        <f t="shared" si="43"/>
        <v>7.2699702876576806</v>
      </c>
      <c r="AO177" s="103">
        <f t="shared" si="44"/>
        <v>8.3366906249797825</v>
      </c>
      <c r="AP177" s="103">
        <f t="shared" si="45"/>
        <v>9.3159395951452098</v>
      </c>
    </row>
    <row r="178" spans="12:42" x14ac:dyDescent="0.25">
      <c r="L178" s="39">
        <v>34242</v>
      </c>
      <c r="M178" s="53">
        <v>-7.45E-3</v>
      </c>
      <c r="N178" s="53">
        <v>-2.8E-3</v>
      </c>
      <c r="O178" s="53">
        <v>1.6000000000000001E-3</v>
      </c>
      <c r="P178" s="53">
        <v>3.3000000000000002E-2</v>
      </c>
      <c r="Q178" s="53">
        <v>2.8220070699999999E-2</v>
      </c>
      <c r="R178" s="53">
        <v>2.3956136699999998E-2</v>
      </c>
      <c r="S178" s="53">
        <v>-4.0000000000000001E-3</v>
      </c>
      <c r="T178" s="53">
        <v>-1.2E-4</v>
      </c>
      <c r="U178" s="53">
        <v>3.5999999999999999E-3</v>
      </c>
      <c r="W178" s="4">
        <f t="shared" si="35"/>
        <v>-9.0438633000000032E-3</v>
      </c>
      <c r="X178" s="34">
        <f t="shared" si="36"/>
        <v>1.4219668012562345</v>
      </c>
      <c r="Y178" s="17"/>
      <c r="AD178" s="17">
        <f t="shared" si="46"/>
        <v>3.3000000000000002E-2</v>
      </c>
      <c r="AE178" s="17">
        <f t="shared" si="47"/>
        <v>2.3956136699999998E-2</v>
      </c>
      <c r="AG178" s="39">
        <v>34212</v>
      </c>
      <c r="AH178" s="103">
        <f t="shared" si="37"/>
        <v>7.3337785083059357</v>
      </c>
      <c r="AI178" s="103">
        <f t="shared" si="38"/>
        <v>8.3325046471292357</v>
      </c>
      <c r="AJ178" s="103">
        <f t="shared" si="39"/>
        <v>9.2135850555816656</v>
      </c>
      <c r="AK178" s="103">
        <f t="shared" si="40"/>
        <v>6.1445588217919322</v>
      </c>
      <c r="AL178" s="103">
        <f t="shared" si="41"/>
        <v>8.2043020617630944</v>
      </c>
      <c r="AM178" s="103">
        <f t="shared" si="42"/>
        <v>10.594241936254427</v>
      </c>
      <c r="AN178" s="103">
        <f t="shared" si="43"/>
        <v>7.2408904065070496</v>
      </c>
      <c r="AO178" s="103">
        <f t="shared" si="44"/>
        <v>8.3356902221047857</v>
      </c>
      <c r="AP178" s="103">
        <f t="shared" si="45"/>
        <v>9.3494769776877327</v>
      </c>
    </row>
    <row r="179" spans="12:42" x14ac:dyDescent="0.25">
      <c r="L179" s="39">
        <v>34273</v>
      </c>
      <c r="M179" s="53">
        <v>2.7820000000000001E-2</v>
      </c>
      <c r="N179" s="53">
        <v>1.32E-2</v>
      </c>
      <c r="O179" s="53">
        <v>-6.9999999999999999E-4</v>
      </c>
      <c r="P179" s="53">
        <v>2.8899999999999999E-2</v>
      </c>
      <c r="Q179" s="53">
        <v>2.5738575499999999E-2</v>
      </c>
      <c r="R179" s="53">
        <v>2.2873932499999999E-2</v>
      </c>
      <c r="S179" s="53">
        <v>2.7900000000000001E-2</v>
      </c>
      <c r="T179" s="53">
        <v>1.42912764E-2</v>
      </c>
      <c r="U179" s="53">
        <v>1.5E-3</v>
      </c>
      <c r="W179" s="4">
        <f t="shared" si="35"/>
        <v>-6.0260674999999993E-3</v>
      </c>
      <c r="X179" s="34">
        <f t="shared" si="36"/>
        <v>1.4133979333291053</v>
      </c>
      <c r="Y179" s="17"/>
      <c r="AD179" s="17">
        <f t="shared" si="46"/>
        <v>2.8899999999999999E-2</v>
      </c>
      <c r="AE179" s="17">
        <f t="shared" si="47"/>
        <v>2.2873932499999999E-2</v>
      </c>
      <c r="AG179" s="39">
        <v>34242</v>
      </c>
      <c r="AH179" s="103">
        <f t="shared" si="37"/>
        <v>7.5378042264070064</v>
      </c>
      <c r="AI179" s="103">
        <f t="shared" si="38"/>
        <v>8.4424937084713427</v>
      </c>
      <c r="AJ179" s="103">
        <f t="shared" si="39"/>
        <v>9.2071355460427586</v>
      </c>
      <c r="AK179" s="103">
        <f t="shared" si="40"/>
        <v>6.3221365717417184</v>
      </c>
      <c r="AL179" s="103">
        <f t="shared" si="41"/>
        <v>8.4154691098045884</v>
      </c>
      <c r="AM179" s="103">
        <f t="shared" si="42"/>
        <v>10.83657391119298</v>
      </c>
      <c r="AN179" s="103">
        <f t="shared" si="43"/>
        <v>7.4429112488485965</v>
      </c>
      <c r="AO179" s="103">
        <f t="shared" si="44"/>
        <v>8.4548178750536636</v>
      </c>
      <c r="AP179" s="103">
        <f t="shared" si="45"/>
        <v>9.3635011931542653</v>
      </c>
    </row>
    <row r="180" spans="12:42" x14ac:dyDescent="0.25">
      <c r="L180" s="39">
        <v>34303</v>
      </c>
      <c r="M180" s="53">
        <v>-6.6100000000000004E-3</v>
      </c>
      <c r="N180" s="53">
        <v>-1.37E-2</v>
      </c>
      <c r="O180" s="53">
        <v>-2.06E-2</v>
      </c>
      <c r="P180" s="53">
        <v>-4.0399999999999998E-2</v>
      </c>
      <c r="Q180" s="53">
        <v>-3.2913127200000003E-2</v>
      </c>
      <c r="R180" s="53">
        <v>-2.6049217E-2</v>
      </c>
      <c r="S180" s="53">
        <v>-9.5999999999999992E-3</v>
      </c>
      <c r="T180" s="53">
        <v>-1.545E-2</v>
      </c>
      <c r="U180" s="53">
        <v>-2.1100000000000001E-2</v>
      </c>
      <c r="W180" s="4">
        <f t="shared" si="35"/>
        <v>1.4350782999999999E-2</v>
      </c>
      <c r="X180" s="34">
        <f t="shared" si="36"/>
        <v>1.4336813003629598</v>
      </c>
      <c r="Y180" s="17"/>
      <c r="AD180" s="17">
        <f t="shared" si="46"/>
        <v>-4.0399999999999998E-2</v>
      </c>
      <c r="AE180" s="17">
        <f t="shared" si="47"/>
        <v>-2.6049217E-2</v>
      </c>
      <c r="AG180" s="39">
        <v>34273</v>
      </c>
      <c r="AH180" s="103">
        <f t="shared" si="37"/>
        <v>7.4879793404704564</v>
      </c>
      <c r="AI180" s="103">
        <f t="shared" si="38"/>
        <v>8.3268315446652856</v>
      </c>
      <c r="AJ180" s="103">
        <f t="shared" si="39"/>
        <v>9.0174685537942789</v>
      </c>
      <c r="AK180" s="103">
        <f t="shared" si="40"/>
        <v>6.066722254243353</v>
      </c>
      <c r="AL180" s="103">
        <f t="shared" si="41"/>
        <v>8.1384897045459184</v>
      </c>
      <c r="AM180" s="103">
        <f t="shared" si="42"/>
        <v>10.554289645843776</v>
      </c>
      <c r="AN180" s="103">
        <f t="shared" si="43"/>
        <v>7.3714593008596498</v>
      </c>
      <c r="AO180" s="103">
        <f t="shared" si="44"/>
        <v>8.3241909388840849</v>
      </c>
      <c r="AP180" s="103">
        <f t="shared" si="45"/>
        <v>9.1659313179787105</v>
      </c>
    </row>
    <row r="181" spans="12:42" x14ac:dyDescent="0.25">
      <c r="L181" s="39">
        <v>34334</v>
      </c>
      <c r="M181" s="53">
        <v>1.7309999999999999E-2</v>
      </c>
      <c r="N181" s="53">
        <v>1.8200000000000001E-2</v>
      </c>
      <c r="O181" s="53">
        <v>1.9E-2</v>
      </c>
      <c r="P181" s="53">
        <v>3.95E-2</v>
      </c>
      <c r="Q181" s="53">
        <v>3.4190725800000002E-2</v>
      </c>
      <c r="R181" s="53">
        <v>2.9447165099999999E-2</v>
      </c>
      <c r="S181" s="53">
        <v>1.9199999999999998E-2</v>
      </c>
      <c r="T181" s="53">
        <v>1.9599999999999999E-2</v>
      </c>
      <c r="U181" s="53">
        <v>0.02</v>
      </c>
      <c r="W181" s="4">
        <f t="shared" si="35"/>
        <v>-1.0052834900000002E-2</v>
      </c>
      <c r="X181" s="34">
        <f t="shared" si="36"/>
        <v>1.4192687389511938</v>
      </c>
      <c r="Y181" s="17"/>
      <c r="AD181" s="17">
        <f t="shared" si="46"/>
        <v>3.95E-2</v>
      </c>
      <c r="AE181" s="17">
        <f t="shared" si="47"/>
        <v>2.9447165099999999E-2</v>
      </c>
      <c r="AG181" s="39">
        <v>34303</v>
      </c>
      <c r="AH181" s="103">
        <f t="shared" si="37"/>
        <v>7.6175962628539997</v>
      </c>
      <c r="AI181" s="103">
        <f t="shared" si="38"/>
        <v>8.4783798787781937</v>
      </c>
      <c r="AJ181" s="103">
        <f t="shared" si="39"/>
        <v>9.1888004563163701</v>
      </c>
      <c r="AK181" s="103">
        <f t="shared" si="40"/>
        <v>6.3063577832859661</v>
      </c>
      <c r="AL181" s="103">
        <f t="shared" si="41"/>
        <v>8.4167505744601705</v>
      </c>
      <c r="AM181" s="103">
        <f t="shared" si="42"/>
        <v>10.865083555558156</v>
      </c>
      <c r="AN181" s="103">
        <f t="shared" si="43"/>
        <v>7.5129913194361562</v>
      </c>
      <c r="AO181" s="103">
        <f t="shared" si="44"/>
        <v>8.4873450812862128</v>
      </c>
      <c r="AP181" s="103">
        <f t="shared" si="45"/>
        <v>9.3492499443382844</v>
      </c>
    </row>
    <row r="182" spans="12:42" x14ac:dyDescent="0.25">
      <c r="L182" s="39">
        <v>34365</v>
      </c>
      <c r="M182" s="53">
        <v>2.3109999999999999E-2</v>
      </c>
      <c r="N182" s="53">
        <v>3.0499999999999999E-2</v>
      </c>
      <c r="O182" s="53">
        <v>3.78E-2</v>
      </c>
      <c r="P182" s="53">
        <v>2.6599999999999999E-2</v>
      </c>
      <c r="Q182" s="53">
        <v>3.1352973800000003E-2</v>
      </c>
      <c r="R182" s="53">
        <v>3.5691335499999997E-2</v>
      </c>
      <c r="S182" s="53">
        <v>2.3400000000000001E-2</v>
      </c>
      <c r="T182" s="53">
        <v>3.0601916400000002E-2</v>
      </c>
      <c r="U182" s="53">
        <v>3.7600000000000001E-2</v>
      </c>
      <c r="W182" s="4">
        <f t="shared" si="35"/>
        <v>9.0913354999999987E-3</v>
      </c>
      <c r="X182" s="34">
        <f t="shared" si="36"/>
        <v>1.4321717872216608</v>
      </c>
      <c r="Y182" s="17"/>
      <c r="AD182" s="17">
        <f t="shared" si="46"/>
        <v>2.6599999999999999E-2</v>
      </c>
      <c r="AE182" s="17">
        <f t="shared" si="47"/>
        <v>3.5691335499999997E-2</v>
      </c>
      <c r="AG182" s="39">
        <v>34334</v>
      </c>
      <c r="AH182" s="103">
        <f t="shared" si="37"/>
        <v>7.7936389124885554</v>
      </c>
      <c r="AI182" s="103">
        <f t="shared" si="38"/>
        <v>8.7369704650809279</v>
      </c>
      <c r="AJ182" s="103">
        <f t="shared" si="39"/>
        <v>9.5361371135651289</v>
      </c>
      <c r="AK182" s="103">
        <f t="shared" si="40"/>
        <v>6.4741069003213729</v>
      </c>
      <c r="AL182" s="103">
        <f t="shared" si="41"/>
        <v>8.6806407347023562</v>
      </c>
      <c r="AM182" s="103">
        <f t="shared" si="42"/>
        <v>11.252872897975115</v>
      </c>
      <c r="AN182" s="103">
        <f t="shared" si="43"/>
        <v>7.688795316310963</v>
      </c>
      <c r="AO182" s="103">
        <f t="shared" si="44"/>
        <v>8.7470741059216852</v>
      </c>
      <c r="AP182" s="103">
        <f t="shared" si="45"/>
        <v>9.7007817422454039</v>
      </c>
    </row>
    <row r="183" spans="12:42" x14ac:dyDescent="0.25">
      <c r="L183" s="39">
        <v>34393</v>
      </c>
      <c r="M183" s="53">
        <v>-1.8200000000000001E-2</v>
      </c>
      <c r="N183" s="53">
        <v>-2.63E-2</v>
      </c>
      <c r="O183" s="53">
        <v>-3.4200000000000001E-2</v>
      </c>
      <c r="P183" s="53">
        <v>-4.4000000000000003E-3</v>
      </c>
      <c r="Q183" s="53">
        <v>-3.6167700000000001E-3</v>
      </c>
      <c r="R183" s="53">
        <v>-2.8954784000000001E-3</v>
      </c>
      <c r="S183" s="53">
        <v>-1.7000000000000001E-2</v>
      </c>
      <c r="T183" s="53">
        <v>-2.4209999999999999E-2</v>
      </c>
      <c r="U183" s="53">
        <v>-3.1199999999999999E-2</v>
      </c>
      <c r="W183" s="4">
        <f t="shared" si="35"/>
        <v>1.5045216000000002E-3</v>
      </c>
      <c r="X183" s="34">
        <f t="shared" si="36"/>
        <v>1.4343265206104465</v>
      </c>
      <c r="Y183" s="17"/>
      <c r="AD183" s="17">
        <f t="shared" si="46"/>
        <v>-4.4000000000000003E-3</v>
      </c>
      <c r="AE183" s="17">
        <f t="shared" si="47"/>
        <v>-2.8954784000000001E-3</v>
      </c>
      <c r="AG183" s="39">
        <v>34365</v>
      </c>
      <c r="AH183" s="103">
        <f t="shared" si="37"/>
        <v>7.6517946842812634</v>
      </c>
      <c r="AI183" s="103">
        <f t="shared" si="38"/>
        <v>8.5071881418492996</v>
      </c>
      <c r="AJ183" s="103">
        <f t="shared" si="39"/>
        <v>9.2100012242812017</v>
      </c>
      <c r="AK183" s="103">
        <f t="shared" si="40"/>
        <v>6.4456208299599593</v>
      </c>
      <c r="AL183" s="103">
        <f t="shared" si="41"/>
        <v>8.6492448537123057</v>
      </c>
      <c r="AM183" s="103">
        <f t="shared" si="42"/>
        <v>11.220290447561082</v>
      </c>
      <c r="AN183" s="103">
        <f t="shared" si="43"/>
        <v>7.5580857959336765</v>
      </c>
      <c r="AO183" s="103">
        <f t="shared" si="44"/>
        <v>8.5353074418173218</v>
      </c>
      <c r="AP183" s="103">
        <f t="shared" si="45"/>
        <v>9.3981173518873469</v>
      </c>
    </row>
    <row r="184" spans="12:42" x14ac:dyDescent="0.25">
      <c r="L184" s="39">
        <v>34424</v>
      </c>
      <c r="M184" s="53">
        <v>-4.8340000000000001E-2</v>
      </c>
      <c r="N184" s="53">
        <v>-4.2799999999999998E-2</v>
      </c>
      <c r="O184" s="53">
        <v>-3.7199999999999997E-2</v>
      </c>
      <c r="P184" s="53">
        <v>-6.1400000000000003E-2</v>
      </c>
      <c r="Q184" s="53">
        <v>-5.2797561700000002E-2</v>
      </c>
      <c r="R184" s="53">
        <v>-4.4880603599999999E-2</v>
      </c>
      <c r="S184" s="53">
        <v>-4.9500000000000002E-2</v>
      </c>
      <c r="T184" s="53">
        <v>-4.3700000000000003E-2</v>
      </c>
      <c r="U184" s="53">
        <v>-3.7900000000000003E-2</v>
      </c>
      <c r="W184" s="4">
        <f t="shared" si="35"/>
        <v>1.6519396400000004E-2</v>
      </c>
      <c r="X184" s="34">
        <f t="shared" si="36"/>
        <v>1.4580207289714433</v>
      </c>
      <c r="Y184" s="17"/>
      <c r="AD184" s="17">
        <f t="shared" si="46"/>
        <v>-6.1400000000000003E-2</v>
      </c>
      <c r="AE184" s="17">
        <f t="shared" si="47"/>
        <v>-4.4880603599999999E-2</v>
      </c>
      <c r="AG184" s="39">
        <v>34393</v>
      </c>
      <c r="AH184" s="103">
        <f t="shared" si="37"/>
        <v>7.2819069292431067</v>
      </c>
      <c r="AI184" s="103">
        <f t="shared" si="38"/>
        <v>8.1430804893781499</v>
      </c>
      <c r="AJ184" s="103">
        <f t="shared" si="39"/>
        <v>8.8673891787379411</v>
      </c>
      <c r="AK184" s="103">
        <f t="shared" si="40"/>
        <v>6.0498597110004182</v>
      </c>
      <c r="AL184" s="103">
        <f t="shared" si="41"/>
        <v>8.1925858148900215</v>
      </c>
      <c r="AM184" s="103">
        <f t="shared" si="42"/>
        <v>10.716717039707227</v>
      </c>
      <c r="AN184" s="103">
        <f t="shared" si="43"/>
        <v>7.1839605490349596</v>
      </c>
      <c r="AO184" s="103">
        <f t="shared" si="44"/>
        <v>8.1623145066099045</v>
      </c>
      <c r="AP184" s="103">
        <f t="shared" si="45"/>
        <v>9.0419287042508163</v>
      </c>
    </row>
    <row r="185" spans="12:42" x14ac:dyDescent="0.25">
      <c r="L185" s="39">
        <v>34454</v>
      </c>
      <c r="M185" s="53">
        <v>4.7499999999999999E-3</v>
      </c>
      <c r="N185" s="53">
        <v>1.2E-2</v>
      </c>
      <c r="O185" s="53">
        <v>1.9199999999999998E-2</v>
      </c>
      <c r="P185" s="53">
        <v>1.5E-3</v>
      </c>
      <c r="Q185" s="53">
        <v>5.9438683999999999E-3</v>
      </c>
      <c r="R185" s="53">
        <v>9.8539552000000002E-3</v>
      </c>
      <c r="S185" s="53">
        <v>4.4999999999999997E-3</v>
      </c>
      <c r="T185" s="53">
        <v>1.1436857599999999E-2</v>
      </c>
      <c r="U185" s="53">
        <v>1.83E-2</v>
      </c>
      <c r="W185" s="4">
        <f t="shared" si="35"/>
        <v>8.3539552000000006E-3</v>
      </c>
      <c r="X185" s="34">
        <f t="shared" si="36"/>
        <v>1.4702009688219422</v>
      </c>
      <c r="Y185" s="17"/>
      <c r="AD185" s="17">
        <f t="shared" si="46"/>
        <v>1.5E-3</v>
      </c>
      <c r="AE185" s="17">
        <f t="shared" si="47"/>
        <v>9.8539552000000002E-3</v>
      </c>
      <c r="AG185" s="39">
        <v>34424</v>
      </c>
      <c r="AH185" s="103">
        <f t="shared" si="37"/>
        <v>7.3164959871570119</v>
      </c>
      <c r="AI185" s="103">
        <f t="shared" si="38"/>
        <v>8.2407974552506875</v>
      </c>
      <c r="AJ185" s="103">
        <f t="shared" si="39"/>
        <v>9.0376430509697112</v>
      </c>
      <c r="AK185" s="103">
        <f t="shared" si="40"/>
        <v>6.0589345005669193</v>
      </c>
      <c r="AL185" s="103">
        <f t="shared" si="41"/>
        <v>8.2412814668294345</v>
      </c>
      <c r="AM185" s="103">
        <f t="shared" si="42"/>
        <v>10.82231908930758</v>
      </c>
      <c r="AN185" s="103">
        <f t="shared" si="43"/>
        <v>7.216288371505617</v>
      </c>
      <c r="AO185" s="103">
        <f t="shared" si="44"/>
        <v>8.2556657353084155</v>
      </c>
      <c r="AP185" s="103">
        <f t="shared" si="45"/>
        <v>9.2073959995386065</v>
      </c>
    </row>
    <row r="186" spans="12:42" x14ac:dyDescent="0.25">
      <c r="L186" s="39">
        <v>34485</v>
      </c>
      <c r="M186" s="53">
        <v>1.5089999999999999E-2</v>
      </c>
      <c r="N186" s="53">
        <v>1.3299999999999999E-2</v>
      </c>
      <c r="O186" s="53">
        <v>1.15E-2</v>
      </c>
      <c r="P186" s="53">
        <v>-2.24E-2</v>
      </c>
      <c r="Q186" s="53">
        <v>-1.12288418E-2</v>
      </c>
      <c r="R186" s="53">
        <v>-1.4336532000000001E-3</v>
      </c>
      <c r="S186" s="53">
        <v>1.17E-2</v>
      </c>
      <c r="T186" s="53">
        <v>1.099E-2</v>
      </c>
      <c r="U186" s="53">
        <v>1.03E-2</v>
      </c>
      <c r="W186" s="4">
        <f t="shared" si="35"/>
        <v>2.0966346800000001E-2</v>
      </c>
      <c r="X186" s="34">
        <f t="shared" si="36"/>
        <v>1.5010257121999591</v>
      </c>
      <c r="Y186" s="17"/>
      <c r="AD186" s="17">
        <f t="shared" si="46"/>
        <v>-2.24E-2</v>
      </c>
      <c r="AE186" s="17">
        <f t="shared" si="47"/>
        <v>-1.4336532000000001E-3</v>
      </c>
      <c r="AG186" s="39">
        <v>34454</v>
      </c>
      <c r="AH186" s="103">
        <f t="shared" si="37"/>
        <v>7.4269019116032116</v>
      </c>
      <c r="AI186" s="103">
        <f t="shared" si="38"/>
        <v>8.3504000614055229</v>
      </c>
      <c r="AJ186" s="103">
        <f t="shared" si="39"/>
        <v>9.1415759460558643</v>
      </c>
      <c r="AK186" s="103">
        <f t="shared" si="40"/>
        <v>5.9232143677542206</v>
      </c>
      <c r="AL186" s="103">
        <f t="shared" si="41"/>
        <v>8.1487414210091345</v>
      </c>
      <c r="AM186" s="103">
        <f t="shared" si="42"/>
        <v>10.806803636913774</v>
      </c>
      <c r="AN186" s="103">
        <f t="shared" si="43"/>
        <v>7.3007189454522328</v>
      </c>
      <c r="AO186" s="103">
        <f t="shared" si="44"/>
        <v>8.3463955017394547</v>
      </c>
      <c r="AP186" s="103">
        <f t="shared" si="45"/>
        <v>9.3022321783338544</v>
      </c>
    </row>
    <row r="187" spans="12:42" x14ac:dyDescent="0.25">
      <c r="L187" s="39">
        <v>34515</v>
      </c>
      <c r="M187" s="53">
        <v>-2.954E-2</v>
      </c>
      <c r="N187" s="53">
        <v>-2.6700000000000002E-2</v>
      </c>
      <c r="O187" s="53">
        <v>-2.3900000000000001E-2</v>
      </c>
      <c r="P187" s="53">
        <v>-4.2700000000000002E-2</v>
      </c>
      <c r="Q187" s="53">
        <v>-3.3956753700000002E-2</v>
      </c>
      <c r="R187" s="53">
        <v>-2.60850839E-2</v>
      </c>
      <c r="S187" s="53">
        <v>-3.0700000000000002E-2</v>
      </c>
      <c r="T187" s="53">
        <v>-2.7359999999999999E-2</v>
      </c>
      <c r="U187" s="53">
        <v>-2.41E-2</v>
      </c>
      <c r="W187" s="4">
        <f t="shared" si="35"/>
        <v>1.6614916100000002E-2</v>
      </c>
      <c r="X187" s="34">
        <f t="shared" si="36"/>
        <v>1.5259651284721041</v>
      </c>
      <c r="Y187" s="17"/>
      <c r="AD187" s="17">
        <f t="shared" si="46"/>
        <v>-4.2700000000000002E-2</v>
      </c>
      <c r="AE187" s="17">
        <f t="shared" si="47"/>
        <v>-2.60850839E-2</v>
      </c>
      <c r="AG187" s="39">
        <v>34485</v>
      </c>
      <c r="AH187" s="103">
        <f t="shared" si="37"/>
        <v>7.207511229134453</v>
      </c>
      <c r="AI187" s="103">
        <f t="shared" si="38"/>
        <v>8.1274443797659952</v>
      </c>
      <c r="AJ187" s="103">
        <f t="shared" si="39"/>
        <v>8.923092280945129</v>
      </c>
      <c r="AK187" s="103">
        <f t="shared" si="40"/>
        <v>5.6702931142511153</v>
      </c>
      <c r="AL187" s="103">
        <f t="shared" si="41"/>
        <v>7.8720366156109396</v>
      </c>
      <c r="AM187" s="103">
        <f t="shared" si="42"/>
        <v>10.524907257354053</v>
      </c>
      <c r="AN187" s="103">
        <f t="shared" si="43"/>
        <v>7.0765868738268498</v>
      </c>
      <c r="AO187" s="103">
        <f t="shared" si="44"/>
        <v>8.1180381208118622</v>
      </c>
      <c r="AP187" s="103">
        <f t="shared" si="45"/>
        <v>9.078048382836009</v>
      </c>
    </row>
    <row r="188" spans="12:42" x14ac:dyDescent="0.25">
      <c r="L188" s="39">
        <v>34546</v>
      </c>
      <c r="M188" s="53">
        <v>3.4200000000000001E-2</v>
      </c>
      <c r="N188" s="53">
        <v>3.27E-2</v>
      </c>
      <c r="O188" s="53">
        <v>3.1099999999999999E-2</v>
      </c>
      <c r="P188" s="53">
        <v>1.43E-2</v>
      </c>
      <c r="Q188" s="53">
        <v>1.6429850499999999E-2</v>
      </c>
      <c r="R188" s="53">
        <v>1.84731333E-2</v>
      </c>
      <c r="S188" s="53">
        <v>3.2199999999999999E-2</v>
      </c>
      <c r="T188" s="53">
        <v>3.1009999999999999E-2</v>
      </c>
      <c r="U188" s="53">
        <v>2.98E-2</v>
      </c>
      <c r="W188" s="4">
        <f t="shared" si="35"/>
        <v>4.1731332999999995E-3</v>
      </c>
      <c r="X188" s="34">
        <f t="shared" si="36"/>
        <v>1.5323331843643697</v>
      </c>
      <c r="Y188" s="17"/>
      <c r="AD188" s="17">
        <f t="shared" si="46"/>
        <v>1.43E-2</v>
      </c>
      <c r="AE188" s="17">
        <f t="shared" si="47"/>
        <v>1.84731333E-2</v>
      </c>
      <c r="AG188" s="39">
        <v>34515</v>
      </c>
      <c r="AH188" s="103">
        <f t="shared" si="37"/>
        <v>7.4540081131708513</v>
      </c>
      <c r="AI188" s="103">
        <f t="shared" si="38"/>
        <v>8.3932118109843437</v>
      </c>
      <c r="AJ188" s="103">
        <f t="shared" si="39"/>
        <v>9.2006004508825221</v>
      </c>
      <c r="AK188" s="103">
        <f t="shared" si="40"/>
        <v>5.7513783057849057</v>
      </c>
      <c r="AL188" s="103">
        <f t="shared" si="41"/>
        <v>8.0013730003359527</v>
      </c>
      <c r="AM188" s="103">
        <f t="shared" si="42"/>
        <v>10.719335272089294</v>
      </c>
      <c r="AN188" s="103">
        <f t="shared" si="43"/>
        <v>7.304452971164074</v>
      </c>
      <c r="AO188" s="103">
        <f t="shared" si="44"/>
        <v>8.3697784829382371</v>
      </c>
      <c r="AP188" s="103">
        <f t="shared" si="45"/>
        <v>9.3485742246445227</v>
      </c>
    </row>
    <row r="189" spans="12:42" x14ac:dyDescent="0.25">
      <c r="L189" s="39">
        <v>34577</v>
      </c>
      <c r="M189" s="53">
        <v>5.5739999999999998E-2</v>
      </c>
      <c r="N189" s="53">
        <v>4.2200000000000001E-2</v>
      </c>
      <c r="O189" s="53">
        <v>2.87E-2</v>
      </c>
      <c r="P189" s="53">
        <v>7.3400000000000007E-2</v>
      </c>
      <c r="Q189" s="53">
        <v>5.57227021E-2</v>
      </c>
      <c r="R189" s="53">
        <v>3.9360961100000001E-2</v>
      </c>
      <c r="S189" s="53">
        <v>5.74E-2</v>
      </c>
      <c r="T189" s="53">
        <v>4.3569999999999998E-2</v>
      </c>
      <c r="U189" s="53">
        <v>2.98E-2</v>
      </c>
      <c r="W189" s="4">
        <f t="shared" si="35"/>
        <v>-3.4039038900000006E-2</v>
      </c>
      <c r="X189" s="34">
        <f t="shared" si="36"/>
        <v>1.48017403549403</v>
      </c>
      <c r="Y189" s="17"/>
      <c r="AD189" s="17">
        <f t="shared" si="46"/>
        <v>7.3400000000000007E-2</v>
      </c>
      <c r="AE189" s="17">
        <f t="shared" si="47"/>
        <v>3.9360961100000001E-2</v>
      </c>
      <c r="AG189" s="39">
        <v>34546</v>
      </c>
      <c r="AH189" s="103">
        <f t="shared" si="37"/>
        <v>7.8694945253989941</v>
      </c>
      <c r="AI189" s="103">
        <f t="shared" si="38"/>
        <v>8.7474053494078827</v>
      </c>
      <c r="AJ189" s="103">
        <f t="shared" si="39"/>
        <v>9.4646576838228498</v>
      </c>
      <c r="AK189" s="103">
        <f t="shared" si="40"/>
        <v>6.1735294734295172</v>
      </c>
      <c r="AL189" s="103">
        <f t="shared" si="41"/>
        <v>8.4472311244246558</v>
      </c>
      <c r="AM189" s="103">
        <f t="shared" si="42"/>
        <v>11.14125861075186</v>
      </c>
      <c r="AN189" s="103">
        <f t="shared" si="43"/>
        <v>7.7237285717088913</v>
      </c>
      <c r="AO189" s="103">
        <f t="shared" si="44"/>
        <v>8.7344497314398559</v>
      </c>
      <c r="AP189" s="103">
        <f t="shared" si="45"/>
        <v>9.6271617365389304</v>
      </c>
    </row>
    <row r="190" spans="12:42" x14ac:dyDescent="0.25">
      <c r="L190" s="39">
        <v>34607</v>
      </c>
      <c r="M190" s="53">
        <v>-1.366E-2</v>
      </c>
      <c r="N190" s="53">
        <v>-2.3300000000000001E-2</v>
      </c>
      <c r="O190" s="53">
        <v>-3.32E-2</v>
      </c>
      <c r="P190" s="53">
        <v>4.1999999999999997E-3</v>
      </c>
      <c r="Q190" s="53">
        <v>-3.3482868000000001E-3</v>
      </c>
      <c r="R190" s="53">
        <v>-1.0609964100000001E-2</v>
      </c>
      <c r="S190" s="53">
        <v>-1.1900000000000001E-2</v>
      </c>
      <c r="T190" s="53">
        <v>-2.128E-2</v>
      </c>
      <c r="U190" s="53">
        <v>-3.0800000000000001E-2</v>
      </c>
      <c r="W190" s="4">
        <f t="shared" si="35"/>
        <v>-1.48099641E-2</v>
      </c>
      <c r="X190" s="34">
        <f t="shared" si="36"/>
        <v>1.4582527111666113</v>
      </c>
      <c r="Y190" s="17"/>
      <c r="AD190" s="17">
        <f t="shared" si="46"/>
        <v>4.1999999999999997E-3</v>
      </c>
      <c r="AE190" s="17">
        <f t="shared" si="47"/>
        <v>-1.0609964100000001E-2</v>
      </c>
      <c r="AG190" s="39">
        <v>34577</v>
      </c>
      <c r="AH190" s="103">
        <f t="shared" si="37"/>
        <v>7.7619972301820441</v>
      </c>
      <c r="AI190" s="103">
        <f t="shared" si="38"/>
        <v>8.54359080476668</v>
      </c>
      <c r="AJ190" s="103">
        <f t="shared" si="39"/>
        <v>9.1504310487199305</v>
      </c>
      <c r="AK190" s="103">
        <f t="shared" si="40"/>
        <v>6.1994582972179213</v>
      </c>
      <c r="AL190" s="103">
        <f t="shared" si="41"/>
        <v>8.4189473719541965</v>
      </c>
      <c r="AM190" s="103">
        <f t="shared" si="42"/>
        <v>11.023050256862966</v>
      </c>
      <c r="AN190" s="103">
        <f t="shared" si="43"/>
        <v>7.6318162017055551</v>
      </c>
      <c r="AO190" s="103">
        <f t="shared" si="44"/>
        <v>8.5485806411548158</v>
      </c>
      <c r="AP190" s="103">
        <f t="shared" si="45"/>
        <v>9.3306451550535314</v>
      </c>
    </row>
    <row r="191" spans="12:42" x14ac:dyDescent="0.25">
      <c r="L191" s="39">
        <v>34638</v>
      </c>
      <c r="M191" s="53">
        <v>2.358E-2</v>
      </c>
      <c r="N191" s="53">
        <v>1.89E-2</v>
      </c>
      <c r="O191" s="53">
        <v>1.3899999999999999E-2</v>
      </c>
      <c r="P191" s="53">
        <v>1.0699999999999999E-2</v>
      </c>
      <c r="Q191" s="53">
        <v>-3.9466388E-3</v>
      </c>
      <c r="R191" s="53">
        <v>-1.82981007E-2</v>
      </c>
      <c r="S191" s="53">
        <v>2.23E-2</v>
      </c>
      <c r="T191" s="53">
        <v>1.652E-2</v>
      </c>
      <c r="U191" s="53">
        <v>1.0500000000000001E-2</v>
      </c>
      <c r="W191" s="4">
        <f t="shared" si="35"/>
        <v>-2.8998100700000001E-2</v>
      </c>
      <c r="X191" s="34">
        <f t="shared" si="36"/>
        <v>1.4159661522021538</v>
      </c>
      <c r="Y191" s="17"/>
      <c r="AD191" s="17">
        <f t="shared" si="46"/>
        <v>1.0699999999999999E-2</v>
      </c>
      <c r="AE191" s="17">
        <f t="shared" si="47"/>
        <v>-1.82981007E-2</v>
      </c>
      <c r="AG191" s="39">
        <v>34607</v>
      </c>
      <c r="AH191" s="103">
        <f t="shared" si="37"/>
        <v>7.9450251248697361</v>
      </c>
      <c r="AI191" s="103">
        <f t="shared" si="38"/>
        <v>8.7050646709767694</v>
      </c>
      <c r="AJ191" s="103">
        <f t="shared" si="39"/>
        <v>9.2776220402971372</v>
      </c>
      <c r="AK191" s="103">
        <f t="shared" si="40"/>
        <v>6.2657925009981525</v>
      </c>
      <c r="AL191" s="103">
        <f t="shared" si="41"/>
        <v>8.3857208276008848</v>
      </c>
      <c r="AM191" s="103">
        <f t="shared" si="42"/>
        <v>10.821349373241727</v>
      </c>
      <c r="AN191" s="103">
        <f t="shared" si="43"/>
        <v>7.802005703003589</v>
      </c>
      <c r="AO191" s="103">
        <f t="shared" si="44"/>
        <v>8.6898031933466946</v>
      </c>
      <c r="AP191" s="103">
        <f t="shared" si="45"/>
        <v>9.4286169291815938</v>
      </c>
    </row>
    <row r="192" spans="12:42" x14ac:dyDescent="0.25">
      <c r="L192" s="39">
        <v>34668</v>
      </c>
      <c r="M192" s="53">
        <v>-3.1969999999999998E-2</v>
      </c>
      <c r="N192" s="53">
        <v>-3.61E-2</v>
      </c>
      <c r="O192" s="53">
        <v>-4.0399999999999998E-2</v>
      </c>
      <c r="P192" s="53">
        <v>-4.0500000000000001E-2</v>
      </c>
      <c r="Q192" s="53">
        <v>-4.0386840399999999E-2</v>
      </c>
      <c r="R192" s="53">
        <v>-4.0343032299999998E-2</v>
      </c>
      <c r="S192" s="53">
        <v>-3.2800000000000003E-2</v>
      </c>
      <c r="T192" s="53">
        <v>-3.6499999999999998E-2</v>
      </c>
      <c r="U192" s="53">
        <v>-4.0399999999999998E-2</v>
      </c>
      <c r="W192" s="4">
        <f t="shared" si="35"/>
        <v>1.5696770000000332E-4</v>
      </c>
      <c r="X192" s="34">
        <f t="shared" si="36"/>
        <v>1.4161884131523428</v>
      </c>
      <c r="Y192" s="17"/>
      <c r="AD192" s="17">
        <f t="shared" si="46"/>
        <v>-4.0500000000000001E-2</v>
      </c>
      <c r="AE192" s="17">
        <f t="shared" si="47"/>
        <v>-4.0343032299999998E-2</v>
      </c>
      <c r="AG192" s="39">
        <v>34638</v>
      </c>
      <c r="AH192" s="103">
        <f t="shared" si="37"/>
        <v>7.6910226716276506</v>
      </c>
      <c r="AI192" s="103">
        <f t="shared" si="38"/>
        <v>8.3908118363545086</v>
      </c>
      <c r="AJ192" s="103">
        <f t="shared" si="39"/>
        <v>8.9028061098691325</v>
      </c>
      <c r="AK192" s="103">
        <f t="shared" si="40"/>
        <v>6.0120279047077272</v>
      </c>
      <c r="AL192" s="103">
        <f t="shared" si="41"/>
        <v>8.0470480588976123</v>
      </c>
      <c r="AM192" s="103">
        <f t="shared" si="42"/>
        <v>10.384783325947451</v>
      </c>
      <c r="AN192" s="103">
        <f t="shared" si="43"/>
        <v>7.5460999159450708</v>
      </c>
      <c r="AO192" s="103">
        <f t="shared" si="44"/>
        <v>8.3726253767895411</v>
      </c>
      <c r="AP192" s="103">
        <f t="shared" si="45"/>
        <v>9.0477008052426573</v>
      </c>
    </row>
    <row r="193" spans="12:42" x14ac:dyDescent="0.25">
      <c r="L193" s="39">
        <v>34699</v>
      </c>
      <c r="M193" s="53">
        <v>1.6760000000000001E-2</v>
      </c>
      <c r="N193" s="53">
        <v>1.4200000000000001E-2</v>
      </c>
      <c r="O193" s="53">
        <v>1.15E-2</v>
      </c>
      <c r="P193" s="53">
        <v>2.3599999999999999E-2</v>
      </c>
      <c r="Q193" s="53">
        <v>2.6867165599999999E-2</v>
      </c>
      <c r="R193" s="53">
        <v>3.0095899700000001E-2</v>
      </c>
      <c r="S193" s="53">
        <v>1.7399999999999999E-2</v>
      </c>
      <c r="T193" s="53">
        <v>1.55E-2</v>
      </c>
      <c r="U193" s="53">
        <v>1.34E-2</v>
      </c>
      <c r="W193" s="4">
        <f t="shared" si="35"/>
        <v>6.4958997000000018E-3</v>
      </c>
      <c r="X193" s="34">
        <f t="shared" si="36"/>
        <v>1.4253878310404826</v>
      </c>
      <c r="Y193" s="17"/>
      <c r="AD193" s="17">
        <f t="shared" si="46"/>
        <v>2.3599999999999999E-2</v>
      </c>
      <c r="AE193" s="17">
        <f t="shared" si="47"/>
        <v>3.0095899700000001E-2</v>
      </c>
      <c r="AG193" s="39">
        <v>34668</v>
      </c>
      <c r="AH193" s="103">
        <f t="shared" si="37"/>
        <v>7.819924211604131</v>
      </c>
      <c r="AI193" s="103">
        <f t="shared" si="38"/>
        <v>8.5099613644307421</v>
      </c>
      <c r="AJ193" s="103">
        <f t="shared" si="39"/>
        <v>9.005188380132628</v>
      </c>
      <c r="AK193" s="103">
        <f t="shared" si="40"/>
        <v>6.1539117632588303</v>
      </c>
      <c r="AL193" s="103">
        <f t="shared" si="41"/>
        <v>8.2632494316871714</v>
      </c>
      <c r="AM193" s="103">
        <f t="shared" si="42"/>
        <v>10.697322723331398</v>
      </c>
      <c r="AN193" s="103">
        <f t="shared" si="43"/>
        <v>7.6774020544825152</v>
      </c>
      <c r="AO193" s="103">
        <f t="shared" si="44"/>
        <v>8.5024010701297801</v>
      </c>
      <c r="AP193" s="103">
        <f t="shared" si="45"/>
        <v>9.1689399960329094</v>
      </c>
    </row>
    <row r="194" spans="12:42" x14ac:dyDescent="0.25">
      <c r="L194" s="39">
        <v>34730</v>
      </c>
      <c r="M194" s="53">
        <v>2.129E-2</v>
      </c>
      <c r="N194" s="53">
        <v>2.5899999999999999E-2</v>
      </c>
      <c r="O194" s="53">
        <v>3.0800000000000001E-2</v>
      </c>
      <c r="P194" s="53">
        <v>-2.0400000000000001E-2</v>
      </c>
      <c r="Q194" s="53">
        <v>-1.2616863799999999E-2</v>
      </c>
      <c r="R194" s="53">
        <v>-4.9041826000000002E-3</v>
      </c>
      <c r="S194" s="53">
        <v>1.7100000000000001E-2</v>
      </c>
      <c r="T194" s="53">
        <v>2.19111655E-2</v>
      </c>
      <c r="U194" s="53">
        <v>2.7E-2</v>
      </c>
      <c r="W194" s="4">
        <f t="shared" ref="W194:W257" si="48">INDEX(M194:U194,VLOOKUP($C$1,$A$37:$B$45,2))-INDEX(M194:U194,VLOOKUP($G$1,$A$37:$B$45,2))</f>
        <v>1.54958174E-2</v>
      </c>
      <c r="X194" s="34">
        <f t="shared" si="36"/>
        <v>1.447475380594468</v>
      </c>
      <c r="Y194" s="17"/>
      <c r="AD194" s="17">
        <f t="shared" si="46"/>
        <v>-2.0400000000000001E-2</v>
      </c>
      <c r="AE194" s="17">
        <f t="shared" si="47"/>
        <v>-4.9041826000000002E-3</v>
      </c>
      <c r="AG194" s="39">
        <v>34699</v>
      </c>
      <c r="AH194" s="103">
        <f t="shared" si="37"/>
        <v>7.9864103980691832</v>
      </c>
      <c r="AI194" s="103">
        <f t="shared" si="38"/>
        <v>8.7303693637694995</v>
      </c>
      <c r="AJ194" s="103">
        <f t="shared" si="39"/>
        <v>9.2825481822407117</v>
      </c>
      <c r="AK194" s="103">
        <f t="shared" si="40"/>
        <v>6.0283719632883503</v>
      </c>
      <c r="AL194" s="103">
        <f t="shared" si="41"/>
        <v>8.1589931390621473</v>
      </c>
      <c r="AM194" s="103">
        <f t="shared" si="42"/>
        <v>10.644861099365052</v>
      </c>
      <c r="AN194" s="103">
        <f t="shared" si="43"/>
        <v>7.8086856296141658</v>
      </c>
      <c r="AO194" s="103">
        <f t="shared" si="44"/>
        <v>8.6886985871247706</v>
      </c>
      <c r="AP194" s="103">
        <f t="shared" si="45"/>
        <v>9.4165013759257974</v>
      </c>
    </row>
    <row r="195" spans="12:42" x14ac:dyDescent="0.25">
      <c r="L195" s="39">
        <v>34758</v>
      </c>
      <c r="M195" s="53">
        <v>4.1919999999999999E-2</v>
      </c>
      <c r="N195" s="53">
        <v>4.0800000000000003E-2</v>
      </c>
      <c r="O195" s="53">
        <v>3.95E-2</v>
      </c>
      <c r="P195" s="53">
        <v>4.6199999999999998E-2</v>
      </c>
      <c r="Q195" s="53">
        <v>4.1598887100000002E-2</v>
      </c>
      <c r="R195" s="53">
        <v>3.7003634799999997E-2</v>
      </c>
      <c r="S195" s="53">
        <v>4.2299999999999997E-2</v>
      </c>
      <c r="T195" s="53">
        <v>4.0849999999999997E-2</v>
      </c>
      <c r="U195" s="53">
        <v>3.9300000000000002E-2</v>
      </c>
      <c r="W195" s="4">
        <f t="shared" si="48"/>
        <v>-9.1963652000000007E-3</v>
      </c>
      <c r="X195" s="34">
        <f t="shared" si="36"/>
        <v>1.4341638683765123</v>
      </c>
      <c r="Y195" s="17"/>
      <c r="AD195" s="17">
        <f t="shared" si="46"/>
        <v>4.6199999999999998E-2</v>
      </c>
      <c r="AE195" s="17">
        <f t="shared" si="47"/>
        <v>3.7003634799999997E-2</v>
      </c>
      <c r="AG195" s="39">
        <v>34730</v>
      </c>
      <c r="AH195" s="103">
        <f t="shared" si="37"/>
        <v>8.3212007219562434</v>
      </c>
      <c r="AI195" s="103">
        <f t="shared" si="38"/>
        <v>9.0865684338112942</v>
      </c>
      <c r="AJ195" s="103">
        <f t="shared" si="39"/>
        <v>9.6492088354392198</v>
      </c>
      <c r="AK195" s="103">
        <f t="shared" si="40"/>
        <v>6.3068827479922724</v>
      </c>
      <c r="AL195" s="103">
        <f t="shared" si="41"/>
        <v>8.4983981735036682</v>
      </c>
      <c r="AM195" s="103">
        <f t="shared" si="42"/>
        <v>11.038759651982684</v>
      </c>
      <c r="AN195" s="103">
        <f t="shared" si="43"/>
        <v>8.1389930317468444</v>
      </c>
      <c r="AO195" s="103">
        <f t="shared" si="44"/>
        <v>9.0436319244088175</v>
      </c>
      <c r="AP195" s="103">
        <f t="shared" si="45"/>
        <v>9.7865698799996803</v>
      </c>
    </row>
    <row r="196" spans="12:42" x14ac:dyDescent="0.25">
      <c r="L196" s="39">
        <v>34789</v>
      </c>
      <c r="M196" s="53">
        <v>2.9250000000000002E-2</v>
      </c>
      <c r="N196" s="53">
        <v>2.5700000000000001E-2</v>
      </c>
      <c r="O196" s="53">
        <v>2.1899999999999999E-2</v>
      </c>
      <c r="P196" s="53">
        <v>2.92E-2</v>
      </c>
      <c r="Q196" s="53">
        <v>1.7222252100000002E-2</v>
      </c>
      <c r="R196" s="53">
        <v>4.9457548000000004E-3</v>
      </c>
      <c r="S196" s="53">
        <v>2.92E-2</v>
      </c>
      <c r="T196" s="53">
        <v>2.48752018E-2</v>
      </c>
      <c r="U196" s="53">
        <v>2.0199999999999999E-2</v>
      </c>
      <c r="W196" s="4">
        <f t="shared" si="48"/>
        <v>-2.42542452E-2</v>
      </c>
      <c r="X196" s="34">
        <f t="shared" ref="X196:X259" si="49">X195*(1+W196)</f>
        <v>1.3993793062559279</v>
      </c>
      <c r="Y196" s="17"/>
      <c r="AD196" s="17">
        <f t="shared" si="46"/>
        <v>2.92E-2</v>
      </c>
      <c r="AE196" s="17">
        <f t="shared" si="47"/>
        <v>4.9457548000000004E-3</v>
      </c>
      <c r="AG196" s="39">
        <v>34758</v>
      </c>
      <c r="AH196" s="103">
        <f t="shared" ref="AH196:AH259" si="50">AH195*(1+M196)</f>
        <v>8.5645958430734641</v>
      </c>
      <c r="AI196" s="103">
        <f t="shared" ref="AI196:AI259" si="51">AI195*(1+N196)</f>
        <v>9.3200932425602456</v>
      </c>
      <c r="AJ196" s="103">
        <f t="shared" ref="AJ196:AJ259" si="52">AJ195*(1+O196)</f>
        <v>9.8605265089353384</v>
      </c>
      <c r="AK196" s="103">
        <f t="shared" ref="AK196:AK259" si="53">AK195*(1+P196)</f>
        <v>6.4910437242336458</v>
      </c>
      <c r="AL196" s="103">
        <f t="shared" ref="AL196:AL259" si="54">AL195*(1+Q196)</f>
        <v>8.6447597292939289</v>
      </c>
      <c r="AM196" s="103">
        <f t="shared" ref="AM196:AM259" si="55">AM195*(1+R196)</f>
        <v>11.093354650517524</v>
      </c>
      <c r="AN196" s="103">
        <f t="shared" ref="AN196:AN259" si="56">AN195*(1+S196)</f>
        <v>8.3766516282738515</v>
      </c>
      <c r="AO196" s="103">
        <f t="shared" ref="AO196:AO259" si="57">AO195*(1+T196)</f>
        <v>9.2685940935334088</v>
      </c>
      <c r="AP196" s="103">
        <f t="shared" ref="AP196:AP259" si="58">AP195*(1+U196)</f>
        <v>9.9842585915756743</v>
      </c>
    </row>
    <row r="197" spans="12:42" x14ac:dyDescent="0.25">
      <c r="L197" s="39">
        <v>34819</v>
      </c>
      <c r="M197" s="53">
        <v>2.1860000000000001E-2</v>
      </c>
      <c r="N197" s="53">
        <v>2.6599999999999999E-2</v>
      </c>
      <c r="O197" s="53">
        <v>3.1600000000000003E-2</v>
      </c>
      <c r="P197" s="53">
        <v>1.4999999999999999E-2</v>
      </c>
      <c r="Q197" s="53">
        <v>2.22353988E-2</v>
      </c>
      <c r="R197" s="53">
        <v>2.9738282099999999E-2</v>
      </c>
      <c r="S197" s="53">
        <v>2.12E-2</v>
      </c>
      <c r="T197" s="53">
        <v>2.613E-2</v>
      </c>
      <c r="U197" s="53">
        <v>3.1399999999999997E-2</v>
      </c>
      <c r="W197" s="4">
        <f t="shared" si="48"/>
        <v>1.47382821E-2</v>
      </c>
      <c r="X197" s="34">
        <f t="shared" si="49"/>
        <v>1.42000375323643</v>
      </c>
      <c r="Y197" s="17"/>
      <c r="AD197" s="17">
        <f t="shared" si="46"/>
        <v>1.4999999999999999E-2</v>
      </c>
      <c r="AE197" s="17">
        <f t="shared" si="47"/>
        <v>2.9738282099999999E-2</v>
      </c>
      <c r="AG197" s="39">
        <v>34789</v>
      </c>
      <c r="AH197" s="103">
        <f t="shared" si="50"/>
        <v>8.7518179082030496</v>
      </c>
      <c r="AI197" s="103">
        <f t="shared" si="51"/>
        <v>9.5680077228123483</v>
      </c>
      <c r="AJ197" s="103">
        <f t="shared" si="52"/>
        <v>10.172119146617696</v>
      </c>
      <c r="AK197" s="103">
        <f t="shared" si="53"/>
        <v>6.5884093800971497</v>
      </c>
      <c r="AL197" s="103">
        <f t="shared" si="54"/>
        <v>8.8369794094049592</v>
      </c>
      <c r="AM197" s="103">
        <f t="shared" si="55"/>
        <v>11.423251960549962</v>
      </c>
      <c r="AN197" s="103">
        <f t="shared" si="56"/>
        <v>8.5542366427932581</v>
      </c>
      <c r="AO197" s="103">
        <f t="shared" si="57"/>
        <v>9.5107824571974362</v>
      </c>
      <c r="AP197" s="103">
        <f t="shared" si="58"/>
        <v>10.297764311351152</v>
      </c>
    </row>
    <row r="198" spans="12:42" x14ac:dyDescent="0.25">
      <c r="L198" s="39">
        <v>34850</v>
      </c>
      <c r="M198" s="53">
        <v>3.4889999999999997E-2</v>
      </c>
      <c r="N198" s="53">
        <v>3.8399999999999997E-2</v>
      </c>
      <c r="O198" s="53">
        <v>4.2099999999999999E-2</v>
      </c>
      <c r="P198" s="53">
        <v>1.3100000000000001E-2</v>
      </c>
      <c r="Q198" s="53">
        <v>1.7194232699999999E-2</v>
      </c>
      <c r="R198" s="53">
        <v>2.1417657E-2</v>
      </c>
      <c r="S198" s="53">
        <v>3.2800000000000003E-2</v>
      </c>
      <c r="T198" s="53">
        <v>3.6299999999999999E-2</v>
      </c>
      <c r="U198" s="53">
        <v>0.04</v>
      </c>
      <c r="W198" s="4">
        <f t="shared" si="48"/>
        <v>8.3176569999999991E-3</v>
      </c>
      <c r="X198" s="34">
        <f t="shared" si="49"/>
        <v>1.4318148573945635</v>
      </c>
      <c r="Y198" s="17"/>
      <c r="AD198" s="17">
        <f t="shared" si="46"/>
        <v>1.3100000000000001E-2</v>
      </c>
      <c r="AE198" s="17">
        <f t="shared" si="47"/>
        <v>2.1417657E-2</v>
      </c>
      <c r="AG198" s="39">
        <v>34819</v>
      </c>
      <c r="AH198" s="103">
        <f t="shared" si="50"/>
        <v>9.0571688350202546</v>
      </c>
      <c r="AI198" s="103">
        <f t="shared" si="51"/>
        <v>9.9354192193683417</v>
      </c>
      <c r="AJ198" s="103">
        <f t="shared" si="52"/>
        <v>10.600365362690301</v>
      </c>
      <c r="AK198" s="103">
        <f t="shared" si="53"/>
        <v>6.6747175429764232</v>
      </c>
      <c r="AL198" s="103">
        <f t="shared" si="54"/>
        <v>8.9889244897353766</v>
      </c>
      <c r="AM198" s="103">
        <f t="shared" si="55"/>
        <v>11.667911252865599</v>
      </c>
      <c r="AN198" s="103">
        <f t="shared" si="56"/>
        <v>8.8348156046768764</v>
      </c>
      <c r="AO198" s="103">
        <f t="shared" si="57"/>
        <v>9.8560238603937034</v>
      </c>
      <c r="AP198" s="103">
        <f t="shared" si="58"/>
        <v>10.709674883805198</v>
      </c>
    </row>
    <row r="199" spans="12:42" x14ac:dyDescent="0.25">
      <c r="L199" s="39">
        <v>34880</v>
      </c>
      <c r="M199" s="53">
        <v>3.8600000000000002E-2</v>
      </c>
      <c r="N199" s="53">
        <v>2.6499999999999999E-2</v>
      </c>
      <c r="O199" s="53">
        <v>1.3599999999999999E-2</v>
      </c>
      <c r="P199" s="53">
        <v>6.8900000000000003E-2</v>
      </c>
      <c r="Q199" s="53">
        <v>5.1875820699999999E-2</v>
      </c>
      <c r="R199" s="53">
        <v>3.4169693199999997E-2</v>
      </c>
      <c r="S199" s="53">
        <v>4.1500000000000002E-2</v>
      </c>
      <c r="T199" s="53">
        <v>2.8918487600000001E-2</v>
      </c>
      <c r="U199" s="53">
        <v>1.5599999999999999E-2</v>
      </c>
      <c r="W199" s="4">
        <f t="shared" si="48"/>
        <v>-3.4730306800000006E-2</v>
      </c>
      <c r="X199" s="34">
        <f t="shared" si="49"/>
        <v>1.382087488116452</v>
      </c>
      <c r="Y199" s="17"/>
      <c r="AD199" s="17">
        <f t="shared" si="46"/>
        <v>6.8900000000000003E-2</v>
      </c>
      <c r="AE199" s="17">
        <f t="shared" si="47"/>
        <v>3.4169693199999997E-2</v>
      </c>
      <c r="AG199" s="39">
        <v>34850</v>
      </c>
      <c r="AH199" s="103">
        <f t="shared" si="50"/>
        <v>9.4067755520520357</v>
      </c>
      <c r="AI199" s="103">
        <f t="shared" si="51"/>
        <v>10.198707828681602</v>
      </c>
      <c r="AJ199" s="103">
        <f t="shared" si="52"/>
        <v>10.74453033162289</v>
      </c>
      <c r="AK199" s="103">
        <f t="shared" si="53"/>
        <v>7.1346055816874987</v>
      </c>
      <c r="AL199" s="103">
        <f t="shared" si="54"/>
        <v>9.4552323248507282</v>
      </c>
      <c r="AM199" s="103">
        <f t="shared" si="55"/>
        <v>12.066600200660844</v>
      </c>
      <c r="AN199" s="103">
        <f t="shared" si="56"/>
        <v>9.2014604522709682</v>
      </c>
      <c r="AO199" s="103">
        <f t="shared" si="57"/>
        <v>10.141045164185803</v>
      </c>
      <c r="AP199" s="103">
        <f t="shared" si="58"/>
        <v>10.87674581199256</v>
      </c>
    </row>
    <row r="200" spans="12:42" x14ac:dyDescent="0.25">
      <c r="L200" s="39">
        <v>34911</v>
      </c>
      <c r="M200" s="53">
        <v>4.156E-2</v>
      </c>
      <c r="N200" s="53">
        <v>3.8199999999999998E-2</v>
      </c>
      <c r="O200" s="53">
        <v>3.4799999999999998E-2</v>
      </c>
      <c r="P200" s="53">
        <v>7.7899999999999997E-2</v>
      </c>
      <c r="Q200" s="53">
        <v>5.7602001E-2</v>
      </c>
      <c r="R200" s="53">
        <v>3.6485087700000002E-2</v>
      </c>
      <c r="S200" s="53">
        <v>4.5199999999999997E-2</v>
      </c>
      <c r="T200" s="53">
        <v>4.01552492E-2</v>
      </c>
      <c r="U200" s="53">
        <v>3.5000000000000003E-2</v>
      </c>
      <c r="W200" s="4">
        <f t="shared" si="48"/>
        <v>-4.1414912299999995E-2</v>
      </c>
      <c r="X200" s="34">
        <f t="shared" si="49"/>
        <v>1.3248484560051819</v>
      </c>
      <c r="Y200" s="17"/>
      <c r="AD200" s="17">
        <f t="shared" si="46"/>
        <v>7.7899999999999997E-2</v>
      </c>
      <c r="AE200" s="17">
        <f t="shared" si="47"/>
        <v>3.6485087700000002E-2</v>
      </c>
      <c r="AG200" s="39">
        <v>34880</v>
      </c>
      <c r="AH200" s="103">
        <f t="shared" si="50"/>
        <v>9.797721143995318</v>
      </c>
      <c r="AI200" s="103">
        <f t="shared" si="51"/>
        <v>10.588298467737239</v>
      </c>
      <c r="AJ200" s="103">
        <f t="shared" si="52"/>
        <v>11.118439987163367</v>
      </c>
      <c r="AK200" s="103">
        <f t="shared" si="53"/>
        <v>7.6903913565009558</v>
      </c>
      <c r="AL200" s="103">
        <f t="shared" si="54"/>
        <v>9.9998726266820128</v>
      </c>
      <c r="AM200" s="103">
        <f t="shared" si="55"/>
        <v>12.506851167222793</v>
      </c>
      <c r="AN200" s="103">
        <f t="shared" si="56"/>
        <v>9.6173664647136157</v>
      </c>
      <c r="AO200" s="103">
        <f t="shared" si="57"/>
        <v>10.548261359902138</v>
      </c>
      <c r="AP200" s="103">
        <f t="shared" si="58"/>
        <v>11.257431915412299</v>
      </c>
    </row>
    <row r="201" spans="12:42" x14ac:dyDescent="0.25">
      <c r="L201" s="39">
        <v>34942</v>
      </c>
      <c r="M201" s="53">
        <v>1.09E-3</v>
      </c>
      <c r="N201" s="53">
        <v>7.4999999999999997E-3</v>
      </c>
      <c r="O201" s="53">
        <v>1.41E-2</v>
      </c>
      <c r="P201" s="53">
        <v>1.23E-2</v>
      </c>
      <c r="Q201" s="53">
        <v>2.0686974399999999E-2</v>
      </c>
      <c r="R201" s="53">
        <v>2.9708221199999999E-2</v>
      </c>
      <c r="S201" s="53">
        <v>2.3E-3</v>
      </c>
      <c r="T201" s="53">
        <v>8.8756650999999992E-3</v>
      </c>
      <c r="U201" s="53">
        <v>1.5699999999999999E-2</v>
      </c>
      <c r="W201" s="4">
        <f t="shared" si="48"/>
        <v>1.7408221199999997E-2</v>
      </c>
      <c r="X201" s="34">
        <f t="shared" si="49"/>
        <v>1.3479117109837986</v>
      </c>
      <c r="Y201" s="17"/>
      <c r="AD201" s="17">
        <f t="shared" si="46"/>
        <v>1.23E-2</v>
      </c>
      <c r="AE201" s="17">
        <f t="shared" si="47"/>
        <v>2.9708221199999999E-2</v>
      </c>
      <c r="AG201" s="39">
        <v>34911</v>
      </c>
      <c r="AH201" s="103">
        <f t="shared" si="50"/>
        <v>9.808400660042274</v>
      </c>
      <c r="AI201" s="103">
        <f t="shared" si="51"/>
        <v>10.66771070624527</v>
      </c>
      <c r="AJ201" s="103">
        <f t="shared" si="52"/>
        <v>11.27520999098237</v>
      </c>
      <c r="AK201" s="103">
        <f t="shared" si="53"/>
        <v>7.7849831701859173</v>
      </c>
      <c r="AL201" s="103">
        <f t="shared" si="54"/>
        <v>10.206739735713445</v>
      </c>
      <c r="AM201" s="103">
        <f t="shared" si="55"/>
        <v>12.878407468214125</v>
      </c>
      <c r="AN201" s="103">
        <f t="shared" si="56"/>
        <v>9.6394864075824565</v>
      </c>
      <c r="AO201" s="103">
        <f t="shared" si="57"/>
        <v>10.6418841951199</v>
      </c>
      <c r="AP201" s="103">
        <f t="shared" si="58"/>
        <v>11.434173596484273</v>
      </c>
    </row>
    <row r="202" spans="12:42" x14ac:dyDescent="0.25">
      <c r="L202" s="39">
        <v>34972</v>
      </c>
      <c r="M202" s="53">
        <v>4.6089999999999999E-2</v>
      </c>
      <c r="N202" s="53">
        <v>4.1200000000000001E-2</v>
      </c>
      <c r="O202" s="53">
        <v>3.6200000000000003E-2</v>
      </c>
      <c r="P202" s="53">
        <v>2.06E-2</v>
      </c>
      <c r="Q202" s="53">
        <v>1.7858214099999999E-2</v>
      </c>
      <c r="R202" s="53">
        <v>1.49300483E-2</v>
      </c>
      <c r="S202" s="53">
        <v>4.3400000000000001E-2</v>
      </c>
      <c r="T202" s="53">
        <v>3.8748873099999998E-2</v>
      </c>
      <c r="U202" s="53">
        <v>3.4000000000000002E-2</v>
      </c>
      <c r="W202" s="4">
        <f t="shared" si="48"/>
        <v>-5.6699517000000001E-3</v>
      </c>
      <c r="X202" s="34">
        <f t="shared" si="49"/>
        <v>1.340269116686656</v>
      </c>
      <c r="Y202" s="17"/>
      <c r="AD202" s="17">
        <f t="shared" si="46"/>
        <v>2.06E-2</v>
      </c>
      <c r="AE202" s="17">
        <f t="shared" si="47"/>
        <v>1.49300483E-2</v>
      </c>
      <c r="AG202" s="39">
        <v>34942</v>
      </c>
      <c r="AH202" s="103">
        <f t="shared" si="50"/>
        <v>10.260469846463621</v>
      </c>
      <c r="AI202" s="103">
        <f t="shared" si="51"/>
        <v>11.107220387342574</v>
      </c>
      <c r="AJ202" s="103">
        <f t="shared" si="52"/>
        <v>11.683372592655932</v>
      </c>
      <c r="AK202" s="103">
        <f t="shared" si="53"/>
        <v>7.9453538234917467</v>
      </c>
      <c r="AL202" s="103">
        <f t="shared" si="54"/>
        <v>10.389013879176794</v>
      </c>
      <c r="AM202" s="103">
        <f t="shared" si="55"/>
        <v>13.070682713741643</v>
      </c>
      <c r="AN202" s="103">
        <f t="shared" si="56"/>
        <v>10.057840117671535</v>
      </c>
      <c r="AO202" s="103">
        <f t="shared" si="57"/>
        <v>11.054245215341497</v>
      </c>
      <c r="AP202" s="103">
        <f t="shared" si="58"/>
        <v>11.822935498764739</v>
      </c>
    </row>
    <row r="203" spans="12:42" x14ac:dyDescent="0.25">
      <c r="L203" s="39">
        <v>35003</v>
      </c>
      <c r="M203" s="53">
        <v>6.8999999999999997E-4</v>
      </c>
      <c r="N203" s="53">
        <v>-4.4999999999999997E-3</v>
      </c>
      <c r="O203" s="53">
        <v>-9.9000000000000008E-3</v>
      </c>
      <c r="P203" s="53">
        <v>-4.9200000000000001E-2</v>
      </c>
      <c r="Q203" s="53">
        <v>-4.47221379E-2</v>
      </c>
      <c r="R203" s="53">
        <v>-3.9941004000000002E-2</v>
      </c>
      <c r="S203" s="53">
        <v>-4.4999999999999997E-3</v>
      </c>
      <c r="T203" s="53">
        <v>-8.6355000000000008E-3</v>
      </c>
      <c r="U203" s="53">
        <v>-1.29E-2</v>
      </c>
      <c r="W203" s="4">
        <f t="shared" si="48"/>
        <v>9.2589959999999985E-3</v>
      </c>
      <c r="X203" s="34">
        <f t="shared" si="49"/>
        <v>1.3526786630769814</v>
      </c>
      <c r="Y203" s="17"/>
      <c r="AD203" s="17">
        <f t="shared" si="46"/>
        <v>-4.9200000000000001E-2</v>
      </c>
      <c r="AE203" s="17">
        <f t="shared" si="47"/>
        <v>-3.9941004000000002E-2</v>
      </c>
      <c r="AG203" s="39">
        <v>34972</v>
      </c>
      <c r="AH203" s="103">
        <f t="shared" si="50"/>
        <v>10.267549570657682</v>
      </c>
      <c r="AI203" s="103">
        <f t="shared" si="51"/>
        <v>11.057237895599533</v>
      </c>
      <c r="AJ203" s="103">
        <f t="shared" si="52"/>
        <v>11.567707203988638</v>
      </c>
      <c r="AK203" s="103">
        <f t="shared" si="53"/>
        <v>7.5544424153759522</v>
      </c>
      <c r="AL203" s="103">
        <f t="shared" si="54"/>
        <v>9.9243949678272347</v>
      </c>
      <c r="AM203" s="103">
        <f t="shared" si="55"/>
        <v>12.548626523189357</v>
      </c>
      <c r="AN203" s="103">
        <f t="shared" si="56"/>
        <v>10.012579837142013</v>
      </c>
      <c r="AO203" s="103">
        <f t="shared" si="57"/>
        <v>10.958786280784416</v>
      </c>
      <c r="AP203" s="103">
        <f t="shared" si="58"/>
        <v>11.670419630830674</v>
      </c>
    </row>
    <row r="204" spans="12:42" x14ac:dyDescent="0.25">
      <c r="L204" s="39">
        <v>35033</v>
      </c>
      <c r="M204" s="53">
        <v>3.8870000000000002E-2</v>
      </c>
      <c r="N204" s="53">
        <v>4.4600000000000001E-2</v>
      </c>
      <c r="O204" s="53">
        <v>5.0700000000000002E-2</v>
      </c>
      <c r="P204" s="53">
        <v>4.41E-2</v>
      </c>
      <c r="Q204" s="53">
        <v>4.2014407199999999E-2</v>
      </c>
      <c r="R204" s="53">
        <v>3.9744925200000003E-2</v>
      </c>
      <c r="S204" s="53">
        <v>3.9399999999999998E-2</v>
      </c>
      <c r="T204" s="53">
        <v>4.4350623800000002E-2</v>
      </c>
      <c r="U204" s="53">
        <v>4.9599999999999998E-2</v>
      </c>
      <c r="W204" s="4">
        <f t="shared" si="48"/>
        <v>-4.3550747999999972E-3</v>
      </c>
      <c r="X204" s="34">
        <f t="shared" si="49"/>
        <v>1.3467876463189172</v>
      </c>
      <c r="Y204" s="17"/>
      <c r="AD204" s="17">
        <f t="shared" si="46"/>
        <v>4.41E-2</v>
      </c>
      <c r="AE204" s="17">
        <f t="shared" si="47"/>
        <v>3.9744925200000003E-2</v>
      </c>
      <c r="AG204" s="39">
        <v>35003</v>
      </c>
      <c r="AH204" s="103">
        <f t="shared" si="50"/>
        <v>10.666649222469145</v>
      </c>
      <c r="AI204" s="103">
        <f t="shared" si="51"/>
        <v>11.550390705743272</v>
      </c>
      <c r="AJ204" s="103">
        <f t="shared" si="52"/>
        <v>12.154189959230861</v>
      </c>
      <c r="AK204" s="103">
        <f t="shared" si="53"/>
        <v>7.8875933258940316</v>
      </c>
      <c r="AL204" s="103">
        <f t="shared" si="54"/>
        <v>10.341362539219158</v>
      </c>
      <c r="AM204" s="103">
        <f t="shared" si="55"/>
        <v>13.047370745716254</v>
      </c>
      <c r="AN204" s="103">
        <f t="shared" si="56"/>
        <v>10.407075482725409</v>
      </c>
      <c r="AO204" s="103">
        <f t="shared" si="57"/>
        <v>11.444815288428087</v>
      </c>
      <c r="AP204" s="103">
        <f t="shared" si="58"/>
        <v>12.249272444519876</v>
      </c>
    </row>
    <row r="205" spans="12:42" x14ac:dyDescent="0.25">
      <c r="L205" s="39">
        <v>35064</v>
      </c>
      <c r="M205" s="53">
        <v>5.7299999999999999E-3</v>
      </c>
      <c r="N205" s="53">
        <v>1.52E-2</v>
      </c>
      <c r="O205" s="53">
        <v>2.5100000000000001E-2</v>
      </c>
      <c r="P205" s="53">
        <v>2.2200000000000001E-2</v>
      </c>
      <c r="Q205" s="53">
        <v>2.6384313699999998E-2</v>
      </c>
      <c r="R205" s="53">
        <v>3.09777002E-2</v>
      </c>
      <c r="S205" s="53">
        <v>7.4000000000000003E-3</v>
      </c>
      <c r="T205" s="53">
        <v>1.6334681300000001E-2</v>
      </c>
      <c r="U205" s="53">
        <v>2.5700000000000001E-2</v>
      </c>
      <c r="W205" s="4">
        <f t="shared" si="48"/>
        <v>8.7777001999999986E-3</v>
      </c>
      <c r="X205" s="34">
        <f t="shared" si="49"/>
        <v>1.3586093445113683</v>
      </c>
      <c r="Y205" s="17"/>
      <c r="AD205" s="17">
        <f t="shared" si="46"/>
        <v>2.2200000000000001E-2</v>
      </c>
      <c r="AE205" s="17">
        <f t="shared" si="47"/>
        <v>3.09777002E-2</v>
      </c>
      <c r="AG205" s="39">
        <v>35033</v>
      </c>
      <c r="AH205" s="103">
        <f t="shared" si="50"/>
        <v>10.727769122513893</v>
      </c>
      <c r="AI205" s="103">
        <f t="shared" si="51"/>
        <v>11.725956644470571</v>
      </c>
      <c r="AJ205" s="103">
        <f t="shared" si="52"/>
        <v>12.459260127207553</v>
      </c>
      <c r="AK205" s="103">
        <f t="shared" si="53"/>
        <v>8.0626978977288797</v>
      </c>
      <c r="AL205" s="103">
        <f t="shared" si="54"/>
        <v>10.614212292539344</v>
      </c>
      <c r="AM205" s="103">
        <f t="shared" si="55"/>
        <v>13.451548285075303</v>
      </c>
      <c r="AN205" s="103">
        <f t="shared" si="56"/>
        <v>10.484087841297578</v>
      </c>
      <c r="AO205" s="103">
        <f t="shared" si="57"/>
        <v>11.631762698701928</v>
      </c>
      <c r="AP205" s="103">
        <f t="shared" si="58"/>
        <v>12.564078746344038</v>
      </c>
    </row>
    <row r="206" spans="12:42" x14ac:dyDescent="0.25">
      <c r="L206" s="39">
        <v>35095</v>
      </c>
      <c r="M206" s="53">
        <v>3.3450000000000001E-2</v>
      </c>
      <c r="N206" s="53">
        <v>3.2300000000000002E-2</v>
      </c>
      <c r="O206" s="53">
        <v>3.1199999999999999E-2</v>
      </c>
      <c r="P206" s="53">
        <v>-8.3000000000000001E-3</v>
      </c>
      <c r="Q206" s="53">
        <v>-1.0755204000000001E-3</v>
      </c>
      <c r="R206" s="53">
        <v>6.6343994000000002E-3</v>
      </c>
      <c r="S206" s="53">
        <v>2.92E-2</v>
      </c>
      <c r="T206" s="53">
        <v>2.9025197799999999E-2</v>
      </c>
      <c r="U206" s="53">
        <v>2.8799999999999999E-2</v>
      </c>
      <c r="W206" s="4">
        <f t="shared" si="48"/>
        <v>1.4934399399999999E-2</v>
      </c>
      <c r="X206" s="34">
        <f t="shared" si="49"/>
        <v>1.3788993590908731</v>
      </c>
      <c r="Y206" s="17"/>
      <c r="AD206" s="17">
        <f t="shared" ref="AD206:AD269" si="59">INDEX(M206:U206,VLOOKUP($G$1,$A$37:$B$45,2))</f>
        <v>-8.3000000000000001E-3</v>
      </c>
      <c r="AE206" s="17">
        <f t="shared" ref="AE206:AE269" si="60">INDEX(M206:U206,VLOOKUP($C$1,$A$37:$B$45,2))</f>
        <v>6.6343994000000002E-3</v>
      </c>
      <c r="AG206" s="39">
        <v>35064</v>
      </c>
      <c r="AH206" s="103">
        <f t="shared" si="50"/>
        <v>11.086612999661982</v>
      </c>
      <c r="AI206" s="103">
        <f t="shared" si="51"/>
        <v>12.104705044086971</v>
      </c>
      <c r="AJ206" s="103">
        <f t="shared" si="52"/>
        <v>12.847989043176428</v>
      </c>
      <c r="AK206" s="103">
        <f t="shared" si="53"/>
        <v>7.9957775051777302</v>
      </c>
      <c r="AL206" s="103">
        <f t="shared" si="54"/>
        <v>10.602796490688787</v>
      </c>
      <c r="AM206" s="103">
        <f t="shared" si="55"/>
        <v>13.540791228946878</v>
      </c>
      <c r="AN206" s="103">
        <f t="shared" si="56"/>
        <v>10.790223206263466</v>
      </c>
      <c r="AO206" s="103">
        <f t="shared" si="57"/>
        <v>11.969376911794415</v>
      </c>
      <c r="AP206" s="103">
        <f t="shared" si="58"/>
        <v>12.925924214238744</v>
      </c>
    </row>
    <row r="207" spans="12:42" x14ac:dyDescent="0.25">
      <c r="L207" s="39">
        <v>35124</v>
      </c>
      <c r="M207" s="53">
        <v>1.8290000000000001E-2</v>
      </c>
      <c r="N207" s="53">
        <v>1.2999999999999999E-2</v>
      </c>
      <c r="O207" s="53">
        <v>7.6E-3</v>
      </c>
      <c r="P207" s="53">
        <v>4.5600000000000002E-2</v>
      </c>
      <c r="Q207" s="53">
        <v>3.1169481499999999E-2</v>
      </c>
      <c r="R207" s="53">
        <v>1.5673530000000001E-2</v>
      </c>
      <c r="S207" s="53">
        <v>2.1000000000000001E-2</v>
      </c>
      <c r="T207" s="53">
        <v>1.4750870100000001E-2</v>
      </c>
      <c r="U207" s="53">
        <v>8.3000000000000001E-3</v>
      </c>
      <c r="W207" s="4">
        <f t="shared" si="48"/>
        <v>-2.992647E-2</v>
      </c>
      <c r="X207" s="34">
        <f t="shared" si="49"/>
        <v>1.3376337687880209</v>
      </c>
      <c r="Y207" s="17"/>
      <c r="AD207" s="17">
        <f t="shared" si="59"/>
        <v>4.5600000000000002E-2</v>
      </c>
      <c r="AE207" s="17">
        <f t="shared" si="60"/>
        <v>1.5673530000000001E-2</v>
      </c>
      <c r="AG207" s="39">
        <v>35095</v>
      </c>
      <c r="AH207" s="103">
        <f t="shared" si="50"/>
        <v>11.2893871514258</v>
      </c>
      <c r="AI207" s="103">
        <f t="shared" si="51"/>
        <v>12.262066209660102</v>
      </c>
      <c r="AJ207" s="103">
        <f t="shared" si="52"/>
        <v>12.945633759904569</v>
      </c>
      <c r="AK207" s="103">
        <f t="shared" si="53"/>
        <v>8.3603849594138353</v>
      </c>
      <c r="AL207" s="103">
        <f t="shared" si="54"/>
        <v>10.933280159753577</v>
      </c>
      <c r="AM207" s="103">
        <f t="shared" si="55"/>
        <v>13.753023226497513</v>
      </c>
      <c r="AN207" s="103">
        <f t="shared" si="56"/>
        <v>11.016817893594999</v>
      </c>
      <c r="AO207" s="103">
        <f t="shared" si="57"/>
        <v>12.145935635798235</v>
      </c>
      <c r="AP207" s="103">
        <f t="shared" si="58"/>
        <v>13.033209385216926</v>
      </c>
    </row>
    <row r="208" spans="12:42" x14ac:dyDescent="0.25">
      <c r="L208" s="39">
        <v>35155</v>
      </c>
      <c r="M208" s="53">
        <v>1.2800000000000001E-3</v>
      </c>
      <c r="N208" s="53">
        <v>8.9999999999999993E-3</v>
      </c>
      <c r="O208" s="53">
        <v>1.7000000000000001E-2</v>
      </c>
      <c r="P208" s="53">
        <v>1.9800000000000002E-2</v>
      </c>
      <c r="Q208" s="53">
        <v>2.0355037400000001E-2</v>
      </c>
      <c r="R208" s="53">
        <v>2.0991318200000001E-2</v>
      </c>
      <c r="S208" s="53">
        <v>3.0999999999999999E-3</v>
      </c>
      <c r="T208" s="53">
        <v>1.0051975100000001E-2</v>
      </c>
      <c r="U208" s="53">
        <v>1.7399999999999999E-2</v>
      </c>
      <c r="W208" s="4">
        <f t="shared" si="48"/>
        <v>1.1913181999999994E-3</v>
      </c>
      <c r="X208" s="34">
        <f t="shared" si="49"/>
        <v>1.3392273162417128</v>
      </c>
      <c r="Y208" s="17"/>
      <c r="AD208" s="17">
        <f t="shared" si="59"/>
        <v>1.9800000000000002E-2</v>
      </c>
      <c r="AE208" s="17">
        <f t="shared" si="60"/>
        <v>2.0991318200000001E-2</v>
      </c>
      <c r="AG208" s="39">
        <v>35124</v>
      </c>
      <c r="AH208" s="103">
        <f t="shared" si="50"/>
        <v>11.303837566979624</v>
      </c>
      <c r="AI208" s="103">
        <f t="shared" si="51"/>
        <v>12.372424805547041</v>
      </c>
      <c r="AJ208" s="103">
        <f t="shared" si="52"/>
        <v>13.165709533822945</v>
      </c>
      <c r="AK208" s="103">
        <f t="shared" si="53"/>
        <v>8.5259205816102295</v>
      </c>
      <c r="AL208" s="103">
        <f t="shared" si="54"/>
        <v>11.15582748631004</v>
      </c>
      <c r="AM208" s="103">
        <f t="shared" si="55"/>
        <v>14.041717313256914</v>
      </c>
      <c r="AN208" s="103">
        <f t="shared" si="56"/>
        <v>11.050970029065144</v>
      </c>
      <c r="AO208" s="103">
        <f t="shared" si="57"/>
        <v>12.268026278375483</v>
      </c>
      <c r="AP208" s="103">
        <f t="shared" si="58"/>
        <v>13.259987228519702</v>
      </c>
    </row>
    <row r="209" spans="12:42" x14ac:dyDescent="0.25">
      <c r="L209" s="39">
        <v>35185</v>
      </c>
      <c r="M209" s="53">
        <v>2.631E-2</v>
      </c>
      <c r="N209" s="53">
        <v>1.52E-2</v>
      </c>
      <c r="O209" s="53">
        <v>3.8E-3</v>
      </c>
      <c r="P209" s="53">
        <v>7.6799999999999993E-2</v>
      </c>
      <c r="Q209" s="53">
        <v>5.3471490599999998E-2</v>
      </c>
      <c r="R209" s="53">
        <v>2.7282697000000002E-2</v>
      </c>
      <c r="S209" s="53">
        <v>3.1399999999999997E-2</v>
      </c>
      <c r="T209" s="53">
        <v>1.8961437099999999E-2</v>
      </c>
      <c r="U209" s="53">
        <v>6.0000000000000001E-3</v>
      </c>
      <c r="W209" s="4">
        <f t="shared" si="48"/>
        <v>-4.9517302999999992E-2</v>
      </c>
      <c r="X209" s="34">
        <f t="shared" si="49"/>
        <v>1.2729123914374951</v>
      </c>
      <c r="Y209" s="17"/>
      <c r="AD209" s="17">
        <f t="shared" si="59"/>
        <v>7.6799999999999993E-2</v>
      </c>
      <c r="AE209" s="17">
        <f t="shared" si="60"/>
        <v>2.7282697000000002E-2</v>
      </c>
      <c r="AG209" s="39">
        <v>35155</v>
      </c>
      <c r="AH209" s="103">
        <f t="shared" si="50"/>
        <v>11.601241533366858</v>
      </c>
      <c r="AI209" s="103">
        <f t="shared" si="51"/>
        <v>12.560485662591358</v>
      </c>
      <c r="AJ209" s="103">
        <f t="shared" si="52"/>
        <v>13.215739230051472</v>
      </c>
      <c r="AK209" s="103">
        <f t="shared" si="53"/>
        <v>9.1807112822778958</v>
      </c>
      <c r="AL209" s="103">
        <f t="shared" si="54"/>
        <v>11.752346210879489</v>
      </c>
      <c r="AM209" s="103">
        <f t="shared" si="55"/>
        <v>14.424813232074156</v>
      </c>
      <c r="AN209" s="103">
        <f t="shared" si="56"/>
        <v>11.397970487977791</v>
      </c>
      <c r="AO209" s="103">
        <f t="shared" si="57"/>
        <v>12.500645686994046</v>
      </c>
      <c r="AP209" s="103">
        <f t="shared" si="58"/>
        <v>13.33954715189082</v>
      </c>
    </row>
    <row r="210" spans="12:42" x14ac:dyDescent="0.25">
      <c r="L210" s="39">
        <v>35216</v>
      </c>
      <c r="M210" s="53">
        <v>3.4939999999999999E-2</v>
      </c>
      <c r="N210" s="53">
        <v>2.4E-2</v>
      </c>
      <c r="O210" s="53">
        <v>1.2500000000000001E-2</v>
      </c>
      <c r="P210" s="53">
        <v>5.1299999999999998E-2</v>
      </c>
      <c r="Q210" s="53">
        <v>3.9407131900000003E-2</v>
      </c>
      <c r="R210" s="53">
        <v>2.53218422E-2</v>
      </c>
      <c r="S210" s="53">
        <v>3.6700000000000003E-2</v>
      </c>
      <c r="T210" s="53">
        <v>2.55918698E-2</v>
      </c>
      <c r="U210" s="53">
        <v>1.37E-2</v>
      </c>
      <c r="W210" s="4">
        <f t="shared" si="48"/>
        <v>-2.5978157799999999E-2</v>
      </c>
      <c r="X210" s="34">
        <f t="shared" si="49"/>
        <v>1.2398444724671565</v>
      </c>
      <c r="Y210" s="17"/>
      <c r="AD210" s="17">
        <f t="shared" si="59"/>
        <v>5.1299999999999998E-2</v>
      </c>
      <c r="AE210" s="17">
        <f t="shared" si="60"/>
        <v>2.53218422E-2</v>
      </c>
      <c r="AG210" s="39">
        <v>35185</v>
      </c>
      <c r="AH210" s="103">
        <f t="shared" si="50"/>
        <v>12.006588912542696</v>
      </c>
      <c r="AI210" s="103">
        <f t="shared" si="51"/>
        <v>12.861937318493551</v>
      </c>
      <c r="AJ210" s="103">
        <f t="shared" si="52"/>
        <v>13.380935970427116</v>
      </c>
      <c r="AK210" s="103">
        <f t="shared" si="53"/>
        <v>9.651681771058751</v>
      </c>
      <c r="AL210" s="103">
        <f t="shared" si="54"/>
        <v>12.215472468146082</v>
      </c>
      <c r="AM210" s="103">
        <f t="shared" si="55"/>
        <v>14.790076076501208</v>
      </c>
      <c r="AN210" s="103">
        <f t="shared" si="56"/>
        <v>11.816276004886575</v>
      </c>
      <c r="AO210" s="103">
        <f t="shared" si="57"/>
        <v>12.820560583831529</v>
      </c>
      <c r="AP210" s="103">
        <f t="shared" si="58"/>
        <v>13.522298947871723</v>
      </c>
    </row>
    <row r="211" spans="12:42" x14ac:dyDescent="0.25">
      <c r="L211" s="39">
        <v>35246</v>
      </c>
      <c r="M211" s="53">
        <v>1.3600000000000001E-3</v>
      </c>
      <c r="N211" s="53">
        <v>1.1000000000000001E-3</v>
      </c>
      <c r="O211" s="53">
        <v>8.0000000000000004E-4</v>
      </c>
      <c r="P211" s="53">
        <v>-6.5000000000000002E-2</v>
      </c>
      <c r="Q211" s="53">
        <v>-4.1063380199999999E-2</v>
      </c>
      <c r="R211" s="53">
        <v>-1.1806343699999999E-2</v>
      </c>
      <c r="S211" s="53">
        <v>-5.7999999999999996E-3</v>
      </c>
      <c r="T211" s="53">
        <v>-3.2291720000000002E-3</v>
      </c>
      <c r="U211" s="53">
        <v>-4.0000000000000002E-4</v>
      </c>
      <c r="W211" s="4">
        <f t="shared" si="48"/>
        <v>5.3193656300000003E-2</v>
      </c>
      <c r="X211" s="34">
        <f t="shared" si="49"/>
        <v>1.3057963332010292</v>
      </c>
      <c r="Y211" s="17"/>
      <c r="AD211" s="17">
        <f t="shared" si="59"/>
        <v>-6.5000000000000002E-2</v>
      </c>
      <c r="AE211" s="17">
        <f t="shared" si="60"/>
        <v>-1.1806343699999999E-2</v>
      </c>
      <c r="AG211" s="39">
        <v>35216</v>
      </c>
      <c r="AH211" s="103">
        <f t="shared" si="50"/>
        <v>12.022917873463754</v>
      </c>
      <c r="AI211" s="103">
        <f t="shared" si="51"/>
        <v>12.876085449543895</v>
      </c>
      <c r="AJ211" s="103">
        <f t="shared" si="52"/>
        <v>13.391640719203457</v>
      </c>
      <c r="AK211" s="103">
        <f t="shared" si="53"/>
        <v>9.0243224559399327</v>
      </c>
      <c r="AL211" s="103">
        <f t="shared" si="54"/>
        <v>11.713863877863966</v>
      </c>
      <c r="AM211" s="103">
        <f t="shared" si="55"/>
        <v>14.615459354992888</v>
      </c>
      <c r="AN211" s="103">
        <f t="shared" si="56"/>
        <v>11.747741604058232</v>
      </c>
      <c r="AO211" s="103">
        <f t="shared" si="57"/>
        <v>12.779160788569918</v>
      </c>
      <c r="AP211" s="103">
        <f t="shared" si="58"/>
        <v>13.516890028292575</v>
      </c>
    </row>
    <row r="212" spans="12:42" x14ac:dyDescent="0.25">
      <c r="L212" s="39">
        <v>35277</v>
      </c>
      <c r="M212" s="53">
        <v>-5.8590000000000003E-2</v>
      </c>
      <c r="N212" s="53">
        <v>-4.82E-2</v>
      </c>
      <c r="O212" s="53">
        <v>-3.78E-2</v>
      </c>
      <c r="P212" s="53">
        <v>-0.1221</v>
      </c>
      <c r="Q212" s="53">
        <v>-8.7343601100000001E-2</v>
      </c>
      <c r="R212" s="53">
        <v>-5.3163171199999998E-2</v>
      </c>
      <c r="S212" s="53">
        <v>-6.5199999999999994E-2</v>
      </c>
      <c r="T212" s="53">
        <v>-5.2347947499999999E-2</v>
      </c>
      <c r="U212" s="53">
        <v>-3.9399999999999998E-2</v>
      </c>
      <c r="W212" s="4">
        <f t="shared" si="48"/>
        <v>6.8936828800000002E-2</v>
      </c>
      <c r="X212" s="34">
        <f t="shared" si="49"/>
        <v>1.3958137914705764</v>
      </c>
      <c r="Y212" s="17"/>
      <c r="AD212" s="17">
        <f t="shared" si="59"/>
        <v>-0.1221</v>
      </c>
      <c r="AE212" s="17">
        <f t="shared" si="60"/>
        <v>-5.3163171199999998E-2</v>
      </c>
      <c r="AG212" s="39">
        <v>35246</v>
      </c>
      <c r="AH212" s="103">
        <f t="shared" si="50"/>
        <v>11.318495115257512</v>
      </c>
      <c r="AI212" s="103">
        <f t="shared" si="51"/>
        <v>12.25545813087588</v>
      </c>
      <c r="AJ212" s="103">
        <f t="shared" si="52"/>
        <v>12.885436700017566</v>
      </c>
      <c r="AK212" s="103">
        <f t="shared" si="53"/>
        <v>7.9224526840696674</v>
      </c>
      <c r="AL212" s="103">
        <f t="shared" si="54"/>
        <v>10.690732823976118</v>
      </c>
      <c r="AM212" s="103">
        <f t="shared" si="55"/>
        <v>13.838455187136759</v>
      </c>
      <c r="AN212" s="103">
        <f t="shared" si="56"/>
        <v>10.981788851473635</v>
      </c>
      <c r="AO212" s="103">
        <f t="shared" si="57"/>
        <v>12.110197950515801</v>
      </c>
      <c r="AP212" s="103">
        <f t="shared" si="58"/>
        <v>12.984324561177848</v>
      </c>
    </row>
    <row r="213" spans="12:42" x14ac:dyDescent="0.25">
      <c r="L213" s="39">
        <v>35308</v>
      </c>
      <c r="M213" s="53">
        <v>2.581E-2</v>
      </c>
      <c r="N213" s="53">
        <v>2.7199999999999998E-2</v>
      </c>
      <c r="O213" s="53">
        <v>2.86E-2</v>
      </c>
      <c r="P213" s="53">
        <v>7.3999999999999996E-2</v>
      </c>
      <c r="Q213" s="53">
        <v>5.80602042E-2</v>
      </c>
      <c r="R213" s="53">
        <v>4.3386311599999998E-2</v>
      </c>
      <c r="S213" s="53">
        <v>3.0499999999999999E-2</v>
      </c>
      <c r="T213" s="53">
        <v>3.03363109E-2</v>
      </c>
      <c r="U213" s="53">
        <v>3.0200000000000001E-2</v>
      </c>
      <c r="W213" s="4">
        <f t="shared" si="48"/>
        <v>-3.0613688399999998E-2</v>
      </c>
      <c r="X213" s="34">
        <f t="shared" si="49"/>
        <v>1.3530827829940735</v>
      </c>
      <c r="Y213" s="17"/>
      <c r="AD213" s="17">
        <f t="shared" si="59"/>
        <v>7.3999999999999996E-2</v>
      </c>
      <c r="AE213" s="17">
        <f t="shared" si="60"/>
        <v>4.3386311599999998E-2</v>
      </c>
      <c r="AG213" s="39">
        <v>35277</v>
      </c>
      <c r="AH213" s="103">
        <f t="shared" si="50"/>
        <v>11.610625474182308</v>
      </c>
      <c r="AI213" s="103">
        <f t="shared" si="51"/>
        <v>12.588806592035702</v>
      </c>
      <c r="AJ213" s="103">
        <f t="shared" si="52"/>
        <v>13.253960189638068</v>
      </c>
      <c r="AK213" s="103">
        <f t="shared" si="53"/>
        <v>8.5087141826908237</v>
      </c>
      <c r="AL213" s="103">
        <f t="shared" si="54"/>
        <v>11.311438954783814</v>
      </c>
      <c r="AM213" s="103">
        <f t="shared" si="55"/>
        <v>14.43885471594851</v>
      </c>
      <c r="AN213" s="103">
        <f t="shared" si="56"/>
        <v>11.316733411443581</v>
      </c>
      <c r="AO213" s="103">
        <f t="shared" si="57"/>
        <v>12.477576680603192</v>
      </c>
      <c r="AP213" s="103">
        <f t="shared" si="58"/>
        <v>13.376451162925418</v>
      </c>
    </row>
    <row r="214" spans="12:42" x14ac:dyDescent="0.25">
      <c r="L214" s="39">
        <v>35338</v>
      </c>
      <c r="M214" s="53">
        <v>7.2819999999999996E-2</v>
      </c>
      <c r="N214" s="53">
        <v>5.62E-2</v>
      </c>
      <c r="O214" s="53">
        <v>3.9800000000000002E-2</v>
      </c>
      <c r="P214" s="53">
        <v>5.1499999999999997E-2</v>
      </c>
      <c r="Q214" s="53">
        <v>3.9079390800000002E-2</v>
      </c>
      <c r="R214" s="53">
        <v>2.7300604799999999E-2</v>
      </c>
      <c r="S214" s="53">
        <v>7.0599999999999996E-2</v>
      </c>
      <c r="T214" s="53">
        <v>5.44251558E-2</v>
      </c>
      <c r="U214" s="53">
        <v>3.8399999999999997E-2</v>
      </c>
      <c r="W214" s="4">
        <f t="shared" si="48"/>
        <v>-2.4199395199999998E-2</v>
      </c>
      <c r="X214" s="34">
        <f t="shared" si="49"/>
        <v>1.3203389979900839</v>
      </c>
      <c r="Y214" s="17"/>
      <c r="AD214" s="17">
        <f t="shared" si="59"/>
        <v>5.1499999999999997E-2</v>
      </c>
      <c r="AE214" s="17">
        <f t="shared" si="60"/>
        <v>2.7300604799999999E-2</v>
      </c>
      <c r="AG214" s="39">
        <v>35308</v>
      </c>
      <c r="AH214" s="103">
        <f t="shared" si="50"/>
        <v>12.456111221212264</v>
      </c>
      <c r="AI214" s="103">
        <f t="shared" si="51"/>
        <v>13.296297522508109</v>
      </c>
      <c r="AJ214" s="103">
        <f t="shared" si="52"/>
        <v>13.781467805185663</v>
      </c>
      <c r="AK214" s="103">
        <f t="shared" si="53"/>
        <v>8.9469129630994022</v>
      </c>
      <c r="AL214" s="103">
        <f t="shared" si="54"/>
        <v>11.753483098208154</v>
      </c>
      <c r="AM214" s="103">
        <f t="shared" si="55"/>
        <v>14.833044182313236</v>
      </c>
      <c r="AN214" s="103">
        <f t="shared" si="56"/>
        <v>12.115694790291498</v>
      </c>
      <c r="AO214" s="103">
        <f t="shared" si="57"/>
        <v>13.156670735451467</v>
      </c>
      <c r="AP214" s="103">
        <f t="shared" si="58"/>
        <v>13.890106887581755</v>
      </c>
    </row>
    <row r="215" spans="12:42" x14ac:dyDescent="0.25">
      <c r="L215" s="39">
        <v>35369</v>
      </c>
      <c r="M215" s="53">
        <v>6.0299999999999998E-3</v>
      </c>
      <c r="N215" s="53">
        <v>2.2100000000000002E-2</v>
      </c>
      <c r="O215" s="53">
        <v>3.8699999999999998E-2</v>
      </c>
      <c r="P215" s="53">
        <v>-4.3099999999999999E-2</v>
      </c>
      <c r="Q215" s="53">
        <v>-1.54120774E-2</v>
      </c>
      <c r="R215" s="53">
        <v>1.15962835E-2</v>
      </c>
      <c r="S215" s="53">
        <v>1.1000000000000001E-3</v>
      </c>
      <c r="T215" s="53">
        <v>1.82804788E-2</v>
      </c>
      <c r="U215" s="53">
        <v>3.5799999999999998E-2</v>
      </c>
      <c r="W215" s="4">
        <f t="shared" si="48"/>
        <v>5.4696283499999998E-2</v>
      </c>
      <c r="X215" s="34">
        <f t="shared" si="49"/>
        <v>1.3925566341402555</v>
      </c>
      <c r="Y215" s="17"/>
      <c r="AD215" s="17">
        <f t="shared" si="59"/>
        <v>-4.3099999999999999E-2</v>
      </c>
      <c r="AE215" s="17">
        <f t="shared" si="60"/>
        <v>1.15962835E-2</v>
      </c>
      <c r="AG215" s="39">
        <v>35338</v>
      </c>
      <c r="AH215" s="103">
        <f t="shared" si="50"/>
        <v>12.531221571876173</v>
      </c>
      <c r="AI215" s="103">
        <f t="shared" si="51"/>
        <v>13.590145697755538</v>
      </c>
      <c r="AJ215" s="103">
        <f t="shared" si="52"/>
        <v>14.314810609246347</v>
      </c>
      <c r="AK215" s="103">
        <f t="shared" si="53"/>
        <v>8.5613010143898176</v>
      </c>
      <c r="AL215" s="103">
        <f t="shared" si="54"/>
        <v>11.572337506978979</v>
      </c>
      <c r="AM215" s="103">
        <f t="shared" si="55"/>
        <v>15.005052367819367</v>
      </c>
      <c r="AN215" s="103">
        <f t="shared" si="56"/>
        <v>12.129022054560819</v>
      </c>
      <c r="AO215" s="103">
        <f t="shared" si="57"/>
        <v>13.397180975909468</v>
      </c>
      <c r="AP215" s="103">
        <f t="shared" si="58"/>
        <v>14.387372714157182</v>
      </c>
    </row>
    <row r="216" spans="12:42" x14ac:dyDescent="0.25">
      <c r="L216" s="39">
        <v>35399</v>
      </c>
      <c r="M216" s="53">
        <v>7.5079999999999994E-2</v>
      </c>
      <c r="N216" s="53">
        <v>7.3800000000000004E-2</v>
      </c>
      <c r="O216" s="53">
        <v>7.2499999999999995E-2</v>
      </c>
      <c r="P216" s="53">
        <v>2.7799999999999998E-2</v>
      </c>
      <c r="Q216" s="53">
        <v>4.1204244600000002E-2</v>
      </c>
      <c r="R216" s="53">
        <v>5.38107985E-2</v>
      </c>
      <c r="S216" s="53">
        <v>7.0499999999999993E-2</v>
      </c>
      <c r="T216" s="53">
        <v>7.0536958299999994E-2</v>
      </c>
      <c r="U216" s="53">
        <v>7.0599999999999996E-2</v>
      </c>
      <c r="W216" s="4">
        <f t="shared" si="48"/>
        <v>2.6010798500000001E-2</v>
      </c>
      <c r="X216" s="34">
        <f t="shared" si="49"/>
        <v>1.4287781441507159</v>
      </c>
      <c r="Y216" s="17"/>
      <c r="AD216" s="17">
        <f t="shared" si="59"/>
        <v>2.7799999999999998E-2</v>
      </c>
      <c r="AE216" s="17">
        <f t="shared" si="60"/>
        <v>5.38107985E-2</v>
      </c>
      <c r="AG216" s="39">
        <v>35369</v>
      </c>
      <c r="AH216" s="103">
        <f t="shared" si="50"/>
        <v>13.472065687492638</v>
      </c>
      <c r="AI216" s="103">
        <f t="shared" si="51"/>
        <v>14.593098450249899</v>
      </c>
      <c r="AJ216" s="103">
        <f t="shared" si="52"/>
        <v>15.352634378416708</v>
      </c>
      <c r="AK216" s="103">
        <f t="shared" si="53"/>
        <v>8.7993051825898547</v>
      </c>
      <c r="AL216" s="103">
        <f t="shared" si="54"/>
        <v>12.049166932210296</v>
      </c>
      <c r="AM216" s="103">
        <f t="shared" si="55"/>
        <v>15.812486217266043</v>
      </c>
      <c r="AN216" s="103">
        <f t="shared" si="56"/>
        <v>12.984118109407357</v>
      </c>
      <c r="AO216" s="103">
        <f t="shared" si="57"/>
        <v>14.342177371744746</v>
      </c>
      <c r="AP216" s="103">
        <f t="shared" si="58"/>
        <v>15.40312122777668</v>
      </c>
    </row>
    <row r="217" spans="12:42" x14ac:dyDescent="0.25">
      <c r="L217" s="39">
        <v>35430</v>
      </c>
      <c r="M217" s="53">
        <v>-1.958E-2</v>
      </c>
      <c r="N217" s="53">
        <v>-1.6199999999999999E-2</v>
      </c>
      <c r="O217" s="53">
        <v>-1.2800000000000001E-2</v>
      </c>
      <c r="P217" s="53">
        <v>1.95E-2</v>
      </c>
      <c r="Q217" s="53">
        <v>2.62075664E-2</v>
      </c>
      <c r="R217" s="53">
        <v>3.2461666700000003E-2</v>
      </c>
      <c r="S217" s="53">
        <v>-1.5900000000000001E-2</v>
      </c>
      <c r="T217" s="53">
        <v>-1.20438513E-2</v>
      </c>
      <c r="U217" s="53">
        <v>-8.2000000000000007E-3</v>
      </c>
      <c r="W217" s="4">
        <f t="shared" si="48"/>
        <v>1.2961666700000003E-2</v>
      </c>
      <c r="X217" s="34">
        <f t="shared" si="49"/>
        <v>1.4472974902434421</v>
      </c>
      <c r="Y217" s="17"/>
      <c r="AD217" s="17">
        <f t="shared" si="59"/>
        <v>1.95E-2</v>
      </c>
      <c r="AE217" s="17">
        <f t="shared" si="60"/>
        <v>3.2461666700000003E-2</v>
      </c>
      <c r="AG217" s="39">
        <v>35399</v>
      </c>
      <c r="AH217" s="103">
        <f t="shared" si="50"/>
        <v>13.208282641331531</v>
      </c>
      <c r="AI217" s="103">
        <f t="shared" si="51"/>
        <v>14.356690255355851</v>
      </c>
      <c r="AJ217" s="103">
        <f t="shared" si="52"/>
        <v>15.156120658372974</v>
      </c>
      <c r="AK217" s="103">
        <f t="shared" si="53"/>
        <v>8.970891633650357</v>
      </c>
      <c r="AL217" s="103">
        <f t="shared" si="54"/>
        <v>12.364946274650883</v>
      </c>
      <c r="AM217" s="103">
        <f t="shared" si="55"/>
        <v>16.325785874549275</v>
      </c>
      <c r="AN217" s="103">
        <f t="shared" si="56"/>
        <v>12.77767063146778</v>
      </c>
      <c r="AO217" s="103">
        <f t="shared" si="57"/>
        <v>14.169442320161229</v>
      </c>
      <c r="AP217" s="103">
        <f t="shared" si="58"/>
        <v>15.276815633708912</v>
      </c>
    </row>
    <row r="218" spans="12:42" x14ac:dyDescent="0.25">
      <c r="L218" s="39">
        <v>35461</v>
      </c>
      <c r="M218" s="53">
        <v>7.0139999999999994E-2</v>
      </c>
      <c r="N218" s="53">
        <v>5.9299999999999999E-2</v>
      </c>
      <c r="O218" s="53">
        <v>4.8500000000000001E-2</v>
      </c>
      <c r="P218" s="53">
        <v>2.5000000000000001E-2</v>
      </c>
      <c r="Q218" s="53">
        <v>1.99849439E-2</v>
      </c>
      <c r="R218" s="53">
        <v>1.5374526899999999E-2</v>
      </c>
      <c r="S218" s="53">
        <v>6.5699999999999995E-2</v>
      </c>
      <c r="T218" s="53">
        <v>5.5337840800000003E-2</v>
      </c>
      <c r="U218" s="53">
        <v>4.4999999999999998E-2</v>
      </c>
      <c r="W218" s="4">
        <f t="shared" si="48"/>
        <v>-9.625473100000002E-3</v>
      </c>
      <c r="X218" s="34">
        <f t="shared" si="49"/>
        <v>1.4333665671834064</v>
      </c>
      <c r="Y218" s="17"/>
      <c r="AD218" s="17">
        <f t="shared" si="59"/>
        <v>2.5000000000000001E-2</v>
      </c>
      <c r="AE218" s="17">
        <f t="shared" si="60"/>
        <v>1.5374526899999999E-2</v>
      </c>
      <c r="AG218" s="39">
        <v>35430</v>
      </c>
      <c r="AH218" s="103">
        <f t="shared" si="50"/>
        <v>14.134711585794525</v>
      </c>
      <c r="AI218" s="103">
        <f t="shared" si="51"/>
        <v>15.208041987498451</v>
      </c>
      <c r="AJ218" s="103">
        <f t="shared" si="52"/>
        <v>15.891192510304062</v>
      </c>
      <c r="AK218" s="103">
        <f t="shared" si="53"/>
        <v>9.1951639244916148</v>
      </c>
      <c r="AL218" s="103">
        <f t="shared" si="54"/>
        <v>12.612059032276294</v>
      </c>
      <c r="AM218" s="103">
        <f t="shared" si="55"/>
        <v>16.576787108641174</v>
      </c>
      <c r="AN218" s="103">
        <f t="shared" si="56"/>
        <v>13.617163591955213</v>
      </c>
      <c r="AO218" s="103">
        <f t="shared" si="57"/>
        <v>14.953548663499095</v>
      </c>
      <c r="AP218" s="103">
        <f t="shared" si="58"/>
        <v>15.964272337225813</v>
      </c>
    </row>
    <row r="219" spans="12:42" x14ac:dyDescent="0.25">
      <c r="L219" s="39">
        <v>35489</v>
      </c>
      <c r="M219" s="53">
        <v>-6.77E-3</v>
      </c>
      <c r="N219" s="53">
        <v>3.8E-3</v>
      </c>
      <c r="O219" s="53">
        <v>1.47E-2</v>
      </c>
      <c r="P219" s="53">
        <v>-6.0400000000000002E-2</v>
      </c>
      <c r="Q219" s="53">
        <v>-2.4246889800000001E-2</v>
      </c>
      <c r="R219" s="53">
        <v>9.491368E-3</v>
      </c>
      <c r="S219" s="53">
        <v>-1.18E-2</v>
      </c>
      <c r="T219" s="53">
        <v>1.0930880000000001E-3</v>
      </c>
      <c r="U219" s="53">
        <v>1.4200000000000001E-2</v>
      </c>
      <c r="W219" s="4">
        <f t="shared" si="48"/>
        <v>6.9891368000000009E-2</v>
      </c>
      <c r="X219" s="34">
        <f t="shared" si="49"/>
        <v>1.5335465174093186</v>
      </c>
      <c r="Y219" s="17"/>
      <c r="AD219" s="17">
        <f t="shared" si="59"/>
        <v>-6.0400000000000002E-2</v>
      </c>
      <c r="AE219" s="17">
        <f t="shared" si="60"/>
        <v>9.491368E-3</v>
      </c>
      <c r="AG219" s="39">
        <v>35461</v>
      </c>
      <c r="AH219" s="103">
        <f t="shared" si="50"/>
        <v>14.039019588358695</v>
      </c>
      <c r="AI219" s="103">
        <f t="shared" si="51"/>
        <v>15.265832547050945</v>
      </c>
      <c r="AJ219" s="103">
        <f t="shared" si="52"/>
        <v>16.124793040205532</v>
      </c>
      <c r="AK219" s="103">
        <f t="shared" si="53"/>
        <v>8.6397760234523204</v>
      </c>
      <c r="AL219" s="103">
        <f t="shared" si="54"/>
        <v>12.306255826769595</v>
      </c>
      <c r="AM219" s="103">
        <f t="shared" si="55"/>
        <v>16.734123495346942</v>
      </c>
      <c r="AN219" s="103">
        <f t="shared" si="56"/>
        <v>13.456481061570141</v>
      </c>
      <c r="AO219" s="103">
        <f t="shared" si="57"/>
        <v>14.969894208100582</v>
      </c>
      <c r="AP219" s="103">
        <f t="shared" si="58"/>
        <v>16.190965004414419</v>
      </c>
    </row>
    <row r="220" spans="12:42" x14ac:dyDescent="0.25">
      <c r="L220" s="39">
        <v>35520</v>
      </c>
      <c r="M220" s="53">
        <v>-5.4120000000000001E-2</v>
      </c>
      <c r="N220" s="53">
        <v>-4.4999999999999998E-2</v>
      </c>
      <c r="O220" s="53">
        <v>-3.5999999999999997E-2</v>
      </c>
      <c r="P220" s="53">
        <v>-7.0599999999999996E-2</v>
      </c>
      <c r="Q220" s="53">
        <v>-4.7185868300000003E-2</v>
      </c>
      <c r="R220" s="53">
        <v>-2.6820840299999999E-2</v>
      </c>
      <c r="S220" s="53">
        <v>-5.5599999999999997E-2</v>
      </c>
      <c r="T220" s="53">
        <v>-4.5250125799999999E-2</v>
      </c>
      <c r="U220" s="53">
        <v>-3.5000000000000003E-2</v>
      </c>
      <c r="W220" s="4">
        <f t="shared" si="48"/>
        <v>4.37791597E-2</v>
      </c>
      <c r="X220" s="34">
        <f t="shared" si="49"/>
        <v>1.6006838953023599</v>
      </c>
      <c r="Y220" s="17"/>
      <c r="AD220" s="17">
        <f t="shared" si="59"/>
        <v>-7.0599999999999996E-2</v>
      </c>
      <c r="AE220" s="17">
        <f t="shared" si="60"/>
        <v>-2.6820840299999999E-2</v>
      </c>
      <c r="AG220" s="39">
        <v>35489</v>
      </c>
      <c r="AH220" s="103">
        <f t="shared" si="50"/>
        <v>13.279227848236722</v>
      </c>
      <c r="AI220" s="103">
        <f t="shared" si="51"/>
        <v>14.578870082433651</v>
      </c>
      <c r="AJ220" s="103">
        <f t="shared" si="52"/>
        <v>15.544300490758133</v>
      </c>
      <c r="AK220" s="103">
        <f t="shared" si="53"/>
        <v>8.0298078361965874</v>
      </c>
      <c r="AL220" s="103">
        <f t="shared" si="54"/>
        <v>11.725574460061537</v>
      </c>
      <c r="AM220" s="103">
        <f t="shared" si="55"/>
        <v>16.285300241517763</v>
      </c>
      <c r="AN220" s="103">
        <f t="shared" si="56"/>
        <v>12.708300714546841</v>
      </c>
      <c r="AO220" s="103">
        <f t="shared" si="57"/>
        <v>14.29250461197134</v>
      </c>
      <c r="AP220" s="103">
        <f t="shared" si="58"/>
        <v>15.624281229259914</v>
      </c>
    </row>
    <row r="221" spans="12:42" x14ac:dyDescent="0.25">
      <c r="L221" s="39">
        <v>35550</v>
      </c>
      <c r="M221" s="53">
        <v>6.6400000000000001E-2</v>
      </c>
      <c r="N221" s="53">
        <v>5.4100000000000002E-2</v>
      </c>
      <c r="O221" s="53">
        <v>4.2000000000000003E-2</v>
      </c>
      <c r="P221" s="53">
        <v>-1.1599999999999999E-2</v>
      </c>
      <c r="Q221" s="53">
        <v>2.7873602000000001E-3</v>
      </c>
      <c r="R221" s="53">
        <v>1.4703561800000001E-2</v>
      </c>
      <c r="S221" s="53">
        <v>5.96E-2</v>
      </c>
      <c r="T221" s="53">
        <v>4.9257670400000002E-2</v>
      </c>
      <c r="U221" s="53">
        <v>3.9300000000000002E-2</v>
      </c>
      <c r="W221" s="4">
        <f t="shared" si="48"/>
        <v>2.63035618E-2</v>
      </c>
      <c r="X221" s="34">
        <f t="shared" si="49"/>
        <v>1.6427875830647103</v>
      </c>
      <c r="Y221" s="17"/>
      <c r="AD221" s="17">
        <f t="shared" si="59"/>
        <v>-1.1599999999999999E-2</v>
      </c>
      <c r="AE221" s="17">
        <f t="shared" si="60"/>
        <v>1.4703561800000001E-2</v>
      </c>
      <c r="AG221" s="39">
        <v>35520</v>
      </c>
      <c r="AH221" s="103">
        <f t="shared" si="50"/>
        <v>14.160968577359641</v>
      </c>
      <c r="AI221" s="103">
        <f t="shared" si="51"/>
        <v>15.367586953893312</v>
      </c>
      <c r="AJ221" s="103">
        <f t="shared" si="52"/>
        <v>16.197161111369976</v>
      </c>
      <c r="AK221" s="103">
        <f t="shared" si="53"/>
        <v>7.9366620652967068</v>
      </c>
      <c r="AL221" s="103">
        <f t="shared" si="54"/>
        <v>11.758257859633648</v>
      </c>
      <c r="AM221" s="103">
        <f t="shared" si="55"/>
        <v>16.524752160050475</v>
      </c>
      <c r="AN221" s="103">
        <f t="shared" si="56"/>
        <v>13.465715437133834</v>
      </c>
      <c r="AO221" s="103">
        <f t="shared" si="57"/>
        <v>14.996520093338306</v>
      </c>
      <c r="AP221" s="103">
        <f t="shared" si="58"/>
        <v>16.238315481569828</v>
      </c>
    </row>
    <row r="222" spans="12:42" x14ac:dyDescent="0.25">
      <c r="L222" s="39">
        <v>35581</v>
      </c>
      <c r="M222" s="53">
        <v>7.2169999999999998E-2</v>
      </c>
      <c r="N222" s="53">
        <v>6.4000000000000001E-2</v>
      </c>
      <c r="O222" s="53">
        <v>5.5899999999999998E-2</v>
      </c>
      <c r="P222" s="53">
        <v>0.15029999999999999</v>
      </c>
      <c r="Q222" s="53">
        <v>0.11124981809999999</v>
      </c>
      <c r="R222" s="53">
        <v>7.9613539699999999E-2</v>
      </c>
      <c r="S222" s="53">
        <v>7.85E-2</v>
      </c>
      <c r="T222" s="53">
        <v>6.8298684999999998E-2</v>
      </c>
      <c r="U222" s="53">
        <v>5.8200000000000002E-2</v>
      </c>
      <c r="W222" s="4">
        <f t="shared" si="48"/>
        <v>-7.068646029999999E-2</v>
      </c>
      <c r="X222" s="34">
        <f t="shared" si="49"/>
        <v>1.5266647437930736</v>
      </c>
      <c r="Y222" s="17"/>
      <c r="AD222" s="17">
        <f t="shared" si="59"/>
        <v>0.15029999999999999</v>
      </c>
      <c r="AE222" s="17">
        <f t="shared" si="60"/>
        <v>7.9613539699999999E-2</v>
      </c>
      <c r="AG222" s="39">
        <v>35550</v>
      </c>
      <c r="AH222" s="103">
        <f t="shared" si="50"/>
        <v>15.182965679587687</v>
      </c>
      <c r="AI222" s="103">
        <f t="shared" si="51"/>
        <v>16.351112518942486</v>
      </c>
      <c r="AJ222" s="103">
        <f t="shared" si="52"/>
        <v>17.102582417495558</v>
      </c>
      <c r="AK222" s="103">
        <f t="shared" si="53"/>
        <v>9.1295423737108035</v>
      </c>
      <c r="AL222" s="103">
        <f t="shared" si="54"/>
        <v>13.066361907690785</v>
      </c>
      <c r="AM222" s="103">
        <f t="shared" si="55"/>
        <v>17.840346172177313</v>
      </c>
      <c r="AN222" s="103">
        <f t="shared" si="56"/>
        <v>14.52277409894884</v>
      </c>
      <c r="AO222" s="103">
        <f t="shared" si="57"/>
        <v>16.020762695289392</v>
      </c>
      <c r="AP222" s="103">
        <f t="shared" si="58"/>
        <v>17.183385442597192</v>
      </c>
    </row>
    <row r="223" spans="12:42" x14ac:dyDescent="0.25">
      <c r="L223" s="39">
        <v>35611</v>
      </c>
      <c r="M223" s="53">
        <v>4.002E-2</v>
      </c>
      <c r="N223" s="53">
        <v>4.1399999999999999E-2</v>
      </c>
      <c r="O223" s="53">
        <v>4.2900000000000001E-2</v>
      </c>
      <c r="P223" s="53">
        <v>3.39E-2</v>
      </c>
      <c r="Q223" s="53">
        <v>4.2855263400000003E-2</v>
      </c>
      <c r="R223" s="53">
        <v>5.0605788800000003E-2</v>
      </c>
      <c r="S223" s="53">
        <v>3.95E-2</v>
      </c>
      <c r="T223" s="53">
        <v>4.1572299E-2</v>
      </c>
      <c r="U223" s="53">
        <v>4.3700000000000003E-2</v>
      </c>
      <c r="W223" s="4">
        <f t="shared" si="48"/>
        <v>1.6705788800000003E-2</v>
      </c>
      <c r="X223" s="34">
        <f t="shared" si="49"/>
        <v>1.5521688825712867</v>
      </c>
      <c r="Y223" s="17"/>
      <c r="AD223" s="17">
        <f t="shared" si="59"/>
        <v>3.39E-2</v>
      </c>
      <c r="AE223" s="17">
        <f t="shared" si="60"/>
        <v>5.0605788800000003E-2</v>
      </c>
      <c r="AG223" s="39">
        <v>35581</v>
      </c>
      <c r="AH223" s="103">
        <f t="shared" si="50"/>
        <v>15.790587966084786</v>
      </c>
      <c r="AI223" s="103">
        <f t="shared" si="51"/>
        <v>17.028048577226706</v>
      </c>
      <c r="AJ223" s="103">
        <f t="shared" si="52"/>
        <v>17.836283203206115</v>
      </c>
      <c r="AK223" s="103">
        <f t="shared" si="53"/>
        <v>9.4390338601796007</v>
      </c>
      <c r="AL223" s="103">
        <f t="shared" si="54"/>
        <v>13.626324288924598</v>
      </c>
      <c r="AM223" s="103">
        <f t="shared" si="55"/>
        <v>18.743170962685404</v>
      </c>
      <c r="AN223" s="103">
        <f t="shared" si="56"/>
        <v>15.09642367585732</v>
      </c>
      <c r="AO223" s="103">
        <f t="shared" si="57"/>
        <v>16.686782632266009</v>
      </c>
      <c r="AP223" s="103">
        <f t="shared" si="58"/>
        <v>17.934299386438692</v>
      </c>
    </row>
    <row r="224" spans="12:42" x14ac:dyDescent="0.25">
      <c r="L224" s="39">
        <v>35642</v>
      </c>
      <c r="M224" s="53">
        <v>8.8440000000000005E-2</v>
      </c>
      <c r="N224" s="53">
        <v>8.1799999999999998E-2</v>
      </c>
      <c r="O224" s="53">
        <v>7.5200000000000003E-2</v>
      </c>
      <c r="P224" s="53">
        <v>5.1200000000000002E-2</v>
      </c>
      <c r="Q224" s="53">
        <v>4.6532287700000001E-2</v>
      </c>
      <c r="R224" s="53">
        <v>4.1973208499999998E-2</v>
      </c>
      <c r="S224" s="53">
        <v>8.4900000000000003E-2</v>
      </c>
      <c r="T224" s="53">
        <v>7.8395050600000002E-2</v>
      </c>
      <c r="U224" s="53">
        <v>7.1900000000000006E-2</v>
      </c>
      <c r="W224" s="4">
        <f t="shared" si="48"/>
        <v>-9.2267915000000048E-3</v>
      </c>
      <c r="X224" s="34">
        <f t="shared" si="49"/>
        <v>1.5378473439190135</v>
      </c>
      <c r="Y224" s="17"/>
      <c r="AD224" s="17">
        <f t="shared" si="59"/>
        <v>5.1200000000000002E-2</v>
      </c>
      <c r="AE224" s="17">
        <f t="shared" si="60"/>
        <v>4.1973208499999998E-2</v>
      </c>
      <c r="AG224" s="39">
        <v>35611</v>
      </c>
      <c r="AH224" s="103">
        <f t="shared" si="50"/>
        <v>17.187107565805327</v>
      </c>
      <c r="AI224" s="103">
        <f t="shared" si="51"/>
        <v>18.420942950843852</v>
      </c>
      <c r="AJ224" s="103">
        <f t="shared" si="52"/>
        <v>19.177571700087213</v>
      </c>
      <c r="AK224" s="103">
        <f t="shared" si="53"/>
        <v>9.9223123938207962</v>
      </c>
      <c r="AL224" s="103">
        <f t="shared" si="54"/>
        <v>14.260388331030336</v>
      </c>
      <c r="AM224" s="103">
        <f t="shared" si="55"/>
        <v>19.529881985453343</v>
      </c>
      <c r="AN224" s="103">
        <f t="shared" si="56"/>
        <v>16.378110045937607</v>
      </c>
      <c r="AO224" s="103">
        <f t="shared" si="57"/>
        <v>17.994943801073703</v>
      </c>
      <c r="AP224" s="103">
        <f t="shared" si="58"/>
        <v>19.223775512323634</v>
      </c>
    </row>
    <row r="225" spans="12:42" x14ac:dyDescent="0.25">
      <c r="L225" s="39">
        <v>35673</v>
      </c>
      <c r="M225" s="53">
        <v>-5.8529999999999999E-2</v>
      </c>
      <c r="N225" s="53">
        <v>-4.7199999999999999E-2</v>
      </c>
      <c r="O225" s="53">
        <v>-3.56E-2</v>
      </c>
      <c r="P225" s="53">
        <v>0.03</v>
      </c>
      <c r="Q225" s="53">
        <v>2.2881123699999999E-2</v>
      </c>
      <c r="R225" s="53">
        <v>1.5875529999999999E-2</v>
      </c>
      <c r="S225" s="53">
        <v>-5.0299999999999997E-2</v>
      </c>
      <c r="T225" s="53">
        <v>-4.0559084799999999E-2</v>
      </c>
      <c r="U225" s="53">
        <v>-3.0700000000000002E-2</v>
      </c>
      <c r="W225" s="4">
        <f t="shared" si="48"/>
        <v>-1.412447E-2</v>
      </c>
      <c r="X225" s="34">
        <f t="shared" si="49"/>
        <v>1.5161260652452495</v>
      </c>
      <c r="Y225" s="17"/>
      <c r="AD225" s="17">
        <f t="shared" si="59"/>
        <v>0.03</v>
      </c>
      <c r="AE225" s="17">
        <f t="shared" si="60"/>
        <v>1.5875529999999999E-2</v>
      </c>
      <c r="AG225" s="39">
        <v>35642</v>
      </c>
      <c r="AH225" s="103">
        <f t="shared" si="50"/>
        <v>16.181146159978741</v>
      </c>
      <c r="AI225" s="103">
        <f t="shared" si="51"/>
        <v>17.551474443564022</v>
      </c>
      <c r="AJ225" s="103">
        <f t="shared" si="52"/>
        <v>18.494850147564108</v>
      </c>
      <c r="AK225" s="103">
        <f t="shared" si="53"/>
        <v>10.219981765635421</v>
      </c>
      <c r="AL225" s="103">
        <f t="shared" si="54"/>
        <v>14.586682040442676</v>
      </c>
      <c r="AM225" s="103">
        <f t="shared" si="55"/>
        <v>19.839929212809867</v>
      </c>
      <c r="AN225" s="103">
        <f t="shared" si="56"/>
        <v>15.554291110626945</v>
      </c>
      <c r="AO225" s="103">
        <f t="shared" si="57"/>
        <v>17.26508534947472</v>
      </c>
      <c r="AP225" s="103">
        <f t="shared" si="58"/>
        <v>18.633605604095301</v>
      </c>
    </row>
    <row r="226" spans="12:42" x14ac:dyDescent="0.25">
      <c r="L226" s="39">
        <v>35703</v>
      </c>
      <c r="M226" s="53">
        <v>4.9209999999999997E-2</v>
      </c>
      <c r="N226" s="53">
        <v>5.4800000000000001E-2</v>
      </c>
      <c r="O226" s="53">
        <v>6.0400000000000002E-2</v>
      </c>
      <c r="P226" s="53">
        <v>7.9799999999999996E-2</v>
      </c>
      <c r="Q226" s="53">
        <v>7.3194323899999997E-2</v>
      </c>
      <c r="R226" s="53">
        <v>6.6497617499999995E-2</v>
      </c>
      <c r="S226" s="53">
        <v>5.2400000000000002E-2</v>
      </c>
      <c r="T226" s="53">
        <v>5.6703591300000002E-2</v>
      </c>
      <c r="U226" s="53">
        <v>6.0999999999999999E-2</v>
      </c>
      <c r="W226" s="4">
        <f t="shared" si="48"/>
        <v>-1.3302382500000001E-2</v>
      </c>
      <c r="X226" s="34">
        <f t="shared" si="49"/>
        <v>1.4959579764071371</v>
      </c>
      <c r="Y226" s="17"/>
      <c r="AD226" s="17">
        <f t="shared" si="59"/>
        <v>7.9799999999999996E-2</v>
      </c>
      <c r="AE226" s="17">
        <f t="shared" si="60"/>
        <v>6.6497617499999995E-2</v>
      </c>
      <c r="AG226" s="39">
        <v>35673</v>
      </c>
      <c r="AH226" s="103">
        <f t="shared" si="50"/>
        <v>16.977420362511296</v>
      </c>
      <c r="AI226" s="103">
        <f t="shared" si="51"/>
        <v>18.51329524307133</v>
      </c>
      <c r="AJ226" s="103">
        <f t="shared" si="52"/>
        <v>19.611939096476981</v>
      </c>
      <c r="AK226" s="103">
        <f t="shared" si="53"/>
        <v>11.035536310533129</v>
      </c>
      <c r="AL226" s="103">
        <f t="shared" si="54"/>
        <v>15.654344370337149</v>
      </c>
      <c r="AM226" s="103">
        <f t="shared" si="55"/>
        <v>21.159237236830375</v>
      </c>
      <c r="AN226" s="103">
        <f t="shared" si="56"/>
        <v>16.369335964823797</v>
      </c>
      <c r="AO226" s="103">
        <f t="shared" si="57"/>
        <v>18.244077692890954</v>
      </c>
      <c r="AP226" s="103">
        <f t="shared" si="58"/>
        <v>19.770255545945112</v>
      </c>
    </row>
    <row r="227" spans="12:42" x14ac:dyDescent="0.25">
      <c r="L227" s="39">
        <v>35734</v>
      </c>
      <c r="M227" s="53">
        <v>-3.696E-2</v>
      </c>
      <c r="N227" s="53">
        <v>-3.2399999999999998E-2</v>
      </c>
      <c r="O227" s="53">
        <v>-2.7900000000000001E-2</v>
      </c>
      <c r="P227" s="53">
        <v>-6.0100000000000001E-2</v>
      </c>
      <c r="Q227" s="53">
        <v>-4.3928811399999997E-2</v>
      </c>
      <c r="R227" s="53">
        <v>-2.7189226100000002E-2</v>
      </c>
      <c r="S227" s="53">
        <v>-3.9399999999999998E-2</v>
      </c>
      <c r="T227" s="53">
        <v>-3.3589153400000002E-2</v>
      </c>
      <c r="U227" s="53">
        <v>-2.7900000000000001E-2</v>
      </c>
      <c r="W227" s="4">
        <f t="shared" si="48"/>
        <v>3.2910773899999995E-2</v>
      </c>
      <c r="X227" s="34">
        <f t="shared" si="49"/>
        <v>1.545191111132574</v>
      </c>
      <c r="Y227" s="17"/>
      <c r="AD227" s="17">
        <f t="shared" si="59"/>
        <v>-6.0100000000000001E-2</v>
      </c>
      <c r="AE227" s="17">
        <f t="shared" si="60"/>
        <v>-2.7189226100000002E-2</v>
      </c>
      <c r="AG227" s="39">
        <v>35703</v>
      </c>
      <c r="AH227" s="103">
        <f t="shared" si="50"/>
        <v>16.349934905912878</v>
      </c>
      <c r="AI227" s="103">
        <f t="shared" si="51"/>
        <v>17.91346447719582</v>
      </c>
      <c r="AJ227" s="103">
        <f t="shared" si="52"/>
        <v>19.064765995685271</v>
      </c>
      <c r="AK227" s="103">
        <f t="shared" si="53"/>
        <v>10.372300578270087</v>
      </c>
      <c r="AL227" s="103">
        <f t="shared" si="54"/>
        <v>14.966667628901956</v>
      </c>
      <c r="AM227" s="103">
        <f t="shared" si="55"/>
        <v>20.583933951494654</v>
      </c>
      <c r="AN227" s="103">
        <f t="shared" si="56"/>
        <v>15.72438412780974</v>
      </c>
      <c r="AO227" s="103">
        <f t="shared" si="57"/>
        <v>17.631274568622921</v>
      </c>
      <c r="AP227" s="103">
        <f t="shared" si="58"/>
        <v>19.218665416213241</v>
      </c>
    </row>
    <row r="228" spans="12:42" x14ac:dyDescent="0.25">
      <c r="L228" s="39">
        <v>35764</v>
      </c>
      <c r="M228" s="53">
        <v>4.2470000000000001E-2</v>
      </c>
      <c r="N228" s="53">
        <v>4.3400000000000001E-2</v>
      </c>
      <c r="O228" s="53">
        <v>4.4200000000000003E-2</v>
      </c>
      <c r="P228" s="53">
        <v>-2.3800000000000002E-2</v>
      </c>
      <c r="Q228" s="53">
        <v>-6.4678102999999997E-3</v>
      </c>
      <c r="R228" s="53">
        <v>1.09583323E-2</v>
      </c>
      <c r="S228" s="53">
        <v>3.56E-2</v>
      </c>
      <c r="T228" s="53">
        <v>3.8287816699999998E-2</v>
      </c>
      <c r="U228" s="53">
        <v>4.0899999999999999E-2</v>
      </c>
      <c r="W228" s="4">
        <f t="shared" si="48"/>
        <v>3.47583323E-2</v>
      </c>
      <c r="X228" s="34">
        <f t="shared" si="49"/>
        <v>1.5988993772403264</v>
      </c>
      <c r="Y228" s="17"/>
      <c r="AD228" s="17">
        <f t="shared" si="59"/>
        <v>-2.3800000000000002E-2</v>
      </c>
      <c r="AE228" s="17">
        <f t="shared" si="60"/>
        <v>1.09583323E-2</v>
      </c>
      <c r="AG228" s="39">
        <v>35734</v>
      </c>
      <c r="AH228" s="103">
        <f t="shared" si="50"/>
        <v>17.044316641366997</v>
      </c>
      <c r="AI228" s="103">
        <f t="shared" si="51"/>
        <v>18.690908835506121</v>
      </c>
      <c r="AJ228" s="103">
        <f t="shared" si="52"/>
        <v>19.907428652694559</v>
      </c>
      <c r="AK228" s="103">
        <f t="shared" si="53"/>
        <v>10.125439824507259</v>
      </c>
      <c r="AL228" s="103">
        <f t="shared" si="54"/>
        <v>14.869866061855067</v>
      </c>
      <c r="AM228" s="103">
        <f t="shared" si="55"/>
        <v>20.809499539776382</v>
      </c>
      <c r="AN228" s="103">
        <f t="shared" si="56"/>
        <v>16.28417220275977</v>
      </c>
      <c r="AO228" s="103">
        <f t="shared" si="57"/>
        <v>18.306337577493728</v>
      </c>
      <c r="AP228" s="103">
        <f t="shared" si="58"/>
        <v>20.004708831736362</v>
      </c>
    </row>
    <row r="229" spans="12:42" x14ac:dyDescent="0.25">
      <c r="L229" s="39">
        <v>35795</v>
      </c>
      <c r="M229" s="53">
        <v>1.12E-2</v>
      </c>
      <c r="N229" s="53">
        <v>2.0299999999999999E-2</v>
      </c>
      <c r="O229" s="53">
        <v>2.92E-2</v>
      </c>
      <c r="P229" s="53">
        <v>5.9999999999999995E-4</v>
      </c>
      <c r="Q229" s="53">
        <v>1.7502935099999999E-2</v>
      </c>
      <c r="R229" s="53">
        <v>3.3895667099999999E-2</v>
      </c>
      <c r="S229" s="53">
        <v>1.0200000000000001E-2</v>
      </c>
      <c r="T229" s="53">
        <v>2.00307781E-2</v>
      </c>
      <c r="U229" s="53">
        <v>2.9700000000000001E-2</v>
      </c>
      <c r="W229" s="4">
        <f t="shared" si="48"/>
        <v>3.3295667099999995E-2</v>
      </c>
      <c r="X229" s="34">
        <f t="shared" si="49"/>
        <v>1.6521357986313177</v>
      </c>
      <c r="Y229" s="17"/>
      <c r="AD229" s="17">
        <f t="shared" si="59"/>
        <v>5.9999999999999995E-4</v>
      </c>
      <c r="AE229" s="17">
        <f t="shared" si="60"/>
        <v>3.3895667099999999E-2</v>
      </c>
      <c r="AG229" s="39">
        <v>35764</v>
      </c>
      <c r="AH229" s="103">
        <f t="shared" si="50"/>
        <v>17.235212987750309</v>
      </c>
      <c r="AI229" s="103">
        <f t="shared" si="51"/>
        <v>19.070334284866895</v>
      </c>
      <c r="AJ229" s="103">
        <f t="shared" si="52"/>
        <v>20.488725569353239</v>
      </c>
      <c r="AK229" s="103">
        <f t="shared" si="53"/>
        <v>10.131515088401963</v>
      </c>
      <c r="AL229" s="103">
        <f t="shared" si="54"/>
        <v>15.130132362481408</v>
      </c>
      <c r="AM229" s="103">
        <f t="shared" si="55"/>
        <v>21.514851408694245</v>
      </c>
      <c r="AN229" s="103">
        <f t="shared" si="56"/>
        <v>16.450270759227919</v>
      </c>
      <c r="AO229" s="103">
        <f t="shared" si="57"/>
        <v>18.673027763332197</v>
      </c>
      <c r="AP229" s="103">
        <f t="shared" si="58"/>
        <v>20.598848684038934</v>
      </c>
    </row>
    <row r="230" spans="12:42" x14ac:dyDescent="0.25">
      <c r="L230" s="39">
        <v>35826</v>
      </c>
      <c r="M230" s="53">
        <v>2.9899999999999999E-2</v>
      </c>
      <c r="N230" s="53">
        <v>7.4999999999999997E-3</v>
      </c>
      <c r="O230" s="53">
        <v>-1.41E-2</v>
      </c>
      <c r="P230" s="53">
        <v>-1.3299999999999999E-2</v>
      </c>
      <c r="Q230" s="53">
        <v>-1.57816502E-2</v>
      </c>
      <c r="R230" s="53">
        <v>-1.80923217E-2</v>
      </c>
      <c r="S230" s="53">
        <v>2.5700000000000001E-2</v>
      </c>
      <c r="T230" s="53">
        <v>5.1825700000000001E-3</v>
      </c>
      <c r="U230" s="53">
        <v>-1.4500000000000001E-2</v>
      </c>
      <c r="W230" s="4">
        <f t="shared" si="48"/>
        <v>-4.7923217000000011E-3</v>
      </c>
      <c r="X230" s="34">
        <f t="shared" si="49"/>
        <v>1.6442182323921899</v>
      </c>
      <c r="Y230" s="17"/>
      <c r="AD230" s="17">
        <f t="shared" si="59"/>
        <v>-1.3299999999999999E-2</v>
      </c>
      <c r="AE230" s="17">
        <f t="shared" si="60"/>
        <v>-1.80923217E-2</v>
      </c>
      <c r="AG230" s="39">
        <v>35795</v>
      </c>
      <c r="AH230" s="103">
        <f t="shared" si="50"/>
        <v>17.750545856084045</v>
      </c>
      <c r="AI230" s="103">
        <f t="shared" si="51"/>
        <v>19.213361792003397</v>
      </c>
      <c r="AJ230" s="103">
        <f t="shared" si="52"/>
        <v>20.199834538825357</v>
      </c>
      <c r="AK230" s="103">
        <f t="shared" si="53"/>
        <v>9.9967659377262166</v>
      </c>
      <c r="AL230" s="103">
        <f t="shared" si="54"/>
        <v>14.891353906057027</v>
      </c>
      <c r="AM230" s="103">
        <f t="shared" si="55"/>
        <v>21.125597795680452</v>
      </c>
      <c r="AN230" s="103">
        <f t="shared" si="56"/>
        <v>16.873042717740077</v>
      </c>
      <c r="AO230" s="103">
        <f t="shared" si="57"/>
        <v>18.76980203682761</v>
      </c>
      <c r="AP230" s="103">
        <f t="shared" si="58"/>
        <v>20.300165378120372</v>
      </c>
    </row>
    <row r="231" spans="12:42" x14ac:dyDescent="0.25">
      <c r="L231" s="39">
        <v>35854</v>
      </c>
      <c r="M231" s="53">
        <v>7.5219999999999995E-2</v>
      </c>
      <c r="N231" s="53">
        <v>7.1300000000000002E-2</v>
      </c>
      <c r="O231" s="53">
        <v>6.7299999999999999E-2</v>
      </c>
      <c r="P231" s="53">
        <v>8.8300000000000003E-2</v>
      </c>
      <c r="Q231" s="53">
        <v>7.3942720599999998E-2</v>
      </c>
      <c r="R231" s="53">
        <v>6.0453469900000001E-2</v>
      </c>
      <c r="S231" s="53">
        <v>7.6399999999999996E-2</v>
      </c>
      <c r="T231" s="53">
        <v>7.15351189E-2</v>
      </c>
      <c r="U231" s="53">
        <v>6.6699999999999995E-2</v>
      </c>
      <c r="W231" s="4">
        <f t="shared" si="48"/>
        <v>-2.7846530100000003E-2</v>
      </c>
      <c r="X231" s="34">
        <f t="shared" si="49"/>
        <v>1.5984324598929118</v>
      </c>
      <c r="Y231" s="17"/>
      <c r="AD231" s="17">
        <f t="shared" si="59"/>
        <v>8.8300000000000003E-2</v>
      </c>
      <c r="AE231" s="17">
        <f t="shared" si="60"/>
        <v>6.0453469900000001E-2</v>
      </c>
      <c r="AG231" s="39">
        <v>35826</v>
      </c>
      <c r="AH231" s="103">
        <f t="shared" si="50"/>
        <v>19.085741915378687</v>
      </c>
      <c r="AI231" s="103">
        <f t="shared" si="51"/>
        <v>20.583274487773238</v>
      </c>
      <c r="AJ231" s="103">
        <f t="shared" si="52"/>
        <v>21.559283403288301</v>
      </c>
      <c r="AK231" s="103">
        <f t="shared" si="53"/>
        <v>10.879480370027443</v>
      </c>
      <c r="AL231" s="103">
        <f t="shared" si="54"/>
        <v>15.992461127288321</v>
      </c>
      <c r="AM231" s="103">
        <f t="shared" si="55"/>
        <v>22.402713486141128</v>
      </c>
      <c r="AN231" s="103">
        <f t="shared" si="56"/>
        <v>18.16214318137542</v>
      </c>
      <c r="AO231" s="103">
        <f t="shared" si="57"/>
        <v>20.112502057261533</v>
      </c>
      <c r="AP231" s="103">
        <f t="shared" si="58"/>
        <v>21.654186408840999</v>
      </c>
    </row>
    <row r="232" spans="12:42" x14ac:dyDescent="0.25">
      <c r="L232" s="39">
        <v>35885</v>
      </c>
      <c r="M232" s="53">
        <v>3.986E-2</v>
      </c>
      <c r="N232" s="53">
        <v>5.04E-2</v>
      </c>
      <c r="O232" s="53">
        <v>6.1199999999999997E-2</v>
      </c>
      <c r="P232" s="53">
        <v>4.2000000000000003E-2</v>
      </c>
      <c r="Q232" s="53">
        <v>4.1242606299999998E-2</v>
      </c>
      <c r="R232" s="53">
        <v>4.0561674499999999E-2</v>
      </c>
      <c r="S232" s="53">
        <v>4.0099999999999997E-2</v>
      </c>
      <c r="T232" s="53">
        <v>4.9560924300000003E-2</v>
      </c>
      <c r="U232" s="53">
        <v>5.9200000000000003E-2</v>
      </c>
      <c r="W232" s="4">
        <f t="shared" si="48"/>
        <v>-1.4383255000000039E-3</v>
      </c>
      <c r="X232" s="34">
        <f t="shared" si="49"/>
        <v>1.5961333937258202</v>
      </c>
      <c r="Y232" s="17"/>
      <c r="AD232" s="17">
        <f t="shared" si="59"/>
        <v>4.2000000000000003E-2</v>
      </c>
      <c r="AE232" s="17">
        <f t="shared" si="60"/>
        <v>4.0561674499999999E-2</v>
      </c>
      <c r="AG232" s="39">
        <v>35854</v>
      </c>
      <c r="AH232" s="103">
        <f t="shared" si="50"/>
        <v>19.846499588125681</v>
      </c>
      <c r="AI232" s="103">
        <f t="shared" si="51"/>
        <v>21.620671521957011</v>
      </c>
      <c r="AJ232" s="103">
        <f t="shared" si="52"/>
        <v>22.878711547569544</v>
      </c>
      <c r="AK232" s="103">
        <f t="shared" si="53"/>
        <v>11.336418545568595</v>
      </c>
      <c r="AL232" s="103">
        <f t="shared" si="54"/>
        <v>16.652031905329128</v>
      </c>
      <c r="AM232" s="103">
        <f t="shared" si="55"/>
        <v>23.311405058482741</v>
      </c>
      <c r="AN232" s="103">
        <f t="shared" si="56"/>
        <v>18.890445122948574</v>
      </c>
      <c r="AO232" s="103">
        <f t="shared" si="57"/>
        <v>21.109296249205066</v>
      </c>
      <c r="AP232" s="103">
        <f t="shared" si="58"/>
        <v>22.936114244244386</v>
      </c>
    </row>
    <row r="233" spans="12:42" x14ac:dyDescent="0.25">
      <c r="L233" s="39">
        <v>35915</v>
      </c>
      <c r="M233" s="53">
        <v>1.384E-2</v>
      </c>
      <c r="N233" s="53">
        <v>1.03E-2</v>
      </c>
      <c r="O233" s="53">
        <v>6.7000000000000002E-3</v>
      </c>
      <c r="P233" s="53">
        <v>6.1000000000000004E-3</v>
      </c>
      <c r="Q233" s="53">
        <v>5.5333863E-3</v>
      </c>
      <c r="R233" s="53">
        <v>4.9422989000000002E-3</v>
      </c>
      <c r="S233" s="53">
        <v>1.3100000000000001E-2</v>
      </c>
      <c r="T233" s="53">
        <v>9.8321620000000002E-3</v>
      </c>
      <c r="U233" s="53">
        <v>6.4999999999999997E-3</v>
      </c>
      <c r="W233" s="4">
        <f t="shared" si="48"/>
        <v>-1.1577011000000002E-3</v>
      </c>
      <c r="X233" s="34">
        <f t="shared" si="49"/>
        <v>1.594285548340157</v>
      </c>
      <c r="Y233" s="17"/>
      <c r="AD233" s="17">
        <f t="shared" si="59"/>
        <v>6.1000000000000004E-3</v>
      </c>
      <c r="AE233" s="17">
        <f t="shared" si="60"/>
        <v>4.9422989000000002E-3</v>
      </c>
      <c r="AG233" s="39">
        <v>35885</v>
      </c>
      <c r="AH233" s="103">
        <f t="shared" si="50"/>
        <v>20.121175142425344</v>
      </c>
      <c r="AI233" s="103">
        <f t="shared" si="51"/>
        <v>21.843364438633166</v>
      </c>
      <c r="AJ233" s="103">
        <f t="shared" si="52"/>
        <v>23.03199891493826</v>
      </c>
      <c r="AK233" s="103">
        <f t="shared" si="53"/>
        <v>11.405570698696563</v>
      </c>
      <c r="AL233" s="103">
        <f t="shared" si="54"/>
        <v>16.744174030541238</v>
      </c>
      <c r="AM233" s="103">
        <f t="shared" si="55"/>
        <v>23.426616990060737</v>
      </c>
      <c r="AN233" s="103">
        <f t="shared" si="56"/>
        <v>19.137909954059204</v>
      </c>
      <c r="AO233" s="103">
        <f t="shared" si="57"/>
        <v>21.316846269633242</v>
      </c>
      <c r="AP233" s="103">
        <f t="shared" si="58"/>
        <v>23.085198986831973</v>
      </c>
    </row>
    <row r="234" spans="12:42" x14ac:dyDescent="0.25">
      <c r="L234" s="39">
        <v>35946</v>
      </c>
      <c r="M234" s="53">
        <v>-2.8379999999999999E-2</v>
      </c>
      <c r="N234" s="53">
        <v>-2.1600000000000001E-2</v>
      </c>
      <c r="O234" s="53">
        <v>-1.4800000000000001E-2</v>
      </c>
      <c r="P234" s="53">
        <v>-7.2700000000000001E-2</v>
      </c>
      <c r="Q234" s="53">
        <v>-5.3856969800000001E-2</v>
      </c>
      <c r="R234" s="53">
        <v>-3.5402428100000001E-2</v>
      </c>
      <c r="S234" s="53">
        <v>-3.2500000000000001E-2</v>
      </c>
      <c r="T234" s="53">
        <v>-2.4677199100000002E-2</v>
      </c>
      <c r="U234" s="53">
        <v>-1.6799999999999999E-2</v>
      </c>
      <c r="W234" s="4">
        <f t="shared" si="48"/>
        <v>3.72975719E-2</v>
      </c>
      <c r="X234" s="34">
        <f t="shared" si="49"/>
        <v>1.6537485282085049</v>
      </c>
      <c r="Y234" s="17"/>
      <c r="AD234" s="17">
        <f t="shared" si="59"/>
        <v>-7.2700000000000001E-2</v>
      </c>
      <c r="AE234" s="17">
        <f t="shared" si="60"/>
        <v>-3.5402428100000001E-2</v>
      </c>
      <c r="AG234" s="39">
        <v>35915</v>
      </c>
      <c r="AH234" s="103">
        <f t="shared" si="50"/>
        <v>19.550136191883315</v>
      </c>
      <c r="AI234" s="103">
        <f t="shared" si="51"/>
        <v>21.371547766758692</v>
      </c>
      <c r="AJ234" s="103">
        <f t="shared" si="52"/>
        <v>22.691125330997174</v>
      </c>
      <c r="AK234" s="103">
        <f t="shared" si="53"/>
        <v>10.576385708901324</v>
      </c>
      <c r="AL234" s="103">
        <f t="shared" si="54"/>
        <v>15.842383555452434</v>
      </c>
      <c r="AM234" s="103">
        <f t="shared" si="55"/>
        <v>22.597257866443872</v>
      </c>
      <c r="AN234" s="103">
        <f t="shared" si="56"/>
        <v>18.51592788055228</v>
      </c>
      <c r="AO234" s="103">
        <f t="shared" si="57"/>
        <v>20.790806210053411</v>
      </c>
      <c r="AP234" s="103">
        <f t="shared" si="58"/>
        <v>22.697367643853195</v>
      </c>
    </row>
    <row r="235" spans="12:42" x14ac:dyDescent="0.25">
      <c r="L235" s="39">
        <v>35976</v>
      </c>
      <c r="M235" s="53">
        <v>6.1249999999999999E-2</v>
      </c>
      <c r="N235" s="53">
        <v>3.6999999999999998E-2</v>
      </c>
      <c r="O235" s="53">
        <v>1.2800000000000001E-2</v>
      </c>
      <c r="P235" s="53">
        <v>1.0200000000000001E-2</v>
      </c>
      <c r="Q235" s="53">
        <v>2.1036997999999999E-3</v>
      </c>
      <c r="R235" s="53">
        <v>-5.6486362000000003E-3</v>
      </c>
      <c r="S235" s="53">
        <v>5.67E-2</v>
      </c>
      <c r="T235" s="53">
        <v>3.3812945300000001E-2</v>
      </c>
      <c r="U235" s="53">
        <v>1.11E-2</v>
      </c>
      <c r="W235" s="4">
        <f t="shared" si="48"/>
        <v>-1.5848636200000002E-2</v>
      </c>
      <c r="X235" s="34">
        <f t="shared" si="49"/>
        <v>1.627538869418643</v>
      </c>
      <c r="Y235" s="17"/>
      <c r="AD235" s="17">
        <f t="shared" si="59"/>
        <v>1.0200000000000001E-2</v>
      </c>
      <c r="AE235" s="17">
        <f t="shared" si="60"/>
        <v>-5.6486362000000003E-3</v>
      </c>
      <c r="AG235" s="39">
        <v>35946</v>
      </c>
      <c r="AH235" s="103">
        <f t="shared" si="50"/>
        <v>20.747582033636167</v>
      </c>
      <c r="AI235" s="103">
        <f t="shared" si="51"/>
        <v>22.162295034128761</v>
      </c>
      <c r="AJ235" s="103">
        <f t="shared" si="52"/>
        <v>22.981571735233935</v>
      </c>
      <c r="AK235" s="103">
        <f t="shared" si="53"/>
        <v>10.684264843132118</v>
      </c>
      <c r="AL235" s="103">
        <f t="shared" si="54"/>
        <v>15.875711174569561</v>
      </c>
      <c r="AM235" s="103">
        <f t="shared" si="55"/>
        <v>22.469614177638743</v>
      </c>
      <c r="AN235" s="103">
        <f t="shared" si="56"/>
        <v>19.565780991379594</v>
      </c>
      <c r="AO235" s="103">
        <f t="shared" si="57"/>
        <v>21.493804603176848</v>
      </c>
      <c r="AP235" s="103">
        <f t="shared" si="58"/>
        <v>22.949308424699968</v>
      </c>
    </row>
    <row r="236" spans="12:42" x14ac:dyDescent="0.25">
      <c r="L236" s="39">
        <v>36007</v>
      </c>
      <c r="M236" s="53">
        <v>-6.62E-3</v>
      </c>
      <c r="N236" s="53">
        <v>-1.2E-2</v>
      </c>
      <c r="O236" s="53">
        <v>-1.7600000000000001E-2</v>
      </c>
      <c r="P236" s="53">
        <v>-8.3500000000000005E-2</v>
      </c>
      <c r="Q236" s="53">
        <v>-8.0953877699999996E-2</v>
      </c>
      <c r="R236" s="53">
        <v>-7.8326501600000001E-2</v>
      </c>
      <c r="S236" s="53">
        <v>-1.34E-2</v>
      </c>
      <c r="T236" s="53">
        <v>-1.8157030300000002E-2</v>
      </c>
      <c r="U236" s="53">
        <v>-2.3099999999999999E-2</v>
      </c>
      <c r="W236" s="4">
        <f t="shared" si="48"/>
        <v>5.1734984000000039E-3</v>
      </c>
      <c r="X236" s="34">
        <f t="shared" si="49"/>
        <v>1.6359589391555183</v>
      </c>
      <c r="Y236" s="17"/>
      <c r="AD236" s="17">
        <f t="shared" si="59"/>
        <v>-8.3500000000000005E-2</v>
      </c>
      <c r="AE236" s="17">
        <f t="shared" si="60"/>
        <v>-7.8326501600000001E-2</v>
      </c>
      <c r="AG236" s="39">
        <v>35976</v>
      </c>
      <c r="AH236" s="103">
        <f t="shared" si="50"/>
        <v>20.610233040573497</v>
      </c>
      <c r="AI236" s="103">
        <f t="shared" si="51"/>
        <v>21.896347493719215</v>
      </c>
      <c r="AJ236" s="103">
        <f t="shared" si="52"/>
        <v>22.57709607269382</v>
      </c>
      <c r="AK236" s="103">
        <f t="shared" si="53"/>
        <v>9.7921287287305852</v>
      </c>
      <c r="AL236" s="103">
        <f t="shared" si="54"/>
        <v>14.590510793742935</v>
      </c>
      <c r="AM236" s="103">
        <f t="shared" si="55"/>
        <v>20.709647906802541</v>
      </c>
      <c r="AN236" s="103">
        <f t="shared" si="56"/>
        <v>19.303599526095109</v>
      </c>
      <c r="AO236" s="103">
        <f t="shared" si="57"/>
        <v>21.103540941734686</v>
      </c>
      <c r="AP236" s="103">
        <f t="shared" si="58"/>
        <v>22.419179400089398</v>
      </c>
    </row>
    <row r="237" spans="12:42" x14ac:dyDescent="0.25">
      <c r="L237" s="39">
        <v>36038</v>
      </c>
      <c r="M237" s="53">
        <v>-0.15007999999999999</v>
      </c>
      <c r="N237" s="53">
        <v>-0.14949999999999999</v>
      </c>
      <c r="O237" s="53">
        <v>-0.14879999999999999</v>
      </c>
      <c r="P237" s="53">
        <v>-0.23080000000000001</v>
      </c>
      <c r="Q237" s="53">
        <v>-0.19417966989999999</v>
      </c>
      <c r="R237" s="53">
        <v>-0.15660825019999999</v>
      </c>
      <c r="S237" s="53">
        <v>-0.15670000000000001</v>
      </c>
      <c r="T237" s="53">
        <v>-0.1531865691</v>
      </c>
      <c r="U237" s="53">
        <v>-0.14949999999999999</v>
      </c>
      <c r="W237" s="4">
        <f t="shared" si="48"/>
        <v>7.4191749800000012E-2</v>
      </c>
      <c r="X237" s="34">
        <f t="shared" si="49"/>
        <v>1.7573335954524179</v>
      </c>
      <c r="Y237" s="17"/>
      <c r="AD237" s="17">
        <f t="shared" si="59"/>
        <v>-0.23080000000000001</v>
      </c>
      <c r="AE237" s="17">
        <f t="shared" si="60"/>
        <v>-0.15660825019999999</v>
      </c>
      <c r="AG237" s="39">
        <v>36007</v>
      </c>
      <c r="AH237" s="103">
        <f t="shared" si="50"/>
        <v>17.517049265844229</v>
      </c>
      <c r="AI237" s="103">
        <f t="shared" si="51"/>
        <v>18.622843543408194</v>
      </c>
      <c r="AJ237" s="103">
        <f t="shared" si="52"/>
        <v>19.217624177076978</v>
      </c>
      <c r="AK237" s="103">
        <f t="shared" si="53"/>
        <v>7.5321054181395661</v>
      </c>
      <c r="AL237" s="103">
        <f t="shared" si="54"/>
        <v>11.757330224141544</v>
      </c>
      <c r="AM237" s="103">
        <f t="shared" si="55"/>
        <v>17.4663461858601</v>
      </c>
      <c r="AN237" s="103">
        <f t="shared" si="56"/>
        <v>16.278725480356005</v>
      </c>
      <c r="AO237" s="103">
        <f t="shared" si="57"/>
        <v>17.870761909008966</v>
      </c>
      <c r="AP237" s="103">
        <f t="shared" si="58"/>
        <v>19.067512079776034</v>
      </c>
    </row>
    <row r="238" spans="12:42" x14ac:dyDescent="0.25">
      <c r="L238" s="39">
        <v>36068</v>
      </c>
      <c r="M238" s="53">
        <v>7.6819999999999999E-2</v>
      </c>
      <c r="N238" s="53">
        <v>6.7299999999999999E-2</v>
      </c>
      <c r="O238" s="53">
        <v>5.74E-2</v>
      </c>
      <c r="P238" s="53">
        <v>0.1014</v>
      </c>
      <c r="Q238" s="53">
        <v>7.8257701099999993E-2</v>
      </c>
      <c r="R238" s="53">
        <v>5.6473471300000001E-2</v>
      </c>
      <c r="S238" s="53">
        <v>7.8700000000000006E-2</v>
      </c>
      <c r="T238" s="53">
        <v>6.8214675399999994E-2</v>
      </c>
      <c r="U238" s="53">
        <v>5.7299999999999997E-2</v>
      </c>
      <c r="W238" s="4">
        <f t="shared" si="48"/>
        <v>-4.4926528700000003E-2</v>
      </c>
      <c r="X238" s="34">
        <f t="shared" si="49"/>
        <v>1.6783826972408507</v>
      </c>
      <c r="Y238" s="17"/>
      <c r="AD238" s="17">
        <f t="shared" si="59"/>
        <v>0.1014</v>
      </c>
      <c r="AE238" s="17">
        <f t="shared" si="60"/>
        <v>5.6473471300000001E-2</v>
      </c>
      <c r="AG238" s="39">
        <v>36038</v>
      </c>
      <c r="AH238" s="103">
        <f t="shared" si="50"/>
        <v>18.862708990446386</v>
      </c>
      <c r="AI238" s="103">
        <f t="shared" si="51"/>
        <v>19.876160913879563</v>
      </c>
      <c r="AJ238" s="103">
        <f t="shared" si="52"/>
        <v>20.320715804841193</v>
      </c>
      <c r="AK238" s="103">
        <f t="shared" si="53"/>
        <v>8.295860907538918</v>
      </c>
      <c r="AL238" s="103">
        <f t="shared" si="54"/>
        <v>12.67743185855641</v>
      </c>
      <c r="AM238" s="103">
        <f t="shared" si="55"/>
        <v>18.452731385903135</v>
      </c>
      <c r="AN238" s="103">
        <f t="shared" si="56"/>
        <v>17.559861175660021</v>
      </c>
      <c r="AO238" s="103">
        <f t="shared" si="57"/>
        <v>19.089810131782695</v>
      </c>
      <c r="AP238" s="103">
        <f t="shared" si="58"/>
        <v>20.160080521947197</v>
      </c>
    </row>
    <row r="239" spans="12:42" x14ac:dyDescent="0.25">
      <c r="L239" s="39">
        <v>36099</v>
      </c>
      <c r="M239" s="53">
        <v>8.0369999999999997E-2</v>
      </c>
      <c r="N239" s="53">
        <v>7.9000000000000001E-2</v>
      </c>
      <c r="O239" s="53">
        <v>7.7499999999999999E-2</v>
      </c>
      <c r="P239" s="53">
        <v>5.2200000000000003E-2</v>
      </c>
      <c r="Q239" s="53">
        <v>4.0783477800000002E-2</v>
      </c>
      <c r="R239" s="53">
        <v>2.96930844E-2</v>
      </c>
      <c r="S239" s="53">
        <v>7.8200000000000006E-2</v>
      </c>
      <c r="T239" s="53">
        <v>7.5906183700000004E-2</v>
      </c>
      <c r="U239" s="53">
        <v>7.3499999999999996E-2</v>
      </c>
      <c r="W239" s="4">
        <f t="shared" si="48"/>
        <v>-2.2506915600000003E-2</v>
      </c>
      <c r="X239" s="34">
        <f t="shared" si="49"/>
        <v>1.6406074795295504</v>
      </c>
      <c r="Y239" s="17"/>
      <c r="AD239" s="17">
        <f t="shared" si="59"/>
        <v>5.2200000000000003E-2</v>
      </c>
      <c r="AE239" s="17">
        <f t="shared" si="60"/>
        <v>2.96930844E-2</v>
      </c>
      <c r="AG239" s="39">
        <v>36068</v>
      </c>
      <c r="AH239" s="103">
        <f t="shared" si="50"/>
        <v>20.378704912008562</v>
      </c>
      <c r="AI239" s="103">
        <f t="shared" si="51"/>
        <v>21.446377626076046</v>
      </c>
      <c r="AJ239" s="103">
        <f t="shared" si="52"/>
        <v>21.895571279716382</v>
      </c>
      <c r="AK239" s="103">
        <f t="shared" si="53"/>
        <v>8.7289048469124495</v>
      </c>
      <c r="AL239" s="103">
        <f t="shared" si="54"/>
        <v>13.194461619320858</v>
      </c>
      <c r="AM239" s="103">
        <f t="shared" si="55"/>
        <v>19.000649896355288</v>
      </c>
      <c r="AN239" s="103">
        <f t="shared" si="56"/>
        <v>18.933042319596638</v>
      </c>
      <c r="AO239" s="103">
        <f t="shared" si="57"/>
        <v>20.538844766443912</v>
      </c>
      <c r="AP239" s="103">
        <f t="shared" si="58"/>
        <v>21.641846440310314</v>
      </c>
    </row>
    <row r="240" spans="12:42" x14ac:dyDescent="0.25">
      <c r="L240" s="39">
        <v>36129</v>
      </c>
      <c r="M240" s="53">
        <v>7.6069999999999999E-2</v>
      </c>
      <c r="N240" s="53">
        <v>6.1899999999999997E-2</v>
      </c>
      <c r="O240" s="53">
        <v>4.6600000000000003E-2</v>
      </c>
      <c r="P240" s="53">
        <v>7.7600000000000002E-2</v>
      </c>
      <c r="Q240" s="53">
        <v>5.2392514199999997E-2</v>
      </c>
      <c r="R240" s="53">
        <v>2.70674144E-2</v>
      </c>
      <c r="S240" s="53">
        <v>7.6200000000000004E-2</v>
      </c>
      <c r="T240" s="53">
        <v>6.1161713600000001E-2</v>
      </c>
      <c r="U240" s="53">
        <v>4.4999999999999998E-2</v>
      </c>
      <c r="W240" s="4">
        <f t="shared" si="48"/>
        <v>-5.0532585599999999E-2</v>
      </c>
      <c r="X240" s="34">
        <f t="shared" si="49"/>
        <v>1.5577033416342232</v>
      </c>
      <c r="Y240" s="17"/>
      <c r="AD240" s="17">
        <f t="shared" si="59"/>
        <v>7.7600000000000002E-2</v>
      </c>
      <c r="AE240" s="17">
        <f t="shared" si="60"/>
        <v>2.70674144E-2</v>
      </c>
      <c r="AG240" s="39">
        <v>36099</v>
      </c>
      <c r="AH240" s="103">
        <f t="shared" si="50"/>
        <v>21.928912994665055</v>
      </c>
      <c r="AI240" s="103">
        <f t="shared" si="51"/>
        <v>22.773908401130154</v>
      </c>
      <c r="AJ240" s="103">
        <f t="shared" si="52"/>
        <v>22.915904901351166</v>
      </c>
      <c r="AK240" s="103">
        <f t="shared" si="53"/>
        <v>9.4062678630328538</v>
      </c>
      <c r="AL240" s="103">
        <f t="shared" si="54"/>
        <v>13.88575263707248</v>
      </c>
      <c r="AM240" s="103">
        <f t="shared" si="55"/>
        <v>19.514948360969253</v>
      </c>
      <c r="AN240" s="103">
        <f t="shared" si="56"/>
        <v>20.375740144349901</v>
      </c>
      <c r="AO240" s="103">
        <f t="shared" si="57"/>
        <v>21.795035707724015</v>
      </c>
      <c r="AP240" s="103">
        <f t="shared" si="58"/>
        <v>22.615729530124277</v>
      </c>
    </row>
    <row r="241" spans="12:42" x14ac:dyDescent="0.25">
      <c r="L241" s="39">
        <v>36160</v>
      </c>
      <c r="M241" s="53">
        <v>9.017E-2</v>
      </c>
      <c r="N241" s="53">
        <v>6.3700000000000007E-2</v>
      </c>
      <c r="O241" s="53">
        <v>3.4000000000000002E-2</v>
      </c>
      <c r="P241" s="53">
        <v>9.0499999999999997E-2</v>
      </c>
      <c r="Q241" s="53">
        <v>6.1881799899999999E-2</v>
      </c>
      <c r="R241" s="53">
        <v>3.1356959699999999E-2</v>
      </c>
      <c r="S241" s="53">
        <v>9.0200000000000002E-2</v>
      </c>
      <c r="T241" s="53">
        <v>6.3558145299999994E-2</v>
      </c>
      <c r="U241" s="53">
        <v>3.3799999999999997E-2</v>
      </c>
      <c r="W241" s="4">
        <f t="shared" si="48"/>
        <v>-5.9143040299999998E-2</v>
      </c>
      <c r="X241" s="34">
        <f t="shared" si="49"/>
        <v>1.4655760301245058</v>
      </c>
      <c r="Y241" s="17"/>
      <c r="AD241" s="17">
        <f t="shared" si="59"/>
        <v>9.0499999999999997E-2</v>
      </c>
      <c r="AE241" s="17">
        <f t="shared" si="60"/>
        <v>3.1356959699999999E-2</v>
      </c>
      <c r="AG241" s="39">
        <v>36129</v>
      </c>
      <c r="AH241" s="103">
        <f t="shared" si="50"/>
        <v>23.906243079394006</v>
      </c>
      <c r="AI241" s="103">
        <f t="shared" si="51"/>
        <v>24.224606366282146</v>
      </c>
      <c r="AJ241" s="103">
        <f t="shared" si="52"/>
        <v>23.695045667997107</v>
      </c>
      <c r="AK241" s="103">
        <f t="shared" si="53"/>
        <v>10.257535104637327</v>
      </c>
      <c r="AL241" s="103">
        <f t="shared" si="54"/>
        <v>14.745028003220698</v>
      </c>
      <c r="AM241" s="103">
        <f t="shared" si="55"/>
        <v>20.126877810271747</v>
      </c>
      <c r="AN241" s="103">
        <f t="shared" si="56"/>
        <v>22.213631905370264</v>
      </c>
      <c r="AO241" s="103">
        <f t="shared" si="57"/>
        <v>23.180287754054227</v>
      </c>
      <c r="AP241" s="103">
        <f t="shared" si="58"/>
        <v>23.380141188242479</v>
      </c>
    </row>
    <row r="242" spans="12:42" x14ac:dyDescent="0.25">
      <c r="L242" s="39">
        <v>36191</v>
      </c>
      <c r="M242" s="53">
        <v>5.8720000000000001E-2</v>
      </c>
      <c r="N242" s="53">
        <v>3.5700000000000003E-2</v>
      </c>
      <c r="O242" s="53">
        <v>8.0000000000000002E-3</v>
      </c>
      <c r="P242" s="53">
        <v>4.4999999999999998E-2</v>
      </c>
      <c r="Q242" s="53">
        <v>1.32889541E-2</v>
      </c>
      <c r="R242" s="53">
        <v>-2.26976638E-2</v>
      </c>
      <c r="S242" s="53">
        <v>5.7700000000000001E-2</v>
      </c>
      <c r="T242" s="53">
        <v>3.3972182199999999E-2</v>
      </c>
      <c r="U242" s="53">
        <v>5.5999999999999999E-3</v>
      </c>
      <c r="W242" s="4">
        <f t="shared" si="48"/>
        <v>-6.7697663800000002E-2</v>
      </c>
      <c r="X242" s="34">
        <f t="shared" si="49"/>
        <v>1.3663599567637983</v>
      </c>
      <c r="Y242" s="17"/>
      <c r="AD242" s="17">
        <f t="shared" si="59"/>
        <v>4.4999999999999998E-2</v>
      </c>
      <c r="AE242" s="17">
        <f t="shared" si="60"/>
        <v>-2.26976638E-2</v>
      </c>
      <c r="AG242" s="39">
        <v>36160</v>
      </c>
      <c r="AH242" s="103">
        <f t="shared" si="50"/>
        <v>25.310017673016024</v>
      </c>
      <c r="AI242" s="103">
        <f t="shared" si="51"/>
        <v>25.08942481355842</v>
      </c>
      <c r="AJ242" s="103">
        <f t="shared" si="52"/>
        <v>23.884606033341083</v>
      </c>
      <c r="AK242" s="103">
        <f t="shared" si="53"/>
        <v>10.719124184346006</v>
      </c>
      <c r="AL242" s="103">
        <f t="shared" si="54"/>
        <v>14.940974003558713</v>
      </c>
      <c r="AM242" s="103">
        <f t="shared" si="55"/>
        <v>19.670044704390516</v>
      </c>
      <c r="AN242" s="103">
        <f t="shared" si="56"/>
        <v>23.49535846631013</v>
      </c>
      <c r="AO242" s="103">
        <f t="shared" si="57"/>
        <v>23.967772713083388</v>
      </c>
      <c r="AP242" s="103">
        <f t="shared" si="58"/>
        <v>23.511069978896639</v>
      </c>
    </row>
    <row r="243" spans="12:42" x14ac:dyDescent="0.25">
      <c r="L243" s="39">
        <v>36219</v>
      </c>
      <c r="M243" s="53">
        <v>-4.5679999999999998E-2</v>
      </c>
      <c r="N243" s="53">
        <v>-3.1699999999999999E-2</v>
      </c>
      <c r="O243" s="53">
        <v>-1.41E-2</v>
      </c>
      <c r="P243" s="53">
        <v>-9.1499999999999998E-2</v>
      </c>
      <c r="Q243" s="53">
        <v>-8.0994464099999997E-2</v>
      </c>
      <c r="R243" s="53">
        <v>-6.82748366E-2</v>
      </c>
      <c r="S243" s="53">
        <v>-4.9099999999999998E-2</v>
      </c>
      <c r="T243" s="53">
        <v>-3.5420977499999999E-2</v>
      </c>
      <c r="U243" s="53">
        <v>-1.83E-2</v>
      </c>
      <c r="W243" s="4">
        <f t="shared" si="48"/>
        <v>2.3225163399999998E-2</v>
      </c>
      <c r="X243" s="34">
        <f t="shared" si="49"/>
        <v>1.3980938900228546</v>
      </c>
      <c r="Y243" s="17"/>
      <c r="AD243" s="17">
        <f t="shared" si="59"/>
        <v>-9.1499999999999998E-2</v>
      </c>
      <c r="AE243" s="17">
        <f t="shared" si="60"/>
        <v>-6.82748366E-2</v>
      </c>
      <c r="AG243" s="39">
        <v>36191</v>
      </c>
      <c r="AH243" s="103">
        <f t="shared" si="50"/>
        <v>24.153856065712652</v>
      </c>
      <c r="AI243" s="103">
        <f t="shared" si="51"/>
        <v>24.29409004696862</v>
      </c>
      <c r="AJ243" s="103">
        <f t="shared" si="52"/>
        <v>23.547833088270973</v>
      </c>
      <c r="AK243" s="103">
        <f t="shared" si="53"/>
        <v>9.7383243214783466</v>
      </c>
      <c r="AL243" s="103">
        <f t="shared" si="54"/>
        <v>13.730837821008445</v>
      </c>
      <c r="AM243" s="103">
        <f t="shared" si="55"/>
        <v>18.327075616283558</v>
      </c>
      <c r="AN243" s="103">
        <f t="shared" si="56"/>
        <v>22.341736365614302</v>
      </c>
      <c r="AO243" s="103">
        <f t="shared" si="57"/>
        <v>23.11881077508815</v>
      </c>
      <c r="AP243" s="103">
        <f t="shared" si="58"/>
        <v>23.080817398282832</v>
      </c>
    </row>
    <row r="244" spans="12:42" x14ac:dyDescent="0.25">
      <c r="L244" s="39">
        <v>36250</v>
      </c>
      <c r="M244" s="53">
        <v>5.2670000000000002E-2</v>
      </c>
      <c r="N244" s="53">
        <v>3.8300000000000001E-2</v>
      </c>
      <c r="O244" s="53">
        <v>2.07E-2</v>
      </c>
      <c r="P244" s="53">
        <v>3.56E-2</v>
      </c>
      <c r="Q244" s="53">
        <v>1.5611568399999999E-2</v>
      </c>
      <c r="R244" s="53">
        <v>-8.2499843000000007E-3</v>
      </c>
      <c r="S244" s="53">
        <v>5.1499999999999997E-2</v>
      </c>
      <c r="T244" s="53">
        <v>3.6692769600000001E-2</v>
      </c>
      <c r="U244" s="53">
        <v>1.8599999999999998E-2</v>
      </c>
      <c r="W244" s="4">
        <f t="shared" si="48"/>
        <v>-4.3849984299999999E-2</v>
      </c>
      <c r="X244" s="34">
        <f t="shared" si="49"/>
        <v>1.3367874948954266</v>
      </c>
      <c r="Y244" s="17"/>
      <c r="AD244" s="17">
        <f t="shared" si="59"/>
        <v>3.56E-2</v>
      </c>
      <c r="AE244" s="17">
        <f t="shared" si="60"/>
        <v>-8.2499843000000007E-3</v>
      </c>
      <c r="AG244" s="39">
        <v>36219</v>
      </c>
      <c r="AH244" s="103">
        <f t="shared" si="50"/>
        <v>25.426039664693739</v>
      </c>
      <c r="AI244" s="103">
        <f t="shared" si="51"/>
        <v>25.224553695767518</v>
      </c>
      <c r="AJ244" s="103">
        <f t="shared" si="52"/>
        <v>24.035273233198183</v>
      </c>
      <c r="AK244" s="103">
        <f t="shared" si="53"/>
        <v>10.085008667322976</v>
      </c>
      <c r="AL244" s="103">
        <f t="shared" si="54"/>
        <v>13.945197734840425</v>
      </c>
      <c r="AM244" s="103">
        <f t="shared" si="55"/>
        <v>18.175877530184305</v>
      </c>
      <c r="AN244" s="103">
        <f t="shared" si="56"/>
        <v>23.492335788443441</v>
      </c>
      <c r="AO244" s="103">
        <f t="shared" si="57"/>
        <v>23.967103972284455</v>
      </c>
      <c r="AP244" s="103">
        <f t="shared" si="58"/>
        <v>23.510120601890893</v>
      </c>
    </row>
    <row r="245" spans="12:42" x14ac:dyDescent="0.25">
      <c r="L245" s="39">
        <v>36280</v>
      </c>
      <c r="M245" s="53">
        <v>1.2800000000000001E-3</v>
      </c>
      <c r="N245" s="53">
        <v>4.1799999999999997E-2</v>
      </c>
      <c r="O245" s="53">
        <v>9.3399999999999997E-2</v>
      </c>
      <c r="P245" s="53">
        <v>8.8300000000000003E-2</v>
      </c>
      <c r="Q245" s="53">
        <v>8.9607531500000004E-2</v>
      </c>
      <c r="R245" s="53">
        <v>9.1288664699999994E-2</v>
      </c>
      <c r="S245" s="53">
        <v>7.3000000000000001E-3</v>
      </c>
      <c r="T245" s="53">
        <v>4.5138049999999999E-2</v>
      </c>
      <c r="U245" s="53">
        <v>9.3299999999999994E-2</v>
      </c>
      <c r="W245" s="4">
        <f t="shared" si="48"/>
        <v>2.9886646999999905E-3</v>
      </c>
      <c r="X245" s="34">
        <f t="shared" si="49"/>
        <v>1.3407827044928218</v>
      </c>
      <c r="Y245" s="17"/>
      <c r="AD245" s="17">
        <f t="shared" si="59"/>
        <v>8.8300000000000003E-2</v>
      </c>
      <c r="AE245" s="17">
        <f t="shared" si="60"/>
        <v>9.1288664699999994E-2</v>
      </c>
      <c r="AG245" s="39">
        <v>36250</v>
      </c>
      <c r="AH245" s="103">
        <f t="shared" si="50"/>
        <v>25.458584995464545</v>
      </c>
      <c r="AI245" s="103">
        <f t="shared" si="51"/>
        <v>26.278940040250603</v>
      </c>
      <c r="AJ245" s="103">
        <f t="shared" si="52"/>
        <v>26.28016775317889</v>
      </c>
      <c r="AK245" s="103">
        <f t="shared" si="53"/>
        <v>10.975514932647595</v>
      </c>
      <c r="AL245" s="103">
        <f t="shared" si="54"/>
        <v>15.194792480138867</v>
      </c>
      <c r="AM245" s="103">
        <f t="shared" si="55"/>
        <v>19.835129119665563</v>
      </c>
      <c r="AN245" s="103">
        <f t="shared" si="56"/>
        <v>23.66382983969908</v>
      </c>
      <c r="AO245" s="103">
        <f t="shared" si="57"/>
        <v>25.048932309740632</v>
      </c>
      <c r="AP245" s="103">
        <f t="shared" si="58"/>
        <v>25.703614854047313</v>
      </c>
    </row>
    <row r="246" spans="12:42" x14ac:dyDescent="0.25">
      <c r="L246" s="39">
        <v>36311</v>
      </c>
      <c r="M246" s="53">
        <v>-3.073E-2</v>
      </c>
      <c r="N246" s="53">
        <v>-2.1600000000000001E-2</v>
      </c>
      <c r="O246" s="53">
        <v>-1.0999999999999999E-2</v>
      </c>
      <c r="P246" s="53">
        <v>1.6000000000000001E-3</v>
      </c>
      <c r="Q246" s="53">
        <v>1.4607006400000001E-2</v>
      </c>
      <c r="R246" s="53">
        <v>3.0736881399999999E-2</v>
      </c>
      <c r="S246" s="53">
        <v>-2.8299999999999999E-2</v>
      </c>
      <c r="T246" s="53">
        <v>-1.9005655900000001E-2</v>
      </c>
      <c r="U246" s="53">
        <v>-8.0999999999999996E-3</v>
      </c>
      <c r="W246" s="4">
        <f t="shared" si="48"/>
        <v>2.9136881399999998E-2</v>
      </c>
      <c r="X246" s="34">
        <f t="shared" si="49"/>
        <v>1.3798489311368003</v>
      </c>
      <c r="Y246" s="17"/>
      <c r="AD246" s="17">
        <f t="shared" si="59"/>
        <v>1.6000000000000001E-3</v>
      </c>
      <c r="AE246" s="17">
        <f t="shared" si="60"/>
        <v>3.0736881399999999E-2</v>
      </c>
      <c r="AG246" s="39">
        <v>36280</v>
      </c>
      <c r="AH246" s="103">
        <f t="shared" si="50"/>
        <v>24.676242678553919</v>
      </c>
      <c r="AI246" s="103">
        <f t="shared" si="51"/>
        <v>25.711314935381193</v>
      </c>
      <c r="AJ246" s="103">
        <f t="shared" si="52"/>
        <v>25.991085907893922</v>
      </c>
      <c r="AK246" s="103">
        <f t="shared" si="53"/>
        <v>10.993075756539831</v>
      </c>
      <c r="AL246" s="103">
        <f t="shared" si="54"/>
        <v>15.416742911142926</v>
      </c>
      <c r="AM246" s="103">
        <f t="shared" si="55"/>
        <v>20.444799130970409</v>
      </c>
      <c r="AN246" s="103">
        <f t="shared" si="56"/>
        <v>22.994143455235594</v>
      </c>
      <c r="AO246" s="103">
        <f t="shared" si="57"/>
        <v>24.572860921599307</v>
      </c>
      <c r="AP246" s="103">
        <f t="shared" si="58"/>
        <v>25.495415573729531</v>
      </c>
    </row>
    <row r="247" spans="12:42" x14ac:dyDescent="0.25">
      <c r="L247" s="39">
        <v>36341</v>
      </c>
      <c r="M247" s="53">
        <v>7.0040000000000005E-2</v>
      </c>
      <c r="N247" s="53">
        <v>5.0999999999999997E-2</v>
      </c>
      <c r="O247" s="53">
        <v>2.9000000000000001E-2</v>
      </c>
      <c r="P247" s="53">
        <v>5.2699999999999997E-2</v>
      </c>
      <c r="Q247" s="53">
        <v>4.5219553799999999E-2</v>
      </c>
      <c r="R247" s="53">
        <v>3.6208770100000003E-2</v>
      </c>
      <c r="S247" s="53">
        <v>6.8699999999999997E-2</v>
      </c>
      <c r="T247" s="53">
        <v>5.05356296E-2</v>
      </c>
      <c r="U247" s="53">
        <v>2.9600000000000001E-2</v>
      </c>
      <c r="W247" s="4">
        <f t="shared" si="48"/>
        <v>-1.6491229899999994E-2</v>
      </c>
      <c r="X247" s="34">
        <f t="shared" si="49"/>
        <v>1.357093525186154</v>
      </c>
      <c r="Y247" s="17"/>
      <c r="AD247" s="17">
        <f t="shared" si="59"/>
        <v>5.2699999999999997E-2</v>
      </c>
      <c r="AE247" s="17">
        <f t="shared" si="60"/>
        <v>3.6208770100000003E-2</v>
      </c>
      <c r="AG247" s="39">
        <v>36311</v>
      </c>
      <c r="AH247" s="103">
        <f t="shared" si="50"/>
        <v>26.404566715759838</v>
      </c>
      <c r="AI247" s="103">
        <f t="shared" si="51"/>
        <v>27.02259199708563</v>
      </c>
      <c r="AJ247" s="103">
        <f t="shared" si="52"/>
        <v>26.744827399222842</v>
      </c>
      <c r="AK247" s="103">
        <f t="shared" si="53"/>
        <v>11.572410848909479</v>
      </c>
      <c r="AL247" s="103">
        <f t="shared" si="54"/>
        <v>16.113881146634121</v>
      </c>
      <c r="AM247" s="103">
        <f t="shared" si="55"/>
        <v>21.185080162444397</v>
      </c>
      <c r="AN247" s="103">
        <f t="shared" si="56"/>
        <v>24.573841110610278</v>
      </c>
      <c r="AO247" s="103">
        <f t="shared" si="57"/>
        <v>25.814665919345561</v>
      </c>
      <c r="AP247" s="103">
        <f t="shared" si="58"/>
        <v>26.250079874711925</v>
      </c>
    </row>
    <row r="248" spans="12:42" x14ac:dyDescent="0.25">
      <c r="L248" s="39">
        <v>36372</v>
      </c>
      <c r="M248" s="53">
        <v>-3.1780000000000003E-2</v>
      </c>
      <c r="N248" s="53">
        <v>-3.0499999999999999E-2</v>
      </c>
      <c r="O248" s="53">
        <v>-2.93E-2</v>
      </c>
      <c r="P248" s="53">
        <v>-3.09E-2</v>
      </c>
      <c r="Q248" s="53">
        <v>-2.7439238500000001E-2</v>
      </c>
      <c r="R248" s="53">
        <v>-2.3733114699999999E-2</v>
      </c>
      <c r="S248" s="53">
        <v>-3.1699999999999999E-2</v>
      </c>
      <c r="T248" s="53">
        <v>-3.0321919499999999E-2</v>
      </c>
      <c r="U248" s="53">
        <v>-2.8899999999999999E-2</v>
      </c>
      <c r="W248" s="4">
        <f t="shared" si="48"/>
        <v>7.1668853000000018E-3</v>
      </c>
      <c r="X248" s="34">
        <f t="shared" si="49"/>
        <v>1.3668196588225359</v>
      </c>
      <c r="Y248" s="17"/>
      <c r="AD248" s="17">
        <f t="shared" si="59"/>
        <v>-3.09E-2</v>
      </c>
      <c r="AE248" s="17">
        <f t="shared" si="60"/>
        <v>-2.3733114699999999E-2</v>
      </c>
      <c r="AG248" s="39">
        <v>36341</v>
      </c>
      <c r="AH248" s="103">
        <f t="shared" si="50"/>
        <v>25.565429585532989</v>
      </c>
      <c r="AI248" s="103">
        <f t="shared" si="51"/>
        <v>26.198402941174518</v>
      </c>
      <c r="AJ248" s="103">
        <f t="shared" si="52"/>
        <v>25.961203956425614</v>
      </c>
      <c r="AK248" s="103">
        <f t="shared" si="53"/>
        <v>11.214823353678176</v>
      </c>
      <c r="AL248" s="103">
        <f t="shared" si="54"/>
        <v>15.671728518690974</v>
      </c>
      <c r="AM248" s="103">
        <f t="shared" si="55"/>
        <v>20.682292225020412</v>
      </c>
      <c r="AN248" s="103">
        <f t="shared" si="56"/>
        <v>23.794850347403933</v>
      </c>
      <c r="AO248" s="103">
        <f t="shared" si="57"/>
        <v>25.031915697419773</v>
      </c>
      <c r="AP248" s="103">
        <f t="shared" si="58"/>
        <v>25.49145256633275</v>
      </c>
    </row>
    <row r="249" spans="12:42" x14ac:dyDescent="0.25">
      <c r="L249" s="39">
        <v>36403</v>
      </c>
      <c r="M249" s="53">
        <v>1.634E-2</v>
      </c>
      <c r="N249" s="53">
        <v>-9.4000000000000004E-3</v>
      </c>
      <c r="O249" s="53">
        <v>-3.7100000000000001E-2</v>
      </c>
      <c r="P249" s="53">
        <v>-3.7400000000000003E-2</v>
      </c>
      <c r="Q249" s="53">
        <v>-3.70088851E-2</v>
      </c>
      <c r="R249" s="53">
        <v>-3.65534832E-2</v>
      </c>
      <c r="S249" s="53">
        <v>1.24E-2</v>
      </c>
      <c r="T249" s="53">
        <v>-1.13706537E-2</v>
      </c>
      <c r="U249" s="53">
        <v>-3.6999999999999998E-2</v>
      </c>
      <c r="W249" s="4">
        <f t="shared" si="48"/>
        <v>8.4651680000000229E-4</v>
      </c>
      <c r="X249" s="34">
        <f t="shared" si="49"/>
        <v>1.3679766946262994</v>
      </c>
      <c r="Y249" s="17"/>
      <c r="AD249" s="17">
        <f t="shared" si="59"/>
        <v>-3.7400000000000003E-2</v>
      </c>
      <c r="AE249" s="17">
        <f t="shared" si="60"/>
        <v>-3.65534832E-2</v>
      </c>
      <c r="AG249" s="39">
        <v>36372</v>
      </c>
      <c r="AH249" s="103">
        <f t="shared" si="50"/>
        <v>25.983168704960597</v>
      </c>
      <c r="AI249" s="103">
        <f t="shared" si="51"/>
        <v>25.95213795352748</v>
      </c>
      <c r="AJ249" s="103">
        <f t="shared" si="52"/>
        <v>24.998043289642222</v>
      </c>
      <c r="AK249" s="103">
        <f t="shared" si="53"/>
        <v>10.795388960250612</v>
      </c>
      <c r="AL249" s="103">
        <f t="shared" si="54"/>
        <v>15.091735318624346</v>
      </c>
      <c r="AM249" s="103">
        <f t="shared" si="55"/>
        <v>19.926282403635639</v>
      </c>
      <c r="AN249" s="103">
        <f t="shared" si="56"/>
        <v>24.089906491711741</v>
      </c>
      <c r="AO249" s="103">
        <f t="shared" si="57"/>
        <v>24.747286452576819</v>
      </c>
      <c r="AP249" s="103">
        <f t="shared" si="58"/>
        <v>24.548268821378439</v>
      </c>
    </row>
    <row r="250" spans="12:42" x14ac:dyDescent="0.25">
      <c r="L250" s="39">
        <v>36433</v>
      </c>
      <c r="M250" s="53">
        <v>-2.1010000000000001E-2</v>
      </c>
      <c r="N250" s="53">
        <v>-2.75E-2</v>
      </c>
      <c r="O250" s="53">
        <v>-3.49E-2</v>
      </c>
      <c r="P250" s="53">
        <v>1.9300000000000001E-2</v>
      </c>
      <c r="Q250" s="53">
        <v>2.1828510000000001E-4</v>
      </c>
      <c r="R250" s="53">
        <v>-1.9993108999999998E-2</v>
      </c>
      <c r="S250" s="53">
        <v>-1.83E-2</v>
      </c>
      <c r="T250" s="53">
        <v>-2.5558990100000002E-2</v>
      </c>
      <c r="U250" s="53">
        <v>-3.39E-2</v>
      </c>
      <c r="W250" s="4">
        <f t="shared" si="48"/>
        <v>-3.9293109E-2</v>
      </c>
      <c r="X250" s="34">
        <f t="shared" si="49"/>
        <v>1.3142246372548885</v>
      </c>
      <c r="Y250" s="17"/>
      <c r="AD250" s="17">
        <f t="shared" si="59"/>
        <v>1.9300000000000001E-2</v>
      </c>
      <c r="AE250" s="17">
        <f t="shared" si="60"/>
        <v>-1.9993108999999998E-2</v>
      </c>
      <c r="AG250" s="39">
        <v>36403</v>
      </c>
      <c r="AH250" s="103">
        <f t="shared" si="50"/>
        <v>25.437262330469377</v>
      </c>
      <c r="AI250" s="103">
        <f t="shared" si="51"/>
        <v>25.238454159805475</v>
      </c>
      <c r="AJ250" s="103">
        <f t="shared" si="52"/>
        <v>24.125611578833709</v>
      </c>
      <c r="AK250" s="103">
        <f t="shared" si="53"/>
        <v>11.003739967183451</v>
      </c>
      <c r="AL250" s="103">
        <f t="shared" si="54"/>
        <v>15.095029619577547</v>
      </c>
      <c r="AM250" s="103">
        <f t="shared" si="55"/>
        <v>19.527894067574969</v>
      </c>
      <c r="AN250" s="103">
        <f t="shared" si="56"/>
        <v>23.649061202913416</v>
      </c>
      <c r="AO250" s="103">
        <f t="shared" si="57"/>
        <v>24.114770803133545</v>
      </c>
      <c r="AP250" s="103">
        <f t="shared" si="58"/>
        <v>23.716082508333709</v>
      </c>
    </row>
    <row r="251" spans="12:42" x14ac:dyDescent="0.25">
      <c r="L251" s="39">
        <v>36464</v>
      </c>
      <c r="M251" s="53">
        <v>7.5520000000000004E-2</v>
      </c>
      <c r="N251" s="53">
        <v>6.7199999999999996E-2</v>
      </c>
      <c r="O251" s="53">
        <v>5.7599999999999998E-2</v>
      </c>
      <c r="P251" s="53">
        <v>2.5600000000000001E-2</v>
      </c>
      <c r="Q251" s="53">
        <v>4.0502105E-3</v>
      </c>
      <c r="R251" s="53">
        <v>-2.0009186700000001E-2</v>
      </c>
      <c r="S251" s="53">
        <v>7.1999999999999995E-2</v>
      </c>
      <c r="T251" s="53">
        <v>6.2726222900000003E-2</v>
      </c>
      <c r="U251" s="53">
        <v>5.1900000000000002E-2</v>
      </c>
      <c r="W251" s="4">
        <f t="shared" si="48"/>
        <v>-4.5609186699999998E-2</v>
      </c>
      <c r="X251" s="34">
        <f t="shared" si="49"/>
        <v>1.2542839204085905</v>
      </c>
      <c r="Y251" s="17"/>
      <c r="AD251" s="17">
        <f t="shared" si="59"/>
        <v>2.5600000000000001E-2</v>
      </c>
      <c r="AE251" s="17">
        <f t="shared" si="60"/>
        <v>-2.0009186700000001E-2</v>
      </c>
      <c r="AG251" s="39">
        <v>36433</v>
      </c>
      <c r="AH251" s="103">
        <f t="shared" si="50"/>
        <v>27.358284381666426</v>
      </c>
      <c r="AI251" s="103">
        <f t="shared" si="51"/>
        <v>26.9344782793444</v>
      </c>
      <c r="AJ251" s="103">
        <f t="shared" si="52"/>
        <v>25.515246805774535</v>
      </c>
      <c r="AK251" s="103">
        <f t="shared" si="53"/>
        <v>11.285435710343348</v>
      </c>
      <c r="AL251" s="103">
        <f t="shared" si="54"/>
        <v>15.15616766704057</v>
      </c>
      <c r="AM251" s="103">
        <f t="shared" si="55"/>
        <v>19.13715678931904</v>
      </c>
      <c r="AN251" s="103">
        <f t="shared" si="56"/>
        <v>25.351793609523185</v>
      </c>
      <c r="AO251" s="103">
        <f t="shared" si="57"/>
        <v>25.627399291713314</v>
      </c>
      <c r="AP251" s="103">
        <f t="shared" si="58"/>
        <v>24.94694719051623</v>
      </c>
    </row>
    <row r="252" spans="12:42" x14ac:dyDescent="0.25">
      <c r="L252" s="39">
        <v>36494</v>
      </c>
      <c r="M252" s="53">
        <v>5.3949999999999998E-2</v>
      </c>
      <c r="N252" s="53">
        <v>2.5700000000000001E-2</v>
      </c>
      <c r="O252" s="53">
        <v>-7.7999999999999996E-3</v>
      </c>
      <c r="P252" s="53">
        <v>0.1057</v>
      </c>
      <c r="Q252" s="53">
        <v>5.9709278400000003E-2</v>
      </c>
      <c r="R252" s="53">
        <v>5.1827202999999997E-3</v>
      </c>
      <c r="S252" s="53">
        <v>5.74E-2</v>
      </c>
      <c r="T252" s="53">
        <v>2.79864103E-2</v>
      </c>
      <c r="U252" s="53">
        <v>-7.0000000000000001E-3</v>
      </c>
      <c r="W252" s="4">
        <f t="shared" si="48"/>
        <v>-0.1005172797</v>
      </c>
      <c r="X252" s="34">
        <f t="shared" si="49"/>
        <v>1.1282067127576676</v>
      </c>
      <c r="Y252" s="17"/>
      <c r="AD252" s="17">
        <f t="shared" si="59"/>
        <v>0.1057</v>
      </c>
      <c r="AE252" s="17">
        <f t="shared" si="60"/>
        <v>5.1827202999999997E-3</v>
      </c>
      <c r="AG252" s="39">
        <v>36464</v>
      </c>
      <c r="AH252" s="103">
        <f t="shared" si="50"/>
        <v>28.834263824057327</v>
      </c>
      <c r="AI252" s="103">
        <f t="shared" si="51"/>
        <v>27.626694371123552</v>
      </c>
      <c r="AJ252" s="103">
        <f t="shared" si="52"/>
        <v>25.316227880689492</v>
      </c>
      <c r="AK252" s="103">
        <f t="shared" si="53"/>
        <v>12.478306264926639</v>
      </c>
      <c r="AL252" s="103">
        <f t="shared" si="54"/>
        <v>16.061131501748974</v>
      </c>
      <c r="AM252" s="103">
        <f t="shared" si="55"/>
        <v>19.236339320295329</v>
      </c>
      <c r="AN252" s="103">
        <f t="shared" si="56"/>
        <v>26.806986562709813</v>
      </c>
      <c r="AO252" s="103">
        <f t="shared" si="57"/>
        <v>26.344618203213134</v>
      </c>
      <c r="AP252" s="103">
        <f t="shared" si="58"/>
        <v>24.772318560182615</v>
      </c>
    </row>
    <row r="253" spans="12:42" x14ac:dyDescent="0.25">
      <c r="L253" s="39">
        <v>36525</v>
      </c>
      <c r="M253" s="53">
        <v>0.10401000000000001</v>
      </c>
      <c r="N253" s="53">
        <v>6.0299999999999999E-2</v>
      </c>
      <c r="O253" s="53">
        <v>4.7999999999999996E-3</v>
      </c>
      <c r="P253" s="53">
        <v>0.17630000000000001</v>
      </c>
      <c r="Q253" s="53">
        <v>0.1132</v>
      </c>
      <c r="R253" s="53">
        <v>3.0724768600000001E-2</v>
      </c>
      <c r="S253" s="53">
        <v>0.1089</v>
      </c>
      <c r="T253" s="53">
        <v>6.3807673800000006E-2</v>
      </c>
      <c r="U253" s="53">
        <v>6.4999999999999997E-3</v>
      </c>
      <c r="W253" s="4">
        <f t="shared" si="48"/>
        <v>-0.1455752314</v>
      </c>
      <c r="X253" s="34">
        <f t="shared" si="49"/>
        <v>0.96396775948093671</v>
      </c>
      <c r="Y253" s="17"/>
      <c r="AD253" s="17">
        <f t="shared" si="59"/>
        <v>0.17630000000000001</v>
      </c>
      <c r="AE253" s="17">
        <f t="shared" si="60"/>
        <v>3.0724768600000001E-2</v>
      </c>
      <c r="AG253" s="39">
        <v>36494</v>
      </c>
      <c r="AH253" s="103">
        <f t="shared" si="50"/>
        <v>31.833315604397526</v>
      </c>
      <c r="AI253" s="103">
        <f t="shared" si="51"/>
        <v>29.292584041702302</v>
      </c>
      <c r="AJ253" s="103">
        <f t="shared" si="52"/>
        <v>25.437745774516799</v>
      </c>
      <c r="AK253" s="103">
        <f t="shared" si="53"/>
        <v>14.678231659433203</v>
      </c>
      <c r="AL253" s="103">
        <f t="shared" si="54"/>
        <v>17.879251587746957</v>
      </c>
      <c r="AM253" s="103">
        <f t="shared" si="55"/>
        <v>19.827371394622485</v>
      </c>
      <c r="AN253" s="103">
        <f t="shared" si="56"/>
        <v>29.726267399388913</v>
      </c>
      <c r="AO253" s="103">
        <f t="shared" si="57"/>
        <v>28.025607007909297</v>
      </c>
      <c r="AP253" s="103">
        <f t="shared" si="58"/>
        <v>24.933338630823801</v>
      </c>
    </row>
    <row r="254" spans="12:42" x14ac:dyDescent="0.25">
      <c r="L254" s="39">
        <v>36556</v>
      </c>
      <c r="M254" s="53">
        <v>-4.6890000000000001E-2</v>
      </c>
      <c r="N254" s="53">
        <v>-4.0899999999999999E-2</v>
      </c>
      <c r="O254" s="53">
        <v>-3.2599999999999997E-2</v>
      </c>
      <c r="P254" s="53">
        <v>-9.2999999999999992E-3</v>
      </c>
      <c r="Q254" s="53">
        <v>-1.6058640700000001E-2</v>
      </c>
      <c r="R254" s="53">
        <v>-2.6150094499999998E-2</v>
      </c>
      <c r="S254" s="53">
        <v>-4.4200000000000003E-2</v>
      </c>
      <c r="T254" s="53">
        <v>-3.9201205099999997E-2</v>
      </c>
      <c r="U254" s="53">
        <v>-3.2199999999999999E-2</v>
      </c>
      <c r="W254" s="4">
        <f t="shared" si="48"/>
        <v>-1.6850094499999999E-2</v>
      </c>
      <c r="X254" s="34">
        <f t="shared" si="49"/>
        <v>0.94772481163872968</v>
      </c>
      <c r="Y254" s="17"/>
      <c r="AD254" s="17">
        <f t="shared" si="59"/>
        <v>-9.2999999999999992E-3</v>
      </c>
      <c r="AE254" s="17">
        <f t="shared" si="60"/>
        <v>-2.6150094499999998E-2</v>
      </c>
      <c r="AG254" s="39">
        <v>36525</v>
      </c>
      <c r="AH254" s="103">
        <f t="shared" si="50"/>
        <v>30.340651435707326</v>
      </c>
      <c r="AI254" s="103">
        <f t="shared" si="51"/>
        <v>28.094517354396675</v>
      </c>
      <c r="AJ254" s="103">
        <f t="shared" si="52"/>
        <v>24.608475262267554</v>
      </c>
      <c r="AK254" s="103">
        <f t="shared" si="53"/>
        <v>14.541724105000474</v>
      </c>
      <c r="AL254" s="103">
        <f t="shared" si="54"/>
        <v>17.592135110514423</v>
      </c>
      <c r="AM254" s="103">
        <f t="shared" si="55"/>
        <v>19.308883758966513</v>
      </c>
      <c r="AN254" s="103">
        <f t="shared" si="56"/>
        <v>28.412366380335921</v>
      </c>
      <c r="AO254" s="103">
        <f t="shared" si="57"/>
        <v>26.926969439540247</v>
      </c>
      <c r="AP254" s="103">
        <f t="shared" si="58"/>
        <v>24.130485126911275</v>
      </c>
    </row>
    <row r="255" spans="12:42" x14ac:dyDescent="0.25">
      <c r="L255" s="39">
        <v>36585</v>
      </c>
      <c r="M255" s="53">
        <v>4.8890000000000003E-2</v>
      </c>
      <c r="N255" s="53">
        <v>-2.7000000000000001E-3</v>
      </c>
      <c r="O255" s="53">
        <v>-7.4300000000000005E-2</v>
      </c>
      <c r="P255" s="53">
        <v>0.23269999999999999</v>
      </c>
      <c r="Q255" s="53">
        <v>0.16513601019999999</v>
      </c>
      <c r="R255" s="53">
        <v>6.1121239100000002E-2</v>
      </c>
      <c r="S255" s="53">
        <v>6.25E-2</v>
      </c>
      <c r="T255" s="53">
        <v>9.2687780999999997E-3</v>
      </c>
      <c r="U255" s="53">
        <v>-6.5199999999999994E-2</v>
      </c>
      <c r="W255" s="4">
        <f t="shared" si="48"/>
        <v>-0.17157876089999999</v>
      </c>
      <c r="X255" s="34">
        <f t="shared" si="49"/>
        <v>0.78511536278357053</v>
      </c>
      <c r="Y255" s="17"/>
      <c r="AD255" s="17">
        <f t="shared" si="59"/>
        <v>0.23269999999999999</v>
      </c>
      <c r="AE255" s="17">
        <f t="shared" si="60"/>
        <v>6.1121239100000002E-2</v>
      </c>
      <c r="AG255" s="39">
        <v>36556</v>
      </c>
      <c r="AH255" s="103">
        <f t="shared" si="50"/>
        <v>31.82400588439906</v>
      </c>
      <c r="AI255" s="103">
        <f t="shared" si="51"/>
        <v>28.018662157539804</v>
      </c>
      <c r="AJ255" s="103">
        <f t="shared" si="52"/>
        <v>22.780065550281073</v>
      </c>
      <c r="AK255" s="103">
        <f t="shared" si="53"/>
        <v>17.925583304234085</v>
      </c>
      <c r="AL255" s="103">
        <f t="shared" si="54"/>
        <v>20.497230113564111</v>
      </c>
      <c r="AM255" s="103">
        <f t="shared" si="55"/>
        <v>20.48906665995241</v>
      </c>
      <c r="AN255" s="103">
        <f t="shared" si="56"/>
        <v>30.188139279106917</v>
      </c>
      <c r="AO255" s="103">
        <f t="shared" si="57"/>
        <v>27.17654954418083</v>
      </c>
      <c r="AP255" s="103">
        <f t="shared" si="58"/>
        <v>22.557177496636658</v>
      </c>
    </row>
    <row r="256" spans="12:42" x14ac:dyDescent="0.25">
      <c r="L256" s="39">
        <v>36616</v>
      </c>
      <c r="M256" s="53">
        <v>7.1580000000000005E-2</v>
      </c>
      <c r="N256" s="53">
        <v>9.11E-2</v>
      </c>
      <c r="O256" s="53">
        <v>0.122</v>
      </c>
      <c r="P256" s="53">
        <v>-0.1051</v>
      </c>
      <c r="Q256" s="53">
        <v>-6.5930789599999998E-2</v>
      </c>
      <c r="R256" s="53">
        <v>4.6883563E-3</v>
      </c>
      <c r="S256" s="53">
        <v>5.6599999999999998E-2</v>
      </c>
      <c r="T256" s="53">
        <v>7.8338618099999993E-2</v>
      </c>
      <c r="U256" s="53">
        <v>0.11310000000000001</v>
      </c>
      <c r="W256" s="4">
        <f t="shared" si="48"/>
        <v>0.1097883563</v>
      </c>
      <c r="X256" s="34">
        <f t="shared" si="49"/>
        <v>0.87131188796945691</v>
      </c>
      <c r="Y256" s="17"/>
      <c r="AD256" s="17">
        <f t="shared" si="59"/>
        <v>-0.1051</v>
      </c>
      <c r="AE256" s="17">
        <f t="shared" si="60"/>
        <v>4.6883563E-3</v>
      </c>
      <c r="AG256" s="39">
        <v>36585</v>
      </c>
      <c r="AH256" s="103">
        <f t="shared" si="50"/>
        <v>34.101968225604345</v>
      </c>
      <c r="AI256" s="103">
        <f t="shared" si="51"/>
        <v>30.571162280091681</v>
      </c>
      <c r="AJ256" s="103">
        <f t="shared" si="52"/>
        <v>25.55923354741536</v>
      </c>
      <c r="AK256" s="103">
        <f t="shared" si="53"/>
        <v>16.041604498959082</v>
      </c>
      <c r="AL256" s="103">
        <f t="shared" si="54"/>
        <v>19.145831547563933</v>
      </c>
      <c r="AM256" s="103">
        <f t="shared" si="55"/>
        <v>20.585126704708717</v>
      </c>
      <c r="AN256" s="103">
        <f t="shared" si="56"/>
        <v>31.896787962304369</v>
      </c>
      <c r="AO256" s="103">
        <f t="shared" si="57"/>
        <v>29.305522880198144</v>
      </c>
      <c r="AP256" s="103">
        <f t="shared" si="58"/>
        <v>25.108394271506263</v>
      </c>
    </row>
    <row r="257" spans="12:42" x14ac:dyDescent="0.25">
      <c r="L257" s="39">
        <v>36646</v>
      </c>
      <c r="M257" s="53">
        <v>-4.7579999999999997E-2</v>
      </c>
      <c r="N257" s="53">
        <v>-3.3300000000000003E-2</v>
      </c>
      <c r="O257" s="53">
        <v>-1.1599999999999999E-2</v>
      </c>
      <c r="P257" s="53">
        <v>-0.10100000000000001</v>
      </c>
      <c r="Q257" s="53">
        <v>-6.0175202599999998E-2</v>
      </c>
      <c r="R257" s="53">
        <v>5.9190692E-3</v>
      </c>
      <c r="S257" s="53">
        <v>-5.1400000000000001E-2</v>
      </c>
      <c r="T257" s="53">
        <v>-3.5240232099999998E-2</v>
      </c>
      <c r="U257" s="53">
        <v>-1.0500000000000001E-2</v>
      </c>
      <c r="W257" s="4">
        <f t="shared" si="48"/>
        <v>0.10691906920000001</v>
      </c>
      <c r="X257" s="34">
        <f t="shared" si="49"/>
        <v>0.9644717440140459</v>
      </c>
      <c r="Y257" s="17"/>
      <c r="AD257" s="17">
        <f t="shared" si="59"/>
        <v>-0.10100000000000001</v>
      </c>
      <c r="AE257" s="17">
        <f t="shared" si="60"/>
        <v>5.9190692E-3</v>
      </c>
      <c r="AG257" s="39">
        <v>36616</v>
      </c>
      <c r="AH257" s="103">
        <f t="shared" si="50"/>
        <v>32.479396577430094</v>
      </c>
      <c r="AI257" s="103">
        <f t="shared" si="51"/>
        <v>29.553142576164628</v>
      </c>
      <c r="AJ257" s="103">
        <f t="shared" si="52"/>
        <v>25.262746438265342</v>
      </c>
      <c r="AK257" s="103">
        <f t="shared" si="53"/>
        <v>14.421402444564215</v>
      </c>
      <c r="AL257" s="103">
        <f t="shared" si="54"/>
        <v>17.993727255243801</v>
      </c>
      <c r="AM257" s="103">
        <f t="shared" si="55"/>
        <v>20.706971494164655</v>
      </c>
      <c r="AN257" s="103">
        <f t="shared" si="56"/>
        <v>30.257293061041924</v>
      </c>
      <c r="AO257" s="103">
        <f t="shared" si="57"/>
        <v>28.272789452088098</v>
      </c>
      <c r="AP257" s="103">
        <f t="shared" si="58"/>
        <v>24.844756131655448</v>
      </c>
    </row>
    <row r="258" spans="12:42" x14ac:dyDescent="0.25">
      <c r="L258" s="39">
        <v>36677</v>
      </c>
      <c r="M258" s="53">
        <v>-5.0360000000000002E-2</v>
      </c>
      <c r="N258" s="53">
        <v>-2.5899999999999999E-2</v>
      </c>
      <c r="O258" s="53">
        <v>1.0500000000000001E-2</v>
      </c>
      <c r="P258" s="53">
        <v>-8.7599999999999997E-2</v>
      </c>
      <c r="Q258" s="53">
        <v>-5.8281606100000001E-2</v>
      </c>
      <c r="R258" s="53">
        <v>-1.5260154600000001E-2</v>
      </c>
      <c r="S258" s="53">
        <v>-5.2900000000000003E-2</v>
      </c>
      <c r="T258" s="53">
        <v>-2.8086749500000001E-2</v>
      </c>
      <c r="U258" s="53">
        <v>8.8000000000000005E-3</v>
      </c>
      <c r="W258" s="4">
        <f t="shared" ref="W258:W321" si="61">INDEX(M258:U258,VLOOKUP($C$1,$A$37:$B$45,2))-INDEX(M258:U258,VLOOKUP($G$1,$A$37:$B$45,2))</f>
        <v>7.2339845399999991E-2</v>
      </c>
      <c r="X258" s="34">
        <f t="shared" si="49"/>
        <v>1.0342414808686904</v>
      </c>
      <c r="Y258" s="17"/>
      <c r="AD258" s="17">
        <f t="shared" si="59"/>
        <v>-8.7599999999999997E-2</v>
      </c>
      <c r="AE258" s="17">
        <f t="shared" si="60"/>
        <v>-1.5260154600000001E-2</v>
      </c>
      <c r="AG258" s="39">
        <v>36646</v>
      </c>
      <c r="AH258" s="103">
        <f t="shared" si="50"/>
        <v>30.843734165790718</v>
      </c>
      <c r="AI258" s="103">
        <f t="shared" si="51"/>
        <v>28.787716183441962</v>
      </c>
      <c r="AJ258" s="103">
        <f t="shared" si="52"/>
        <v>25.528005275867127</v>
      </c>
      <c r="AK258" s="103">
        <f t="shared" si="53"/>
        <v>13.15808759042039</v>
      </c>
      <c r="AL258" s="103">
        <f t="shared" si="54"/>
        <v>16.945023931082847</v>
      </c>
      <c r="AM258" s="103">
        <f t="shared" si="55"/>
        <v>20.390979907865912</v>
      </c>
      <c r="AN258" s="103">
        <f t="shared" si="56"/>
        <v>28.656682258112809</v>
      </c>
      <c r="AO258" s="103">
        <f t="shared" si="57"/>
        <v>27.478698697081057</v>
      </c>
      <c r="AP258" s="103">
        <f t="shared" si="58"/>
        <v>25.063389985614013</v>
      </c>
    </row>
    <row r="259" spans="12:42" x14ac:dyDescent="0.25">
      <c r="L259" s="39">
        <v>36707</v>
      </c>
      <c r="M259" s="53">
        <v>7.5789999999999996E-2</v>
      </c>
      <c r="N259" s="53">
        <v>2.5499999999999998E-2</v>
      </c>
      <c r="O259" s="53">
        <v>-4.5699999999999998E-2</v>
      </c>
      <c r="P259" s="53">
        <v>0.12920000000000001</v>
      </c>
      <c r="Q259" s="53">
        <v>8.7170961800000002E-2</v>
      </c>
      <c r="R259" s="53">
        <v>2.9219903799999999E-2</v>
      </c>
      <c r="S259" s="53">
        <v>7.9299999999999995E-2</v>
      </c>
      <c r="T259" s="53">
        <v>2.9607561300000002E-2</v>
      </c>
      <c r="U259" s="53">
        <v>-4.07E-2</v>
      </c>
      <c r="W259" s="4">
        <f t="shared" si="61"/>
        <v>-9.9980096200000007E-2</v>
      </c>
      <c r="X259" s="34">
        <f t="shared" si="49"/>
        <v>0.93083791811740824</v>
      </c>
      <c r="Y259" s="17"/>
      <c r="AD259" s="17">
        <f t="shared" si="59"/>
        <v>0.12920000000000001</v>
      </c>
      <c r="AE259" s="17">
        <f t="shared" si="60"/>
        <v>2.9219903799999999E-2</v>
      </c>
      <c r="AG259" s="39">
        <v>36677</v>
      </c>
      <c r="AH259" s="103">
        <f t="shared" si="50"/>
        <v>33.181380778215996</v>
      </c>
      <c r="AI259" s="103">
        <f t="shared" si="51"/>
        <v>29.521802946119735</v>
      </c>
      <c r="AJ259" s="103">
        <f t="shared" si="52"/>
        <v>24.361375434759999</v>
      </c>
      <c r="AK259" s="103">
        <f t="shared" si="53"/>
        <v>14.858112507102705</v>
      </c>
      <c r="AL259" s="103">
        <f t="shared" si="54"/>
        <v>18.422137964879358</v>
      </c>
      <c r="AM259" s="103">
        <f t="shared" si="55"/>
        <v>20.986802379161489</v>
      </c>
      <c r="AN259" s="103">
        <f t="shared" si="56"/>
        <v>30.929157161181152</v>
      </c>
      <c r="AO259" s="103">
        <f t="shared" si="57"/>
        <v>28.292275953199113</v>
      </c>
      <c r="AP259" s="103">
        <f t="shared" si="58"/>
        <v>24.043310013199523</v>
      </c>
    </row>
    <row r="260" spans="12:42" x14ac:dyDescent="0.25">
      <c r="L260" s="39">
        <v>36738</v>
      </c>
      <c r="M260" s="53">
        <v>-4.1689999999999998E-2</v>
      </c>
      <c r="N260" s="53">
        <v>-1.66E-2</v>
      </c>
      <c r="O260" s="53">
        <v>1.2500000000000001E-2</v>
      </c>
      <c r="P260" s="53">
        <v>-8.5699999999999998E-2</v>
      </c>
      <c r="Q260" s="53">
        <v>-3.2172963200000002E-2</v>
      </c>
      <c r="R260" s="53">
        <v>3.3318670600000003E-2</v>
      </c>
      <c r="S260" s="53">
        <v>-4.48E-2</v>
      </c>
      <c r="T260" s="53">
        <v>-1.76751871E-2</v>
      </c>
      <c r="U260" s="53">
        <v>1.3899999999999999E-2</v>
      </c>
      <c r="W260" s="4">
        <f t="shared" si="61"/>
        <v>0.1190186706</v>
      </c>
      <c r="X260" s="34">
        <f t="shared" ref="X260:X323" si="62">X259*(1+W260)</f>
        <v>1.041625009675814</v>
      </c>
      <c r="Y260" s="17"/>
      <c r="AD260" s="17">
        <f t="shared" si="59"/>
        <v>-8.5699999999999998E-2</v>
      </c>
      <c r="AE260" s="17">
        <f t="shared" si="60"/>
        <v>3.3318670600000003E-2</v>
      </c>
      <c r="AG260" s="39">
        <v>36707</v>
      </c>
      <c r="AH260" s="103">
        <f t="shared" ref="AH260:AH323" si="63">AH259*(1+M260)</f>
        <v>31.798049013572172</v>
      </c>
      <c r="AI260" s="103">
        <f t="shared" ref="AI260:AI323" si="64">AI259*(1+N260)</f>
        <v>29.031741017214149</v>
      </c>
      <c r="AJ260" s="103">
        <f t="shared" ref="AJ260:AJ323" si="65">AJ259*(1+O260)</f>
        <v>24.665892627694497</v>
      </c>
      <c r="AK260" s="103">
        <f t="shared" ref="AK260:AK323" si="66">AK259*(1+P260)</f>
        <v>13.584772265244004</v>
      </c>
      <c r="AL260" s="103">
        <f t="shared" ref="AL260:AL323" si="67">AL259*(1+Q260)</f>
        <v>17.829443198069971</v>
      </c>
      <c r="AM260" s="103">
        <f t="shared" ref="AM260:AM323" si="68">AM259*(1+R260)</f>
        <v>21.686054734580065</v>
      </c>
      <c r="AN260" s="103">
        <f t="shared" ref="AN260:AN323" si="69">AN259*(1+S260)</f>
        <v>29.543530920360237</v>
      </c>
      <c r="AO260" s="103">
        <f t="shared" ref="AO260:AO323" si="70">AO259*(1+T260)</f>
        <v>27.792204682241486</v>
      </c>
      <c r="AP260" s="103">
        <f t="shared" ref="AP260:AP323" si="71">AP259*(1+U260)</f>
        <v>24.377512022382998</v>
      </c>
    </row>
    <row r="261" spans="12:42" x14ac:dyDescent="0.25">
      <c r="L261" s="39">
        <v>36769</v>
      </c>
      <c r="M261" s="53">
        <v>9.0539999999999995E-2</v>
      </c>
      <c r="N261" s="53">
        <v>7.3999999999999996E-2</v>
      </c>
      <c r="O261" s="53">
        <v>5.5599999999999997E-2</v>
      </c>
      <c r="P261" s="53">
        <v>0.1052</v>
      </c>
      <c r="Q261" s="53">
        <v>7.6300770700000006E-2</v>
      </c>
      <c r="R261" s="53">
        <v>4.4707603700000001E-2</v>
      </c>
      <c r="S261" s="53">
        <v>9.1499999999999998E-2</v>
      </c>
      <c r="T261" s="53">
        <v>7.4162351099999996E-2</v>
      </c>
      <c r="U261" s="53">
        <v>5.4899999999999997E-2</v>
      </c>
      <c r="W261" s="4">
        <f t="shared" si="61"/>
        <v>-6.0492396300000001E-2</v>
      </c>
      <c r="X261" s="34">
        <f t="shared" si="62"/>
        <v>0.97861461679451323</v>
      </c>
      <c r="Y261" s="17"/>
      <c r="AD261" s="17">
        <f t="shared" si="59"/>
        <v>0.1052</v>
      </c>
      <c r="AE261" s="17">
        <f t="shared" si="60"/>
        <v>4.4707603700000001E-2</v>
      </c>
      <c r="AG261" s="39">
        <v>36738</v>
      </c>
      <c r="AH261" s="103">
        <f t="shared" si="63"/>
        <v>34.677044371260997</v>
      </c>
      <c r="AI261" s="103">
        <f t="shared" si="64"/>
        <v>31.180089852487999</v>
      </c>
      <c r="AJ261" s="103">
        <f t="shared" si="65"/>
        <v>26.037316257794313</v>
      </c>
      <c r="AK261" s="103">
        <f t="shared" si="66"/>
        <v>15.013890307547673</v>
      </c>
      <c r="AL261" s="103">
        <f t="shared" si="67"/>
        <v>19.189843455234584</v>
      </c>
      <c r="AM261" s="103">
        <f t="shared" si="68"/>
        <v>22.655586275470181</v>
      </c>
      <c r="AN261" s="103">
        <f t="shared" si="69"/>
        <v>32.246763999573197</v>
      </c>
      <c r="AO261" s="103">
        <f t="shared" si="70"/>
        <v>29.853339923728942</v>
      </c>
      <c r="AP261" s="103">
        <f t="shared" si="71"/>
        <v>25.715837432411824</v>
      </c>
    </row>
    <row r="262" spans="12:42" x14ac:dyDescent="0.25">
      <c r="L262" s="39">
        <v>36799</v>
      </c>
      <c r="M262" s="53">
        <v>-9.4589999999999994E-2</v>
      </c>
      <c r="N262" s="53">
        <v>-4.6399999999999997E-2</v>
      </c>
      <c r="O262" s="53">
        <v>9.1999999999999998E-3</v>
      </c>
      <c r="P262" s="53">
        <v>-4.9700000000000001E-2</v>
      </c>
      <c r="Q262" s="53">
        <v>-2.9390265700000001E-2</v>
      </c>
      <c r="R262" s="53">
        <v>-5.6691913999999998E-3</v>
      </c>
      <c r="S262" s="53">
        <v>-9.1600000000000001E-2</v>
      </c>
      <c r="T262" s="53">
        <v>-4.5277664000000002E-2</v>
      </c>
      <c r="U262" s="53">
        <v>8.2000000000000007E-3</v>
      </c>
      <c r="W262" s="4">
        <f t="shared" si="61"/>
        <v>4.4030808599999999E-2</v>
      </c>
      <c r="X262" s="34">
        <f t="shared" si="62"/>
        <v>1.0217038096797548</v>
      </c>
      <c r="Y262" s="17"/>
      <c r="AD262" s="17">
        <f t="shared" si="59"/>
        <v>-4.9700000000000001E-2</v>
      </c>
      <c r="AE262" s="17">
        <f t="shared" si="60"/>
        <v>-5.6691913999999998E-3</v>
      </c>
      <c r="AG262" s="39">
        <v>36769</v>
      </c>
      <c r="AH262" s="103">
        <f t="shared" si="63"/>
        <v>31.39694274418342</v>
      </c>
      <c r="AI262" s="103">
        <f t="shared" si="64"/>
        <v>29.733333683332557</v>
      </c>
      <c r="AJ262" s="103">
        <f t="shared" si="65"/>
        <v>26.276859567366024</v>
      </c>
      <c r="AK262" s="103">
        <f t="shared" si="66"/>
        <v>14.267699959262554</v>
      </c>
      <c r="AL262" s="103">
        <f t="shared" si="67"/>
        <v>18.625848857343833</v>
      </c>
      <c r="AM262" s="103">
        <f t="shared" si="68"/>
        <v>22.527147420595327</v>
      </c>
      <c r="AN262" s="103">
        <f t="shared" si="69"/>
        <v>29.292960417212292</v>
      </c>
      <c r="AO262" s="103">
        <f t="shared" si="70"/>
        <v>28.501650429384558</v>
      </c>
      <c r="AP262" s="103">
        <f t="shared" si="71"/>
        <v>25.926707299357602</v>
      </c>
    </row>
    <row r="263" spans="12:42" x14ac:dyDescent="0.25">
      <c r="L263" s="39">
        <v>36830</v>
      </c>
      <c r="M263" s="53">
        <v>-4.7320000000000001E-2</v>
      </c>
      <c r="N263" s="53">
        <v>-1.2E-2</v>
      </c>
      <c r="O263" s="53">
        <v>2.46E-2</v>
      </c>
      <c r="P263" s="53">
        <v>-8.1199999999999994E-2</v>
      </c>
      <c r="Q263" s="53">
        <v>-4.4639991300000001E-2</v>
      </c>
      <c r="R263" s="53">
        <v>-3.5500483000000002E-3</v>
      </c>
      <c r="S263" s="53">
        <v>-4.9700000000000001E-2</v>
      </c>
      <c r="T263" s="53">
        <v>-1.42384496E-2</v>
      </c>
      <c r="U263" s="53">
        <v>2.2700000000000001E-2</v>
      </c>
      <c r="W263" s="4">
        <f t="shared" si="61"/>
        <v>7.7649951699999997E-2</v>
      </c>
      <c r="X263" s="34">
        <f t="shared" si="62"/>
        <v>1.1010390611530938</v>
      </c>
      <c r="Y263" s="17"/>
      <c r="AD263" s="17">
        <f t="shared" si="59"/>
        <v>-8.1199999999999994E-2</v>
      </c>
      <c r="AE263" s="17">
        <f t="shared" si="60"/>
        <v>-3.5500483000000002E-3</v>
      </c>
      <c r="AG263" s="39">
        <v>36799</v>
      </c>
      <c r="AH263" s="103">
        <f t="shared" si="63"/>
        <v>29.911239413528659</v>
      </c>
      <c r="AI263" s="103">
        <f t="shared" si="64"/>
        <v>29.376533679132567</v>
      </c>
      <c r="AJ263" s="103">
        <f t="shared" si="65"/>
        <v>26.923270312723229</v>
      </c>
      <c r="AK263" s="103">
        <f t="shared" si="66"/>
        <v>13.109162722570435</v>
      </c>
      <c r="AL263" s="103">
        <f t="shared" si="67"/>
        <v>17.794391126396889</v>
      </c>
      <c r="AM263" s="103">
        <f t="shared" si="68"/>
        <v>22.447174959190992</v>
      </c>
      <c r="AN263" s="103">
        <f t="shared" si="69"/>
        <v>27.837100284476843</v>
      </c>
      <c r="AO263" s="103">
        <f t="shared" si="70"/>
        <v>28.095831116228947</v>
      </c>
      <c r="AP263" s="103">
        <f t="shared" si="71"/>
        <v>26.515243555053019</v>
      </c>
    </row>
    <row r="264" spans="12:42" x14ac:dyDescent="0.25">
      <c r="L264" s="39">
        <v>36860</v>
      </c>
      <c r="M264" s="53">
        <v>-0.14741000000000001</v>
      </c>
      <c r="N264" s="53">
        <v>-9.1499999999999998E-2</v>
      </c>
      <c r="O264" s="53">
        <v>-3.7100000000000001E-2</v>
      </c>
      <c r="P264" s="53">
        <v>-0.18160000000000001</v>
      </c>
      <c r="Q264" s="53">
        <v>-0.1026512892</v>
      </c>
      <c r="R264" s="53">
        <v>-2.03570904E-2</v>
      </c>
      <c r="S264" s="53">
        <v>-0.1497</v>
      </c>
      <c r="T264" s="53">
        <v>-9.2171617799999994E-2</v>
      </c>
      <c r="U264" s="53">
        <v>-3.61E-2</v>
      </c>
      <c r="W264" s="4">
        <f t="shared" si="61"/>
        <v>0.16124290960000001</v>
      </c>
      <c r="X264" s="34">
        <f t="shared" si="62"/>
        <v>1.2785738029566711</v>
      </c>
      <c r="Y264" s="17"/>
      <c r="AD264" s="17">
        <f t="shared" si="59"/>
        <v>-0.18160000000000001</v>
      </c>
      <c r="AE264" s="17">
        <f t="shared" si="60"/>
        <v>-2.03570904E-2</v>
      </c>
      <c r="AG264" s="39">
        <v>36830</v>
      </c>
      <c r="AH264" s="103">
        <f t="shared" si="63"/>
        <v>25.502023611580398</v>
      </c>
      <c r="AI264" s="103">
        <f t="shared" si="64"/>
        <v>26.688580847491938</v>
      </c>
      <c r="AJ264" s="103">
        <f t="shared" si="65"/>
        <v>25.924416984121198</v>
      </c>
      <c r="AK264" s="103">
        <f t="shared" si="66"/>
        <v>10.728538772151644</v>
      </c>
      <c r="AL264" s="103">
        <f t="shared" si="67"/>
        <v>15.967773936743209</v>
      </c>
      <c r="AM264" s="103">
        <f t="shared" si="68"/>
        <v>21.990215789322125</v>
      </c>
      <c r="AN264" s="103">
        <f t="shared" si="69"/>
        <v>23.669886371890662</v>
      </c>
      <c r="AO264" s="103">
        <f t="shared" si="70"/>
        <v>25.506192908810544</v>
      </c>
      <c r="AP264" s="103">
        <f t="shared" si="71"/>
        <v>25.558043262715604</v>
      </c>
    </row>
    <row r="265" spans="12:42" x14ac:dyDescent="0.25">
      <c r="L265" s="39">
        <v>36891</v>
      </c>
      <c r="M265" s="53">
        <v>-3.1640000000000001E-2</v>
      </c>
      <c r="N265" s="53">
        <v>1.21E-2</v>
      </c>
      <c r="O265" s="53">
        <v>5.0099999999999999E-2</v>
      </c>
      <c r="P265" s="53">
        <v>6.1199999999999997E-2</v>
      </c>
      <c r="Q265" s="53">
        <v>8.5882500599999995E-2</v>
      </c>
      <c r="R265" s="53">
        <v>0.1074486583</v>
      </c>
      <c r="S265" s="53">
        <v>-2.5700000000000001E-2</v>
      </c>
      <c r="T265" s="53">
        <v>1.6805062999999999E-2</v>
      </c>
      <c r="U265" s="53">
        <v>5.3699999999999998E-2</v>
      </c>
      <c r="W265" s="4">
        <f t="shared" si="61"/>
        <v>4.6248658300000002E-2</v>
      </c>
      <c r="X265" s="34">
        <f t="shared" si="62"/>
        <v>1.3377061258809455</v>
      </c>
      <c r="Y265" s="17"/>
      <c r="AD265" s="17">
        <f t="shared" si="59"/>
        <v>6.1199999999999997E-2</v>
      </c>
      <c r="AE265" s="17">
        <f t="shared" si="60"/>
        <v>0.1074486583</v>
      </c>
      <c r="AG265" s="39">
        <v>36860</v>
      </c>
      <c r="AH265" s="103">
        <f t="shared" si="63"/>
        <v>24.695139584509995</v>
      </c>
      <c r="AI265" s="103">
        <f t="shared" si="64"/>
        <v>27.011512675746591</v>
      </c>
      <c r="AJ265" s="103">
        <f t="shared" si="65"/>
        <v>27.223230275025671</v>
      </c>
      <c r="AK265" s="103">
        <f t="shared" si="66"/>
        <v>11.385125345007324</v>
      </c>
      <c r="AL265" s="103">
        <f t="shared" si="67"/>
        <v>17.33912629144622</v>
      </c>
      <c r="AM265" s="103">
        <f t="shared" si="68"/>
        <v>24.353034971612264</v>
      </c>
      <c r="AN265" s="103">
        <f t="shared" si="69"/>
        <v>23.061570292133069</v>
      </c>
      <c r="AO265" s="103">
        <f t="shared" si="70"/>
        <v>25.93482608753326</v>
      </c>
      <c r="AP265" s="103">
        <f t="shared" si="71"/>
        <v>26.930510185923435</v>
      </c>
    </row>
    <row r="266" spans="12:42" x14ac:dyDescent="0.25">
      <c r="L266" s="39">
        <v>36922</v>
      </c>
      <c r="M266" s="53">
        <v>6.9089999999999999E-2</v>
      </c>
      <c r="N266" s="53">
        <v>3.2899999999999999E-2</v>
      </c>
      <c r="O266" s="53">
        <v>3.8E-3</v>
      </c>
      <c r="P266" s="53">
        <v>8.09E-2</v>
      </c>
      <c r="Q266" s="53">
        <v>5.20632834E-2</v>
      </c>
      <c r="R266" s="53">
        <v>2.7602595899999999E-2</v>
      </c>
      <c r="S266" s="53">
        <v>6.9900000000000004E-2</v>
      </c>
      <c r="T266" s="53">
        <v>3.4208774999999997E-2</v>
      </c>
      <c r="U266" s="53">
        <v>5.4000000000000003E-3</v>
      </c>
      <c r="W266" s="4">
        <f t="shared" si="61"/>
        <v>-5.3297404100000001E-2</v>
      </c>
      <c r="X266" s="34">
        <f t="shared" si="62"/>
        <v>1.2664098619228232</v>
      </c>
      <c r="Y266" s="17"/>
      <c r="AD266" s="17">
        <f t="shared" si="59"/>
        <v>8.09E-2</v>
      </c>
      <c r="AE266" s="17">
        <f t="shared" si="60"/>
        <v>2.7602595899999999E-2</v>
      </c>
      <c r="AG266" s="39">
        <v>36891</v>
      </c>
      <c r="AH266" s="103">
        <f t="shared" si="63"/>
        <v>26.401326778403792</v>
      </c>
      <c r="AI266" s="103">
        <f t="shared" si="64"/>
        <v>27.900191442778652</v>
      </c>
      <c r="AJ266" s="103">
        <f t="shared" si="65"/>
        <v>27.326678550070771</v>
      </c>
      <c r="AK266" s="103">
        <f t="shared" si="66"/>
        <v>12.306181985418416</v>
      </c>
      <c r="AL266" s="103">
        <f t="shared" si="67"/>
        <v>18.241858137466178</v>
      </c>
      <c r="AM266" s="103">
        <f t="shared" si="68"/>
        <v>25.025241954872243</v>
      </c>
      <c r="AN266" s="103">
        <f t="shared" si="69"/>
        <v>24.673574055553171</v>
      </c>
      <c r="AO266" s="103">
        <f t="shared" si="70"/>
        <v>26.822024717825816</v>
      </c>
      <c r="AP266" s="103">
        <f t="shared" si="71"/>
        <v>27.075934940927425</v>
      </c>
    </row>
    <row r="267" spans="12:42" x14ac:dyDescent="0.25">
      <c r="L267" s="39">
        <v>36950</v>
      </c>
      <c r="M267" s="53">
        <v>-0.16977</v>
      </c>
      <c r="N267" s="53">
        <v>-9.3299999999999994E-2</v>
      </c>
      <c r="O267" s="53">
        <v>-2.7799999999999998E-2</v>
      </c>
      <c r="P267" s="53">
        <v>-0.1371</v>
      </c>
      <c r="Q267" s="53">
        <v>-6.5614309199999998E-2</v>
      </c>
      <c r="R267" s="53">
        <v>-1.3806449E-3</v>
      </c>
      <c r="S267" s="53">
        <v>-0.16750000000000001</v>
      </c>
      <c r="T267" s="53">
        <v>-9.1367893800000002E-2</v>
      </c>
      <c r="U267" s="53">
        <v>-2.5999999999999999E-2</v>
      </c>
      <c r="W267" s="4">
        <f t="shared" si="61"/>
        <v>0.13571935509999999</v>
      </c>
      <c r="X267" s="34">
        <f t="shared" si="62"/>
        <v>1.4382861916752689</v>
      </c>
      <c r="Y267" s="17"/>
      <c r="AD267" s="17">
        <f t="shared" si="59"/>
        <v>-0.1371</v>
      </c>
      <c r="AE267" s="17">
        <f t="shared" si="60"/>
        <v>-1.3806449E-3</v>
      </c>
      <c r="AG267" s="39">
        <v>36922</v>
      </c>
      <c r="AH267" s="103">
        <f t="shared" si="63"/>
        <v>21.919173531234183</v>
      </c>
      <c r="AI267" s="103">
        <f t="shared" si="64"/>
        <v>25.297103581167406</v>
      </c>
      <c r="AJ267" s="103">
        <f t="shared" si="65"/>
        <v>26.566996886378803</v>
      </c>
      <c r="AK267" s="103">
        <f t="shared" si="66"/>
        <v>10.619004435217551</v>
      </c>
      <c r="AL267" s="103">
        <f t="shared" si="67"/>
        <v>17.044931217251936</v>
      </c>
      <c r="AM267" s="103">
        <f t="shared" si="68"/>
        <v>24.990690982195982</v>
      </c>
      <c r="AN267" s="103">
        <f t="shared" si="69"/>
        <v>20.540750401248015</v>
      </c>
      <c r="AO267" s="103">
        <f t="shared" si="70"/>
        <v>24.371352811906533</v>
      </c>
      <c r="AP267" s="103">
        <f t="shared" si="71"/>
        <v>26.37196063246331</v>
      </c>
    </row>
    <row r="268" spans="12:42" x14ac:dyDescent="0.25">
      <c r="L268" s="39">
        <v>36981</v>
      </c>
      <c r="M268" s="53">
        <v>-0.10882</v>
      </c>
      <c r="N268" s="53">
        <v>-6.6400000000000001E-2</v>
      </c>
      <c r="O268" s="53">
        <v>-3.5299999999999998E-2</v>
      </c>
      <c r="P268" s="53">
        <v>-9.0899999999999995E-2</v>
      </c>
      <c r="Q268" s="53">
        <v>-4.8915947899999999E-2</v>
      </c>
      <c r="R268" s="53">
        <v>-1.6038865199999999E-2</v>
      </c>
      <c r="S268" s="53">
        <v>-0.1075</v>
      </c>
      <c r="T268" s="53">
        <v>-6.5185896899999998E-2</v>
      </c>
      <c r="U268" s="53">
        <v>-3.4000000000000002E-2</v>
      </c>
      <c r="W268" s="4">
        <f t="shared" si="61"/>
        <v>7.4861134799999993E-2</v>
      </c>
      <c r="X268" s="34">
        <f t="shared" si="62"/>
        <v>1.5459579281512497</v>
      </c>
      <c r="Y268" s="17"/>
      <c r="AD268" s="17">
        <f t="shared" si="59"/>
        <v>-9.0899999999999995E-2</v>
      </c>
      <c r="AE268" s="17">
        <f t="shared" si="60"/>
        <v>-1.6038865199999999E-2</v>
      </c>
      <c r="AG268" s="39">
        <v>36950</v>
      </c>
      <c r="AH268" s="103">
        <f t="shared" si="63"/>
        <v>19.533929067565278</v>
      </c>
      <c r="AI268" s="103">
        <f t="shared" si="64"/>
        <v>23.617375903377891</v>
      </c>
      <c r="AJ268" s="103">
        <f t="shared" si="65"/>
        <v>25.62918189628963</v>
      </c>
      <c r="AK268" s="103">
        <f t="shared" si="66"/>
        <v>9.653736932056276</v>
      </c>
      <c r="AL268" s="103">
        <f t="shared" si="67"/>
        <v>16.211162249869755</v>
      </c>
      <c r="AM268" s="103">
        <f t="shared" si="68"/>
        <v>24.589868658277688</v>
      </c>
      <c r="AN268" s="103">
        <f t="shared" si="69"/>
        <v>18.332619733113852</v>
      </c>
      <c r="AO268" s="103">
        <f t="shared" si="70"/>
        <v>22.782684320196068</v>
      </c>
      <c r="AP268" s="103">
        <f t="shared" si="71"/>
        <v>25.475313970959558</v>
      </c>
    </row>
    <row r="269" spans="12:42" x14ac:dyDescent="0.25">
      <c r="L269" s="39">
        <v>37011</v>
      </c>
      <c r="M269" s="53">
        <v>0.12647</v>
      </c>
      <c r="N269" s="53">
        <v>8.0299999999999996E-2</v>
      </c>
      <c r="O269" s="53">
        <v>4.9000000000000002E-2</v>
      </c>
      <c r="P269" s="53">
        <v>0.12239999999999999</v>
      </c>
      <c r="Q269" s="53">
        <v>7.8229657499999994E-2</v>
      </c>
      <c r="R269" s="53">
        <v>4.62863315E-2</v>
      </c>
      <c r="S269" s="53">
        <v>0.12620000000000001</v>
      </c>
      <c r="T269" s="53">
        <v>8.0195196600000004E-2</v>
      </c>
      <c r="U269" s="53">
        <v>4.8800000000000003E-2</v>
      </c>
      <c r="W269" s="4">
        <f t="shared" si="61"/>
        <v>-7.6113668499999995E-2</v>
      </c>
      <c r="X269" s="34">
        <f t="shared" si="62"/>
        <v>1.4282893988929986</v>
      </c>
      <c r="Y269" s="17"/>
      <c r="AD269" s="17">
        <f t="shared" si="59"/>
        <v>0.12239999999999999</v>
      </c>
      <c r="AE269" s="17">
        <f t="shared" si="60"/>
        <v>4.62863315E-2</v>
      </c>
      <c r="AG269" s="39">
        <v>36981</v>
      </c>
      <c r="AH269" s="103">
        <f t="shared" si="63"/>
        <v>22.00438507674026</v>
      </c>
      <c r="AI269" s="103">
        <f t="shared" si="64"/>
        <v>25.513851188419135</v>
      </c>
      <c r="AJ269" s="103">
        <f t="shared" si="65"/>
        <v>26.885011809207821</v>
      </c>
      <c r="AK269" s="103">
        <f t="shared" si="66"/>
        <v>10.835354332539964</v>
      </c>
      <c r="AL269" s="103">
        <f t="shared" si="67"/>
        <v>17.479355920353996</v>
      </c>
      <c r="AM269" s="103">
        <f t="shared" si="68"/>
        <v>25.728043470536189</v>
      </c>
      <c r="AN269" s="103">
        <f t="shared" si="69"/>
        <v>20.64619634343282</v>
      </c>
      <c r="AO269" s="103">
        <f t="shared" si="70"/>
        <v>24.609746168329931</v>
      </c>
      <c r="AP269" s="103">
        <f t="shared" si="71"/>
        <v>26.718509292742382</v>
      </c>
    </row>
    <row r="270" spans="12:42" x14ac:dyDescent="0.25">
      <c r="L270" s="39">
        <v>37042</v>
      </c>
      <c r="M270" s="53">
        <v>-1.472E-2</v>
      </c>
      <c r="N270" s="53">
        <v>6.7999999999999996E-3</v>
      </c>
      <c r="O270" s="53">
        <v>2.2499999999999999E-2</v>
      </c>
      <c r="P270" s="53">
        <v>2.3199999999999998E-2</v>
      </c>
      <c r="Q270" s="53">
        <v>2.45796829E-2</v>
      </c>
      <c r="R270" s="53">
        <v>2.5714687399999998E-2</v>
      </c>
      <c r="S270" s="53">
        <v>-1.1900000000000001E-2</v>
      </c>
      <c r="T270" s="53">
        <v>8.0314449999999999E-3</v>
      </c>
      <c r="U270" s="53">
        <v>2.2700000000000001E-2</v>
      </c>
      <c r="W270" s="4">
        <f t="shared" si="61"/>
        <v>2.5146874E-3</v>
      </c>
      <c r="X270" s="34">
        <f t="shared" si="62"/>
        <v>1.4318811002479483</v>
      </c>
      <c r="Y270" s="17"/>
      <c r="AD270" s="17">
        <f t="shared" ref="AD270:AD333" si="72">INDEX(M270:U270,VLOOKUP($G$1,$A$37:$B$45,2))</f>
        <v>2.3199999999999998E-2</v>
      </c>
      <c r="AE270" s="17">
        <f t="shared" ref="AE270:AE333" si="73">INDEX(M270:U270,VLOOKUP($C$1,$A$37:$B$45,2))</f>
        <v>2.5714687399999998E-2</v>
      </c>
      <c r="AG270" s="39">
        <v>37011</v>
      </c>
      <c r="AH270" s="103">
        <f t="shared" si="63"/>
        <v>21.680480528410644</v>
      </c>
      <c r="AI270" s="103">
        <f t="shared" si="64"/>
        <v>25.687345376500382</v>
      </c>
      <c r="AJ270" s="103">
        <f t="shared" si="65"/>
        <v>27.489924574914998</v>
      </c>
      <c r="AK270" s="103">
        <f t="shared" si="66"/>
        <v>11.086734553054892</v>
      </c>
      <c r="AL270" s="103">
        <f t="shared" si="67"/>
        <v>17.908992946172535</v>
      </c>
      <c r="AM270" s="103">
        <f t="shared" si="68"/>
        <v>26.38963206579464</v>
      </c>
      <c r="AN270" s="103">
        <f t="shared" si="69"/>
        <v>20.400506606945967</v>
      </c>
      <c r="AO270" s="103">
        <f t="shared" si="70"/>
        <v>24.807397991144835</v>
      </c>
      <c r="AP270" s="103">
        <f t="shared" si="71"/>
        <v>27.325019453687634</v>
      </c>
    </row>
    <row r="271" spans="12:42" x14ac:dyDescent="0.25">
      <c r="L271" s="39">
        <v>37072</v>
      </c>
      <c r="M271" s="53">
        <v>-2.316E-2</v>
      </c>
      <c r="N271" s="53">
        <v>-2.2599999999999999E-2</v>
      </c>
      <c r="O271" s="53">
        <v>-2.2200000000000001E-2</v>
      </c>
      <c r="P271" s="53">
        <v>2.7300000000000001E-2</v>
      </c>
      <c r="Q271" s="53">
        <v>3.45294368E-2</v>
      </c>
      <c r="R271" s="53">
        <v>4.0234763399999998E-2</v>
      </c>
      <c r="S271" s="53">
        <v>-1.9300000000000001E-2</v>
      </c>
      <c r="T271" s="53">
        <v>-1.8439004299999999E-2</v>
      </c>
      <c r="U271" s="53">
        <v>-1.78E-2</v>
      </c>
      <c r="W271" s="4">
        <f t="shared" si="61"/>
        <v>1.2934763399999997E-2</v>
      </c>
      <c r="X271" s="34">
        <f t="shared" si="62"/>
        <v>1.4504021434965875</v>
      </c>
      <c r="Y271" s="17"/>
      <c r="AD271" s="17">
        <f t="shared" si="72"/>
        <v>2.7300000000000001E-2</v>
      </c>
      <c r="AE271" s="17">
        <f t="shared" si="73"/>
        <v>4.0234763399999998E-2</v>
      </c>
      <c r="AG271" s="39">
        <v>37042</v>
      </c>
      <c r="AH271" s="103">
        <f t="shared" si="63"/>
        <v>21.178360599372656</v>
      </c>
      <c r="AI271" s="103">
        <f t="shared" si="64"/>
        <v>25.106811370991473</v>
      </c>
      <c r="AJ271" s="103">
        <f t="shared" si="65"/>
        <v>26.879648249351884</v>
      </c>
      <c r="AK271" s="103">
        <f t="shared" si="66"/>
        <v>11.389402406353293</v>
      </c>
      <c r="AL271" s="103">
        <f t="shared" si="67"/>
        <v>18.527380386259047</v>
      </c>
      <c r="AM271" s="103">
        <f t="shared" si="68"/>
        <v>27.451412668174939</v>
      </c>
      <c r="AN271" s="103">
        <f t="shared" si="69"/>
        <v>20.00677682943191</v>
      </c>
      <c r="AO271" s="103">
        <f t="shared" si="70"/>
        <v>24.349974272914306</v>
      </c>
      <c r="AP271" s="103">
        <f t="shared" si="71"/>
        <v>26.838634107411995</v>
      </c>
    </row>
    <row r="272" spans="12:42" x14ac:dyDescent="0.25">
      <c r="L272" s="39">
        <v>37103</v>
      </c>
      <c r="M272" s="53">
        <v>-2.4989999999999998E-2</v>
      </c>
      <c r="N272" s="53">
        <v>-1.37E-2</v>
      </c>
      <c r="O272" s="53">
        <v>-2.0999999999999999E-3</v>
      </c>
      <c r="P272" s="53">
        <v>-8.5300000000000001E-2</v>
      </c>
      <c r="Q272" s="53">
        <v>-5.4129238900000001E-2</v>
      </c>
      <c r="R272" s="53">
        <v>-2.24248924E-2</v>
      </c>
      <c r="S272" s="53">
        <v>-2.92E-2</v>
      </c>
      <c r="T272" s="53">
        <v>-1.6480658200000001E-2</v>
      </c>
      <c r="U272" s="53">
        <v>-3.5000000000000001E-3</v>
      </c>
      <c r="W272" s="4">
        <f t="shared" si="61"/>
        <v>6.2875107600000008E-2</v>
      </c>
      <c r="X272" s="34">
        <f t="shared" si="62"/>
        <v>1.5415963343322061</v>
      </c>
      <c r="Y272" s="17"/>
      <c r="AD272" s="17">
        <f t="shared" si="72"/>
        <v>-8.5300000000000001E-2</v>
      </c>
      <c r="AE272" s="17">
        <f t="shared" si="73"/>
        <v>-2.24248924E-2</v>
      </c>
      <c r="AG272" s="39">
        <v>37072</v>
      </c>
      <c r="AH272" s="103">
        <f t="shared" si="63"/>
        <v>20.649113367994335</v>
      </c>
      <c r="AI272" s="103">
        <f t="shared" si="64"/>
        <v>24.762848055208888</v>
      </c>
      <c r="AJ272" s="103">
        <f t="shared" si="65"/>
        <v>26.823200988028244</v>
      </c>
      <c r="AK272" s="103">
        <f t="shared" si="66"/>
        <v>10.417886381091357</v>
      </c>
      <c r="AL272" s="103">
        <f t="shared" si="67"/>
        <v>17.524507387140059</v>
      </c>
      <c r="AM272" s="103">
        <f t="shared" si="68"/>
        <v>26.83581769286312</v>
      </c>
      <c r="AN272" s="103">
        <f t="shared" si="69"/>
        <v>19.4225789460125</v>
      </c>
      <c r="AO272" s="103">
        <f t="shared" si="70"/>
        <v>23.948670669743613</v>
      </c>
      <c r="AP272" s="103">
        <f t="shared" si="71"/>
        <v>26.744698888036055</v>
      </c>
    </row>
    <row r="273" spans="12:42" x14ac:dyDescent="0.25">
      <c r="L273" s="39">
        <v>37134</v>
      </c>
      <c r="M273" s="53">
        <v>-8.1769999999999995E-2</v>
      </c>
      <c r="N273" s="53">
        <v>-6.0900000000000003E-2</v>
      </c>
      <c r="O273" s="53">
        <v>-4.0099999999999997E-2</v>
      </c>
      <c r="P273" s="53">
        <v>-6.25E-2</v>
      </c>
      <c r="Q273" s="53">
        <v>-3.2298565299999998E-2</v>
      </c>
      <c r="R273" s="53">
        <v>-3.4642750000000002E-3</v>
      </c>
      <c r="S273" s="53">
        <v>-8.0500000000000002E-2</v>
      </c>
      <c r="T273" s="53">
        <v>-5.9036450800000001E-2</v>
      </c>
      <c r="U273" s="53">
        <v>-3.7600000000000001E-2</v>
      </c>
      <c r="W273" s="4">
        <f t="shared" si="61"/>
        <v>5.9035724999999997E-2</v>
      </c>
      <c r="X273" s="34">
        <f t="shared" si="62"/>
        <v>1.6326055915868503</v>
      </c>
      <c r="Y273" s="17"/>
      <c r="AD273" s="17">
        <f t="shared" si="72"/>
        <v>-6.25E-2</v>
      </c>
      <c r="AE273" s="17">
        <f t="shared" si="73"/>
        <v>-3.4642750000000002E-3</v>
      </c>
      <c r="AG273" s="39">
        <v>37103</v>
      </c>
      <c r="AH273" s="103">
        <f t="shared" si="63"/>
        <v>18.960635367893438</v>
      </c>
      <c r="AI273" s="103">
        <f t="shared" si="64"/>
        <v>23.254790608646669</v>
      </c>
      <c r="AJ273" s="103">
        <f t="shared" si="65"/>
        <v>25.747590628408311</v>
      </c>
      <c r="AK273" s="103">
        <f t="shared" si="66"/>
        <v>9.7667684822731466</v>
      </c>
      <c r="AL273" s="103">
        <f t="shared" si="67"/>
        <v>16.958490940946184</v>
      </c>
      <c r="AM273" s="103">
        <f t="shared" si="68"/>
        <v>26.742851040525178</v>
      </c>
      <c r="AN273" s="103">
        <f t="shared" si="69"/>
        <v>17.859061340858492</v>
      </c>
      <c r="AO273" s="103">
        <f t="shared" si="70"/>
        <v>22.534826152023893</v>
      </c>
      <c r="AP273" s="103">
        <f t="shared" si="71"/>
        <v>25.739098209845899</v>
      </c>
    </row>
    <row r="274" spans="12:42" x14ac:dyDescent="0.25">
      <c r="L274" s="39">
        <v>37164</v>
      </c>
      <c r="M274" s="53">
        <v>-9.9839999999999998E-2</v>
      </c>
      <c r="N274" s="53">
        <v>-8.48E-2</v>
      </c>
      <c r="O274" s="53">
        <v>-7.0400000000000004E-2</v>
      </c>
      <c r="P274" s="53">
        <v>-0.16139999999999999</v>
      </c>
      <c r="Q274" s="53">
        <v>-0.13461257430000001</v>
      </c>
      <c r="R274" s="53">
        <v>-0.11039004600000001</v>
      </c>
      <c r="S274" s="53">
        <v>-0.10390000000000001</v>
      </c>
      <c r="T274" s="53">
        <v>-8.8224939200000005E-2</v>
      </c>
      <c r="U274" s="53">
        <v>-7.3200000000000001E-2</v>
      </c>
      <c r="W274" s="4">
        <f t="shared" si="61"/>
        <v>5.1009953999999982E-2</v>
      </c>
      <c r="X274" s="34">
        <f t="shared" si="62"/>
        <v>1.7158847277138383</v>
      </c>
      <c r="Y274" s="17"/>
      <c r="AD274" s="17">
        <f t="shared" si="72"/>
        <v>-0.16139999999999999</v>
      </c>
      <c r="AE274" s="17">
        <f t="shared" si="73"/>
        <v>-0.11039004600000001</v>
      </c>
      <c r="AG274" s="39">
        <v>37134</v>
      </c>
      <c r="AH274" s="103">
        <f t="shared" si="63"/>
        <v>17.067605532762958</v>
      </c>
      <c r="AI274" s="103">
        <f t="shared" si="64"/>
        <v>21.282784365033432</v>
      </c>
      <c r="AJ274" s="103">
        <f t="shared" si="65"/>
        <v>23.934960248168366</v>
      </c>
      <c r="AK274" s="103">
        <f t="shared" si="66"/>
        <v>8.1904120492342614</v>
      </c>
      <c r="AL274" s="103">
        <f t="shared" si="67"/>
        <v>14.67566481914219</v>
      </c>
      <c r="AM274" s="103">
        <f t="shared" si="68"/>
        <v>23.790706483990455</v>
      </c>
      <c r="AN274" s="103">
        <f t="shared" si="69"/>
        <v>16.003504867543295</v>
      </c>
      <c r="AO274" s="103">
        <f t="shared" si="70"/>
        <v>20.546692484879017</v>
      </c>
      <c r="AP274" s="103">
        <f t="shared" si="71"/>
        <v>23.854996220885177</v>
      </c>
    </row>
    <row r="275" spans="12:42" x14ac:dyDescent="0.25">
      <c r="L275" s="39">
        <v>37195</v>
      </c>
      <c r="M275" s="53">
        <v>5.246E-2</v>
      </c>
      <c r="N275" s="53">
        <v>2.0799999999999999E-2</v>
      </c>
      <c r="O275" s="53">
        <v>-8.6E-3</v>
      </c>
      <c r="P275" s="53">
        <v>9.6199999999999994E-2</v>
      </c>
      <c r="Q275" s="53">
        <v>5.8520457900000003E-2</v>
      </c>
      <c r="R275" s="53">
        <v>2.6118777900000001E-2</v>
      </c>
      <c r="S275" s="53">
        <v>5.5199999999999999E-2</v>
      </c>
      <c r="T275" s="53">
        <v>2.32660469E-2</v>
      </c>
      <c r="U275" s="53">
        <v>-6.3E-3</v>
      </c>
      <c r="W275" s="4">
        <f t="shared" si="61"/>
        <v>-7.0081222099999993E-2</v>
      </c>
      <c r="X275" s="34">
        <f t="shared" si="62"/>
        <v>1.5956334290129268</v>
      </c>
      <c r="Y275" s="17"/>
      <c r="AD275" s="17">
        <f t="shared" si="72"/>
        <v>9.6199999999999994E-2</v>
      </c>
      <c r="AE275" s="17">
        <f t="shared" si="73"/>
        <v>2.6118777900000001E-2</v>
      </c>
      <c r="AG275" s="39">
        <v>37164</v>
      </c>
      <c r="AH275" s="103">
        <f t="shared" si="63"/>
        <v>17.962972119011702</v>
      </c>
      <c r="AI275" s="103">
        <f t="shared" si="64"/>
        <v>21.725466279826126</v>
      </c>
      <c r="AJ275" s="103">
        <f t="shared" si="65"/>
        <v>23.729119590034117</v>
      </c>
      <c r="AK275" s="103">
        <f t="shared" si="66"/>
        <v>8.9783296883705983</v>
      </c>
      <c r="AL275" s="103">
        <f t="shared" si="67"/>
        <v>15.534491444345312</v>
      </c>
      <c r="AM275" s="103">
        <f t="shared" si="68"/>
        <v>24.412090662729891</v>
      </c>
      <c r="AN275" s="103">
        <f t="shared" si="69"/>
        <v>16.886898336231685</v>
      </c>
      <c r="AO275" s="103">
        <f t="shared" si="70"/>
        <v>21.024732795872087</v>
      </c>
      <c r="AP275" s="103">
        <f t="shared" si="71"/>
        <v>23.704709744693602</v>
      </c>
    </row>
    <row r="276" spans="12:42" x14ac:dyDescent="0.25">
      <c r="L276" s="39">
        <v>37225</v>
      </c>
      <c r="M276" s="53">
        <v>9.6070000000000003E-2</v>
      </c>
      <c r="N276" s="53">
        <v>7.6999999999999999E-2</v>
      </c>
      <c r="O276" s="53">
        <v>5.8099999999999999E-2</v>
      </c>
      <c r="P276" s="53">
        <v>8.3500000000000005E-2</v>
      </c>
      <c r="Q276" s="53">
        <v>7.7416787599999995E-2</v>
      </c>
      <c r="R276" s="53">
        <v>7.1855704699999995E-2</v>
      </c>
      <c r="S276" s="53">
        <v>9.5200000000000007E-2</v>
      </c>
      <c r="T276" s="53">
        <v>7.7023126999999997E-2</v>
      </c>
      <c r="U276" s="53">
        <v>5.91E-2</v>
      </c>
      <c r="W276" s="4">
        <f t="shared" si="61"/>
        <v>-1.164429530000001E-2</v>
      </c>
      <c r="X276" s="34">
        <f t="shared" si="62"/>
        <v>1.5770534021749487</v>
      </c>
      <c r="Y276" s="17"/>
      <c r="AD276" s="17">
        <f t="shared" si="72"/>
        <v>8.3500000000000005E-2</v>
      </c>
      <c r="AE276" s="17">
        <f t="shared" si="73"/>
        <v>7.1855704699999995E-2</v>
      </c>
      <c r="AG276" s="39">
        <v>37195</v>
      </c>
      <c r="AH276" s="103">
        <f t="shared" si="63"/>
        <v>19.688674850485157</v>
      </c>
      <c r="AI276" s="103">
        <f t="shared" si="64"/>
        <v>23.398327183372736</v>
      </c>
      <c r="AJ276" s="103">
        <f t="shared" si="65"/>
        <v>25.107781438215099</v>
      </c>
      <c r="AK276" s="103">
        <f t="shared" si="66"/>
        <v>9.7280202173495418</v>
      </c>
      <c r="AL276" s="103">
        <f t="shared" si="67"/>
        <v>16.737121868966209</v>
      </c>
      <c r="AM276" s="103">
        <f t="shared" si="68"/>
        <v>26.166238640500637</v>
      </c>
      <c r="AN276" s="103">
        <f t="shared" si="69"/>
        <v>18.494531057840941</v>
      </c>
      <c r="AO276" s="103">
        <f t="shared" si="70"/>
        <v>22.644123460149604</v>
      </c>
      <c r="AP276" s="103">
        <f t="shared" si="71"/>
        <v>25.105658090604994</v>
      </c>
    </row>
    <row r="277" spans="12:42" x14ac:dyDescent="0.25">
      <c r="L277" s="39">
        <v>37256</v>
      </c>
      <c r="M277" s="53">
        <v>-1.8799999999999999E-3</v>
      </c>
      <c r="N277" s="53">
        <v>1.0699999999999999E-2</v>
      </c>
      <c r="O277" s="53">
        <v>2.3599999999999999E-2</v>
      </c>
      <c r="P277" s="53">
        <v>6.2300000000000001E-2</v>
      </c>
      <c r="Q277" s="53">
        <v>6.17234194E-2</v>
      </c>
      <c r="R277" s="53">
        <v>6.1225768E-2</v>
      </c>
      <c r="S277" s="53">
        <v>2.3E-3</v>
      </c>
      <c r="T277" s="53">
        <v>1.40949556E-2</v>
      </c>
      <c r="U277" s="53">
        <v>2.6200000000000001E-2</v>
      </c>
      <c r="W277" s="4">
        <f t="shared" si="61"/>
        <v>-1.0742320000000014E-3</v>
      </c>
      <c r="X277" s="34">
        <f t="shared" si="62"/>
        <v>1.5753592809446235</v>
      </c>
      <c r="Y277" s="17"/>
      <c r="AD277" s="17">
        <f t="shared" si="72"/>
        <v>6.2300000000000001E-2</v>
      </c>
      <c r="AE277" s="17">
        <f t="shared" si="73"/>
        <v>6.1225768E-2</v>
      </c>
      <c r="AG277" s="39">
        <v>37225</v>
      </c>
      <c r="AH277" s="103">
        <f t="shared" si="63"/>
        <v>19.651660141766246</v>
      </c>
      <c r="AI277" s="103">
        <f t="shared" si="64"/>
        <v>23.648689284234823</v>
      </c>
      <c r="AJ277" s="103">
        <f t="shared" si="65"/>
        <v>25.700325080156976</v>
      </c>
      <c r="AK277" s="103">
        <f t="shared" si="66"/>
        <v>10.334075876890418</v>
      </c>
      <c r="AL277" s="103">
        <f t="shared" si="67"/>
        <v>17.770194261633325</v>
      </c>
      <c r="AM277" s="103">
        <f t="shared" si="68"/>
        <v>27.768286696936563</v>
      </c>
      <c r="AN277" s="103">
        <f t="shared" si="69"/>
        <v>18.537068479273973</v>
      </c>
      <c r="AO277" s="103">
        <f t="shared" si="70"/>
        <v>22.963291374921333</v>
      </c>
      <c r="AP277" s="103">
        <f t="shared" si="71"/>
        <v>25.763426332578845</v>
      </c>
    </row>
    <row r="278" spans="12:42" x14ac:dyDescent="0.25">
      <c r="L278" s="39">
        <v>37287</v>
      </c>
      <c r="M278" s="53">
        <v>-1.7670000000000002E-2</v>
      </c>
      <c r="N278" s="53">
        <v>-1.2699999999999999E-2</v>
      </c>
      <c r="O278" s="53">
        <v>-7.7000000000000002E-3</v>
      </c>
      <c r="P278" s="53">
        <v>-3.56E-2</v>
      </c>
      <c r="Q278" s="53">
        <v>-1.04011811E-2</v>
      </c>
      <c r="R278" s="53">
        <v>1.3273738300000001E-2</v>
      </c>
      <c r="S278" s="53">
        <v>-1.89E-2</v>
      </c>
      <c r="T278" s="53">
        <v>-1.2539706499999999E-2</v>
      </c>
      <c r="U278" s="53">
        <v>-6.1999999999999998E-3</v>
      </c>
      <c r="W278" s="4">
        <f t="shared" si="61"/>
        <v>4.8873738299999997E-2</v>
      </c>
      <c r="X278" s="34">
        <f t="shared" si="62"/>
        <v>1.6523529781699873</v>
      </c>
      <c r="Y278" s="17"/>
      <c r="AD278" s="17">
        <f t="shared" si="72"/>
        <v>-3.56E-2</v>
      </c>
      <c r="AE278" s="17">
        <f t="shared" si="73"/>
        <v>1.3273738300000001E-2</v>
      </c>
      <c r="AG278" s="39">
        <v>37256</v>
      </c>
      <c r="AH278" s="103">
        <f t="shared" si="63"/>
        <v>19.304415307061237</v>
      </c>
      <c r="AI278" s="103">
        <f t="shared" si="64"/>
        <v>23.34835093032504</v>
      </c>
      <c r="AJ278" s="103">
        <f t="shared" si="65"/>
        <v>25.502432577039766</v>
      </c>
      <c r="AK278" s="103">
        <f t="shared" si="66"/>
        <v>9.9661827756731203</v>
      </c>
      <c r="AL278" s="103">
        <f t="shared" si="67"/>
        <v>17.585363252935895</v>
      </c>
      <c r="AM278" s="103">
        <f t="shared" si="68"/>
        <v>28.136875667591067</v>
      </c>
      <c r="AN278" s="103">
        <f t="shared" si="69"/>
        <v>18.186717885015696</v>
      </c>
      <c r="AO278" s="103">
        <f t="shared" si="70"/>
        <v>22.675338440805838</v>
      </c>
      <c r="AP278" s="103">
        <f t="shared" si="71"/>
        <v>25.603693089316856</v>
      </c>
    </row>
    <row r="279" spans="12:42" x14ac:dyDescent="0.25">
      <c r="L279" s="39">
        <v>37315</v>
      </c>
      <c r="M279" s="53">
        <v>-4.1500000000000002E-2</v>
      </c>
      <c r="N279" s="53">
        <v>-1.9900000000000001E-2</v>
      </c>
      <c r="O279" s="53">
        <v>1.6000000000000001E-3</v>
      </c>
      <c r="P279" s="53">
        <v>-6.4699999999999994E-2</v>
      </c>
      <c r="Q279" s="53">
        <v>-2.7406611899999999E-2</v>
      </c>
      <c r="R279" s="53">
        <v>6.0884511000000004E-3</v>
      </c>
      <c r="S279" s="53">
        <v>-4.3099999999999999E-2</v>
      </c>
      <c r="T279" s="53">
        <v>-2.0449070900000001E-2</v>
      </c>
      <c r="U279" s="53">
        <v>1.9E-3</v>
      </c>
      <c r="W279" s="4">
        <f t="shared" si="61"/>
        <v>7.0788451099999997E-2</v>
      </c>
      <c r="X279" s="34">
        <f t="shared" si="62"/>
        <v>1.7693204861651128</v>
      </c>
      <c r="Y279" s="17"/>
      <c r="AD279" s="17">
        <f t="shared" si="72"/>
        <v>-6.4699999999999994E-2</v>
      </c>
      <c r="AE279" s="17">
        <f t="shared" si="73"/>
        <v>6.0884511000000004E-3</v>
      </c>
      <c r="AG279" s="39">
        <v>37287</v>
      </c>
      <c r="AH279" s="103">
        <f t="shared" si="63"/>
        <v>18.503282071818198</v>
      </c>
      <c r="AI279" s="103">
        <f t="shared" si="64"/>
        <v>22.883718746811571</v>
      </c>
      <c r="AJ279" s="103">
        <f t="shared" si="65"/>
        <v>25.54323646916303</v>
      </c>
      <c r="AK279" s="103">
        <f t="shared" si="66"/>
        <v>9.3213707500870697</v>
      </c>
      <c r="AL279" s="103">
        <f t="shared" si="67"/>
        <v>17.103408027142159</v>
      </c>
      <c r="AM279" s="103">
        <f t="shared" si="68"/>
        <v>28.308185659199971</v>
      </c>
      <c r="AN279" s="103">
        <f t="shared" si="69"/>
        <v>17.402870344171518</v>
      </c>
      <c r="AO279" s="103">
        <f t="shared" si="70"/>
        <v>22.211648837348303</v>
      </c>
      <c r="AP279" s="103">
        <f t="shared" si="71"/>
        <v>25.652340106186557</v>
      </c>
    </row>
    <row r="280" spans="12:42" x14ac:dyDescent="0.25">
      <c r="L280" s="39">
        <v>37346</v>
      </c>
      <c r="M280" s="53">
        <v>3.4590000000000003E-2</v>
      </c>
      <c r="N280" s="53">
        <v>4.1099999999999998E-2</v>
      </c>
      <c r="O280" s="53">
        <v>4.7300000000000002E-2</v>
      </c>
      <c r="P280" s="53">
        <v>8.6900000000000005E-2</v>
      </c>
      <c r="Q280" s="53">
        <v>8.0372153500000001E-2</v>
      </c>
      <c r="R280" s="53">
        <v>7.4890082100000005E-2</v>
      </c>
      <c r="S280" s="53">
        <v>3.7999999999999999E-2</v>
      </c>
      <c r="T280" s="53">
        <v>4.3845333200000003E-2</v>
      </c>
      <c r="U280" s="53">
        <v>4.9399999999999999E-2</v>
      </c>
      <c r="W280" s="4">
        <f t="shared" si="61"/>
        <v>-1.20099179E-2</v>
      </c>
      <c r="X280" s="34">
        <f t="shared" si="62"/>
        <v>1.7480710923874818</v>
      </c>
      <c r="Y280" s="17"/>
      <c r="AD280" s="17">
        <f t="shared" si="72"/>
        <v>8.6900000000000005E-2</v>
      </c>
      <c r="AE280" s="17">
        <f t="shared" si="73"/>
        <v>7.4890082100000005E-2</v>
      </c>
      <c r="AG280" s="39">
        <v>37315</v>
      </c>
      <c r="AH280" s="103">
        <f t="shared" si="63"/>
        <v>19.143310598682387</v>
      </c>
      <c r="AI280" s="103">
        <f t="shared" si="64"/>
        <v>23.824239587305524</v>
      </c>
      <c r="AJ280" s="103">
        <f t="shared" si="65"/>
        <v>26.75143155415444</v>
      </c>
      <c r="AK280" s="103">
        <f t="shared" si="66"/>
        <v>10.131397868269636</v>
      </c>
      <c r="AL280" s="103">
        <f t="shared" si="67"/>
        <v>18.47804576247276</v>
      </c>
      <c r="AM280" s="103">
        <f t="shared" si="68"/>
        <v>30.428188007319502</v>
      </c>
      <c r="AN280" s="103">
        <f t="shared" si="69"/>
        <v>18.064179417250035</v>
      </c>
      <c r="AO280" s="103">
        <f t="shared" si="70"/>
        <v>23.185525981543229</v>
      </c>
      <c r="AP280" s="103">
        <f t="shared" si="71"/>
        <v>26.91956570743217</v>
      </c>
    </row>
    <row r="281" spans="12:42" x14ac:dyDescent="0.25">
      <c r="L281" s="39">
        <v>37376</v>
      </c>
      <c r="M281" s="53">
        <v>-8.1619999999999998E-2</v>
      </c>
      <c r="N281" s="53">
        <v>-5.7299999999999997E-2</v>
      </c>
      <c r="O281" s="53">
        <v>-3.4299999999999997E-2</v>
      </c>
      <c r="P281" s="53">
        <v>-2.1600000000000001E-2</v>
      </c>
      <c r="Q281" s="53">
        <v>9.1134309000000004E-3</v>
      </c>
      <c r="R281" s="53">
        <v>3.5201217700000002E-2</v>
      </c>
      <c r="S281" s="53">
        <v>-7.7499999999999999E-2</v>
      </c>
      <c r="T281" s="53">
        <v>-5.2464343199999999E-2</v>
      </c>
      <c r="U281" s="53">
        <v>-2.9000000000000001E-2</v>
      </c>
      <c r="W281" s="4">
        <f t="shared" si="61"/>
        <v>5.6801217700000003E-2</v>
      </c>
      <c r="X281" s="34">
        <f t="shared" si="62"/>
        <v>1.8473636590612599</v>
      </c>
      <c r="Y281" s="17"/>
      <c r="AD281" s="17">
        <f t="shared" si="72"/>
        <v>-2.1600000000000001E-2</v>
      </c>
      <c r="AE281" s="17">
        <f t="shared" si="73"/>
        <v>3.5201217700000002E-2</v>
      </c>
      <c r="AG281" s="39">
        <v>37346</v>
      </c>
      <c r="AH281" s="103">
        <f t="shared" si="63"/>
        <v>17.580833587617931</v>
      </c>
      <c r="AI281" s="103">
        <f t="shared" si="64"/>
        <v>22.459110658952916</v>
      </c>
      <c r="AJ281" s="103">
        <f t="shared" si="65"/>
        <v>25.833857451846942</v>
      </c>
      <c r="AK281" s="103">
        <f t="shared" si="66"/>
        <v>9.9125596743150126</v>
      </c>
      <c r="AL281" s="103">
        <f t="shared" si="67"/>
        <v>18.646444155696095</v>
      </c>
      <c r="AM281" s="103">
        <f t="shared" si="68"/>
        <v>31.499297277581686</v>
      </c>
      <c r="AN281" s="103">
        <f t="shared" si="69"/>
        <v>16.664205512413158</v>
      </c>
      <c r="AO281" s="103">
        <f t="shared" si="70"/>
        <v>21.969112589175026</v>
      </c>
      <c r="AP281" s="103">
        <f t="shared" si="71"/>
        <v>26.138898301916637</v>
      </c>
    </row>
    <row r="282" spans="12:42" x14ac:dyDescent="0.25">
      <c r="L282" s="39">
        <v>37407</v>
      </c>
      <c r="M282" s="53">
        <v>-2.419E-2</v>
      </c>
      <c r="N282" s="53">
        <v>-8.8000000000000005E-3</v>
      </c>
      <c r="O282" s="53">
        <v>5.0000000000000001E-3</v>
      </c>
      <c r="P282" s="53">
        <v>-5.8500000000000003E-2</v>
      </c>
      <c r="Q282" s="53">
        <v>-4.4381786800000003E-2</v>
      </c>
      <c r="R282" s="53">
        <v>-3.3073279499999997E-2</v>
      </c>
      <c r="S282" s="53">
        <v>-2.6700000000000002E-2</v>
      </c>
      <c r="T282" s="53">
        <v>-1.15859281E-2</v>
      </c>
      <c r="U282" s="53">
        <v>1.9E-3</v>
      </c>
      <c r="W282" s="4">
        <f t="shared" si="61"/>
        <v>2.5426720500000007E-2</v>
      </c>
      <c r="X282" s="34">
        <f t="shared" si="62"/>
        <v>1.8943360584820679</v>
      </c>
      <c r="Y282" s="17"/>
      <c r="AD282" s="17">
        <f t="shared" si="72"/>
        <v>-5.8500000000000003E-2</v>
      </c>
      <c r="AE282" s="17">
        <f t="shared" si="73"/>
        <v>-3.3073279499999997E-2</v>
      </c>
      <c r="AG282" s="39">
        <v>37376</v>
      </c>
      <c r="AH282" s="103">
        <f t="shared" si="63"/>
        <v>17.155553223133452</v>
      </c>
      <c r="AI282" s="103">
        <f t="shared" si="64"/>
        <v>22.261470485154131</v>
      </c>
      <c r="AJ282" s="103">
        <f t="shared" si="65"/>
        <v>25.963026739106173</v>
      </c>
      <c r="AK282" s="103">
        <f t="shared" si="66"/>
        <v>9.3326749333675849</v>
      </c>
      <c r="AL282" s="103">
        <f t="shared" si="67"/>
        <v>17.818881646599884</v>
      </c>
      <c r="AM282" s="103">
        <f t="shared" si="68"/>
        <v>30.457512214666639</v>
      </c>
      <c r="AN282" s="103">
        <f t="shared" si="69"/>
        <v>16.219271225231729</v>
      </c>
      <c r="AO282" s="103">
        <f t="shared" si="70"/>
        <v>21.714580030296037</v>
      </c>
      <c r="AP282" s="103">
        <f t="shared" si="71"/>
        <v>26.188562208690279</v>
      </c>
    </row>
    <row r="283" spans="12:42" x14ac:dyDescent="0.25">
      <c r="L283" s="39">
        <v>37437</v>
      </c>
      <c r="M283" s="53">
        <v>-9.2499999999999999E-2</v>
      </c>
      <c r="N283" s="53">
        <v>-7.3800000000000004E-2</v>
      </c>
      <c r="O283" s="53">
        <v>-5.74E-2</v>
      </c>
      <c r="P283" s="53">
        <v>-8.48E-2</v>
      </c>
      <c r="Q283" s="53">
        <v>-4.9617745800000002E-2</v>
      </c>
      <c r="R283" s="53">
        <v>-2.2140044000000001E-2</v>
      </c>
      <c r="S283" s="53">
        <v>-9.1999999999999998E-2</v>
      </c>
      <c r="T283" s="53">
        <v>-7.1984464900000003E-2</v>
      </c>
      <c r="U283" s="53">
        <v>-5.4600000000000003E-2</v>
      </c>
      <c r="W283" s="4">
        <f t="shared" si="61"/>
        <v>6.2659956000000003E-2</v>
      </c>
      <c r="X283" s="34">
        <f t="shared" si="62"/>
        <v>2.013035072555768</v>
      </c>
      <c r="Y283" s="17"/>
      <c r="AD283" s="17">
        <f t="shared" si="72"/>
        <v>-8.48E-2</v>
      </c>
      <c r="AE283" s="17">
        <f t="shared" si="73"/>
        <v>-2.2140044000000001E-2</v>
      </c>
      <c r="AG283" s="39">
        <v>37407</v>
      </c>
      <c r="AH283" s="103">
        <f t="shared" si="63"/>
        <v>15.568664549993608</v>
      </c>
      <c r="AI283" s="103">
        <f t="shared" si="64"/>
        <v>20.618573963349757</v>
      </c>
      <c r="AJ283" s="103">
        <f t="shared" si="65"/>
        <v>24.472749004281479</v>
      </c>
      <c r="AK283" s="103">
        <f t="shared" si="66"/>
        <v>8.5412640990180133</v>
      </c>
      <c r="AL283" s="103">
        <f t="shared" si="67"/>
        <v>16.934748906618605</v>
      </c>
      <c r="AM283" s="103">
        <f t="shared" si="68"/>
        <v>29.783181554103383</v>
      </c>
      <c r="AN283" s="103">
        <f t="shared" si="69"/>
        <v>14.72709827251041</v>
      </c>
      <c r="AO283" s="103">
        <f t="shared" si="70"/>
        <v>20.151467606286953</v>
      </c>
      <c r="AP283" s="103">
        <f t="shared" si="71"/>
        <v>24.758666712095788</v>
      </c>
    </row>
    <row r="284" spans="12:42" x14ac:dyDescent="0.25">
      <c r="L284" s="39">
        <v>37468</v>
      </c>
      <c r="M284" s="53">
        <v>-5.4980000000000001E-2</v>
      </c>
      <c r="N284" s="53">
        <v>-7.3999999999999996E-2</v>
      </c>
      <c r="O284" s="53">
        <v>-9.2999999999999999E-2</v>
      </c>
      <c r="P284" s="53">
        <v>-0.1537</v>
      </c>
      <c r="Q284" s="53">
        <v>-0.1510304988</v>
      </c>
      <c r="R284" s="53">
        <v>-0.14857792919999999</v>
      </c>
      <c r="S284" s="53">
        <v>-6.1800000000000001E-2</v>
      </c>
      <c r="T284" s="53">
        <v>-7.9503163599999996E-2</v>
      </c>
      <c r="U284" s="53">
        <v>-9.7100000000000006E-2</v>
      </c>
      <c r="W284" s="4">
        <f t="shared" si="61"/>
        <v>5.122070800000017E-3</v>
      </c>
      <c r="X284" s="34">
        <f t="shared" si="62"/>
        <v>2.0233459807202818</v>
      </c>
      <c r="Y284" s="17"/>
      <c r="AD284" s="17">
        <f t="shared" si="72"/>
        <v>-0.1537</v>
      </c>
      <c r="AE284" s="17">
        <f t="shared" si="73"/>
        <v>-0.14857792919999999</v>
      </c>
      <c r="AG284" s="39">
        <v>37437</v>
      </c>
      <c r="AH284" s="103">
        <f t="shared" si="63"/>
        <v>14.712699373034958</v>
      </c>
      <c r="AI284" s="103">
        <f t="shared" si="64"/>
        <v>19.092799490061875</v>
      </c>
      <c r="AJ284" s="103">
        <f t="shared" si="65"/>
        <v>22.196783346883301</v>
      </c>
      <c r="AK284" s="103">
        <f t="shared" si="66"/>
        <v>7.2284718069989449</v>
      </c>
      <c r="AL284" s="103">
        <f t="shared" si="67"/>
        <v>14.377085332199243</v>
      </c>
      <c r="AM284" s="103">
        <f t="shared" si="68"/>
        <v>25.358058113807065</v>
      </c>
      <c r="AN284" s="103">
        <f t="shared" si="69"/>
        <v>13.816963599269268</v>
      </c>
      <c r="AO284" s="103">
        <f t="shared" si="70"/>
        <v>18.54936218040422</v>
      </c>
      <c r="AP284" s="103">
        <f t="shared" si="71"/>
        <v>22.354600174351287</v>
      </c>
    </row>
    <row r="285" spans="12:42" x14ac:dyDescent="0.25">
      <c r="L285" s="39">
        <v>37499</v>
      </c>
      <c r="M285" s="53">
        <v>2.99E-3</v>
      </c>
      <c r="N285" s="53">
        <v>5.1999999999999998E-3</v>
      </c>
      <c r="O285" s="53">
        <v>7.4999999999999997E-3</v>
      </c>
      <c r="P285" s="53">
        <v>-5.0000000000000001E-4</v>
      </c>
      <c r="Q285" s="53">
        <v>-2.5466412000000002E-3</v>
      </c>
      <c r="R285" s="53">
        <v>-4.4439787999999997E-3</v>
      </c>
      <c r="S285" s="53">
        <v>2.8E-3</v>
      </c>
      <c r="T285" s="53">
        <v>4.7239678000000002E-3</v>
      </c>
      <c r="U285" s="53">
        <v>6.7000000000000002E-3</v>
      </c>
      <c r="W285" s="4">
        <f t="shared" si="61"/>
        <v>-3.9439787999999993E-3</v>
      </c>
      <c r="X285" s="34">
        <f t="shared" si="62"/>
        <v>2.0153659470672558</v>
      </c>
      <c r="Y285" s="17"/>
      <c r="AD285" s="17">
        <f t="shared" si="72"/>
        <v>-5.0000000000000001E-4</v>
      </c>
      <c r="AE285" s="17">
        <f t="shared" si="73"/>
        <v>-4.4439787999999997E-3</v>
      </c>
      <c r="AG285" s="39">
        <v>37468</v>
      </c>
      <c r="AH285" s="103">
        <f t="shared" si="63"/>
        <v>14.756690344160333</v>
      </c>
      <c r="AI285" s="103">
        <f t="shared" si="64"/>
        <v>19.192082047410199</v>
      </c>
      <c r="AJ285" s="103">
        <f t="shared" si="65"/>
        <v>22.363259221984926</v>
      </c>
      <c r="AK285" s="103">
        <f t="shared" si="66"/>
        <v>7.2248575710954457</v>
      </c>
      <c r="AL285" s="103">
        <f t="shared" si="67"/>
        <v>14.340472054356349</v>
      </c>
      <c r="AM285" s="103">
        <f t="shared" si="68"/>
        <v>25.245367441140136</v>
      </c>
      <c r="AN285" s="103">
        <f t="shared" si="69"/>
        <v>13.855651097347222</v>
      </c>
      <c r="AO285" s="103">
        <f t="shared" si="70"/>
        <v>18.636988770054987</v>
      </c>
      <c r="AP285" s="103">
        <f t="shared" si="71"/>
        <v>22.504375995519439</v>
      </c>
    </row>
    <row r="286" spans="12:42" x14ac:dyDescent="0.25">
      <c r="L286" s="39">
        <v>37529</v>
      </c>
      <c r="M286" s="53">
        <v>-0.10373</v>
      </c>
      <c r="N286" s="53">
        <v>-0.1074</v>
      </c>
      <c r="O286" s="53">
        <v>-0.11119999999999999</v>
      </c>
      <c r="P286" s="53">
        <v>-7.22E-2</v>
      </c>
      <c r="Q286" s="53">
        <v>-7.1813836199999995E-2</v>
      </c>
      <c r="R286" s="53">
        <v>-7.1431040700000004E-2</v>
      </c>
      <c r="S286" s="53">
        <v>-0.1018</v>
      </c>
      <c r="T286" s="53">
        <v>-0.10507053130000001</v>
      </c>
      <c r="U286" s="53">
        <v>-0.1085</v>
      </c>
      <c r="W286" s="4">
        <f t="shared" si="61"/>
        <v>7.6895929999999668E-4</v>
      </c>
      <c r="X286" s="34">
        <f t="shared" si="62"/>
        <v>2.0169156814551563</v>
      </c>
      <c r="Y286" s="17"/>
      <c r="AD286" s="17">
        <f t="shared" si="72"/>
        <v>-7.22E-2</v>
      </c>
      <c r="AE286" s="17">
        <f t="shared" si="73"/>
        <v>-7.1431040700000004E-2</v>
      </c>
      <c r="AG286" s="39">
        <v>37499</v>
      </c>
      <c r="AH286" s="103">
        <f t="shared" si="63"/>
        <v>13.225978854760582</v>
      </c>
      <c r="AI286" s="103">
        <f t="shared" si="64"/>
        <v>17.130852435518346</v>
      </c>
      <c r="AJ286" s="103">
        <f t="shared" si="65"/>
        <v>19.876464796500201</v>
      </c>
      <c r="AK286" s="103">
        <f t="shared" si="66"/>
        <v>6.7032228544623544</v>
      </c>
      <c r="AL286" s="103">
        <f t="shared" si="67"/>
        <v>13.310627743214123</v>
      </c>
      <c r="AM286" s="103">
        <f t="shared" si="68"/>
        <v>23.442064571965599</v>
      </c>
      <c r="AN286" s="103">
        <f t="shared" si="69"/>
        <v>12.445145815637275</v>
      </c>
      <c r="AO286" s="103">
        <f t="shared" si="70"/>
        <v>16.678790458153177</v>
      </c>
      <c r="AP286" s="103">
        <f t="shared" si="71"/>
        <v>20.062651200005579</v>
      </c>
    </row>
    <row r="287" spans="12:42" x14ac:dyDescent="0.25">
      <c r="L287" s="39">
        <v>37560</v>
      </c>
      <c r="M287" s="53">
        <v>9.1730000000000006E-2</v>
      </c>
      <c r="N287" s="53">
        <v>8.3099999999999993E-2</v>
      </c>
      <c r="O287" s="53">
        <v>7.4099999999999999E-2</v>
      </c>
      <c r="P287" s="53">
        <v>5.0599999999999999E-2</v>
      </c>
      <c r="Q287" s="53">
        <v>3.2062083999999998E-2</v>
      </c>
      <c r="R287" s="53">
        <v>1.50437492E-2</v>
      </c>
      <c r="S287" s="53">
        <v>8.9099999999999999E-2</v>
      </c>
      <c r="T287" s="53">
        <v>7.9626518300000004E-2</v>
      </c>
      <c r="U287" s="53">
        <v>6.9800000000000001E-2</v>
      </c>
      <c r="W287" s="4">
        <f t="shared" si="61"/>
        <v>-3.5556250800000001E-2</v>
      </c>
      <c r="X287" s="34">
        <f t="shared" si="62"/>
        <v>1.9452017216428839</v>
      </c>
      <c r="Y287" s="17"/>
      <c r="AD287" s="17">
        <f t="shared" si="72"/>
        <v>5.0599999999999999E-2</v>
      </c>
      <c r="AE287" s="17">
        <f t="shared" si="73"/>
        <v>1.50437492E-2</v>
      </c>
      <c r="AG287" s="39">
        <v>37529</v>
      </c>
      <c r="AH287" s="103">
        <f t="shared" si="63"/>
        <v>14.439197895107771</v>
      </c>
      <c r="AI287" s="103">
        <f t="shared" si="64"/>
        <v>18.554426272909918</v>
      </c>
      <c r="AJ287" s="103">
        <f t="shared" si="65"/>
        <v>21.349310837920868</v>
      </c>
      <c r="AK287" s="103">
        <f t="shared" si="66"/>
        <v>7.0424059308981493</v>
      </c>
      <c r="AL287" s="103">
        <f t="shared" si="67"/>
        <v>13.737394208009786</v>
      </c>
      <c r="AM287" s="103">
        <f t="shared" si="68"/>
        <v>23.794721112116452</v>
      </c>
      <c r="AN287" s="103">
        <f t="shared" si="69"/>
        <v>13.554008307810555</v>
      </c>
      <c r="AO287" s="103">
        <f t="shared" si="70"/>
        <v>18.006864471791175</v>
      </c>
      <c r="AP287" s="103">
        <f t="shared" si="71"/>
        <v>21.463024253765969</v>
      </c>
    </row>
    <row r="288" spans="12:42" x14ac:dyDescent="0.25">
      <c r="L288" s="39">
        <v>37590</v>
      </c>
      <c r="M288" s="53">
        <v>5.4309999999999997E-2</v>
      </c>
      <c r="N288" s="53">
        <v>5.8500000000000003E-2</v>
      </c>
      <c r="O288" s="53">
        <v>6.3E-2</v>
      </c>
      <c r="P288" s="53">
        <v>9.9099999999999994E-2</v>
      </c>
      <c r="Q288" s="53">
        <v>8.9243717599999994E-2</v>
      </c>
      <c r="R288" s="53">
        <v>7.9799640000000005E-2</v>
      </c>
      <c r="S288" s="53">
        <v>5.7099999999999998E-2</v>
      </c>
      <c r="T288" s="53">
        <v>6.0511379300000001E-2</v>
      </c>
      <c r="U288" s="53">
        <v>6.4100000000000004E-2</v>
      </c>
      <c r="W288" s="4">
        <f t="shared" si="61"/>
        <v>-1.9300359999999989E-2</v>
      </c>
      <c r="X288" s="34">
        <f t="shared" si="62"/>
        <v>1.9076586281425563</v>
      </c>
      <c r="Y288" s="17"/>
      <c r="AD288" s="17">
        <f t="shared" si="72"/>
        <v>9.9099999999999994E-2</v>
      </c>
      <c r="AE288" s="17">
        <f t="shared" si="73"/>
        <v>7.9799640000000005E-2</v>
      </c>
      <c r="AG288" s="39">
        <v>37560</v>
      </c>
      <c r="AH288" s="103">
        <f t="shared" si="63"/>
        <v>15.223390732791076</v>
      </c>
      <c r="AI288" s="103">
        <f t="shared" si="64"/>
        <v>19.639860209875149</v>
      </c>
      <c r="AJ288" s="103">
        <f t="shared" si="65"/>
        <v>22.694317420709883</v>
      </c>
      <c r="AK288" s="103">
        <f t="shared" si="66"/>
        <v>7.7403083586501555</v>
      </c>
      <c r="AL288" s="103">
        <f t="shared" si="67"/>
        <v>14.963370337269287</v>
      </c>
      <c r="AM288" s="103">
        <f t="shared" si="68"/>
        <v>25.693531290763747</v>
      </c>
      <c r="AN288" s="103">
        <f t="shared" si="69"/>
        <v>14.327942182186536</v>
      </c>
      <c r="AO288" s="103">
        <f t="shared" si="70"/>
        <v>19.096484677847425</v>
      </c>
      <c r="AP288" s="103">
        <f t="shared" si="71"/>
        <v>22.83880410843237</v>
      </c>
    </row>
    <row r="289" spans="12:42" x14ac:dyDescent="0.25">
      <c r="L289" s="39">
        <v>37621</v>
      </c>
      <c r="M289" s="53">
        <v>-6.9075999999999999E-2</v>
      </c>
      <c r="N289" s="53">
        <v>-5.6599999999999998E-2</v>
      </c>
      <c r="O289" s="53">
        <v>-4.3400000000000001E-2</v>
      </c>
      <c r="P289" s="53">
        <v>-6.9000000000000006E-2</v>
      </c>
      <c r="Q289" s="53">
        <v>-5.56792791E-2</v>
      </c>
      <c r="R289" s="53">
        <v>-4.2726923399999998E-2</v>
      </c>
      <c r="S289" s="53">
        <v>-6.9099999999999995E-2</v>
      </c>
      <c r="T289" s="53">
        <v>-5.6535236400000001E-2</v>
      </c>
      <c r="U289" s="53">
        <v>-4.3400000000000001E-2</v>
      </c>
      <c r="W289" s="4">
        <f t="shared" si="61"/>
        <v>2.6273076600000007E-2</v>
      </c>
      <c r="X289" s="34">
        <f t="shared" si="62"/>
        <v>1.9577786894063969</v>
      </c>
      <c r="Y289" s="17"/>
      <c r="AD289" s="17">
        <f t="shared" si="72"/>
        <v>-6.9000000000000006E-2</v>
      </c>
      <c r="AE289" s="17">
        <f t="shared" si="73"/>
        <v>-4.2726923399999998E-2</v>
      </c>
      <c r="AG289" s="39">
        <v>37590</v>
      </c>
      <c r="AH289" s="103">
        <f t="shared" si="63"/>
        <v>14.1718197945328</v>
      </c>
      <c r="AI289" s="103">
        <f t="shared" si="64"/>
        <v>18.528244121996217</v>
      </c>
      <c r="AJ289" s="103">
        <f t="shared" si="65"/>
        <v>21.709384044651074</v>
      </c>
      <c r="AK289" s="103">
        <f t="shared" si="66"/>
        <v>7.206227081903295</v>
      </c>
      <c r="AL289" s="103">
        <f t="shared" si="67"/>
        <v>14.13022066398381</v>
      </c>
      <c r="AM289" s="103">
        <f t="shared" si="68"/>
        <v>24.595725747427782</v>
      </c>
      <c r="AN289" s="103">
        <f t="shared" si="69"/>
        <v>13.337881377397448</v>
      </c>
      <c r="AO289" s="103">
        <f t="shared" si="70"/>
        <v>18.016860402176341</v>
      </c>
      <c r="AP289" s="103">
        <f t="shared" si="71"/>
        <v>21.847600010126406</v>
      </c>
    </row>
    <row r="290" spans="12:42" x14ac:dyDescent="0.25">
      <c r="L290" s="39">
        <v>37652</v>
      </c>
      <c r="M290" s="53">
        <v>-2.4264999999999998E-2</v>
      </c>
      <c r="N290" s="53">
        <v>-2.4199999999999999E-2</v>
      </c>
      <c r="O290" s="53">
        <v>-2.4199999999999999E-2</v>
      </c>
      <c r="P290" s="53">
        <v>-2.7199999999999998E-2</v>
      </c>
      <c r="Q290" s="53">
        <v>-2.7677153900000001E-2</v>
      </c>
      <c r="R290" s="53">
        <v>-2.8155425899999999E-2</v>
      </c>
      <c r="S290" s="53">
        <v>-2.4500000000000001E-2</v>
      </c>
      <c r="T290" s="53">
        <v>-2.44690615E-2</v>
      </c>
      <c r="U290" s="53">
        <v>-2.4500000000000001E-2</v>
      </c>
      <c r="W290" s="4">
        <f t="shared" si="61"/>
        <v>-9.5542590000000094E-4</v>
      </c>
      <c r="X290" s="34">
        <f t="shared" si="62"/>
        <v>1.9559081769400699</v>
      </c>
      <c r="Y290" s="17"/>
      <c r="AD290" s="17">
        <f t="shared" si="72"/>
        <v>-2.7199999999999998E-2</v>
      </c>
      <c r="AE290" s="17">
        <f t="shared" si="73"/>
        <v>-2.8155425899999999E-2</v>
      </c>
      <c r="AG290" s="39">
        <v>37621</v>
      </c>
      <c r="AH290" s="103">
        <f t="shared" si="63"/>
        <v>13.827940587218462</v>
      </c>
      <c r="AI290" s="103">
        <f t="shared" si="64"/>
        <v>18.079860614243909</v>
      </c>
      <c r="AJ290" s="103">
        <f t="shared" si="65"/>
        <v>21.184016950770516</v>
      </c>
      <c r="AK290" s="103">
        <f t="shared" si="66"/>
        <v>7.010217705275525</v>
      </c>
      <c r="AL290" s="103">
        <f t="shared" si="67"/>
        <v>13.739136372025769</v>
      </c>
      <c r="AM290" s="103">
        <f t="shared" si="68"/>
        <v>23.903222613689358</v>
      </c>
      <c r="AN290" s="103">
        <f t="shared" si="69"/>
        <v>13.011103283651211</v>
      </c>
      <c r="AO290" s="103">
        <f t="shared" si="70"/>
        <v>17.576004736958573</v>
      </c>
      <c r="AP290" s="103">
        <f t="shared" si="71"/>
        <v>21.312333809878311</v>
      </c>
    </row>
    <row r="291" spans="12:42" x14ac:dyDescent="0.25">
      <c r="L291" s="39">
        <v>37680</v>
      </c>
      <c r="M291" s="53">
        <v>-4.5919999999999997E-3</v>
      </c>
      <c r="N291" s="53">
        <v>-1.55E-2</v>
      </c>
      <c r="O291" s="53">
        <v>-2.6700000000000002E-2</v>
      </c>
      <c r="P291" s="53">
        <v>-2.6700000000000002E-2</v>
      </c>
      <c r="Q291" s="53">
        <v>-3.0215334100000001E-2</v>
      </c>
      <c r="R291" s="53">
        <v>-3.36174204E-2</v>
      </c>
      <c r="S291" s="53">
        <v>-6.0000000000000001E-3</v>
      </c>
      <c r="T291" s="53">
        <v>-1.6451873200000001E-2</v>
      </c>
      <c r="U291" s="53">
        <v>-2.7099999999999999E-2</v>
      </c>
      <c r="W291" s="4">
        <f t="shared" si="61"/>
        <v>-6.9174203999999989E-3</v>
      </c>
      <c r="X291" s="34">
        <f t="shared" si="62"/>
        <v>1.9423783378163779</v>
      </c>
      <c r="Y291" s="17"/>
      <c r="AD291" s="17">
        <f t="shared" si="72"/>
        <v>-2.6700000000000002E-2</v>
      </c>
      <c r="AE291" s="17">
        <f t="shared" si="73"/>
        <v>-3.36174204E-2</v>
      </c>
      <c r="AG291" s="39">
        <v>37652</v>
      </c>
      <c r="AH291" s="103">
        <f t="shared" si="63"/>
        <v>13.764442684041954</v>
      </c>
      <c r="AI291" s="103">
        <f t="shared" si="64"/>
        <v>17.799622774723129</v>
      </c>
      <c r="AJ291" s="103">
        <f t="shared" si="65"/>
        <v>20.618403698184945</v>
      </c>
      <c r="AK291" s="103">
        <f t="shared" si="66"/>
        <v>6.8230448925446687</v>
      </c>
      <c r="AL291" s="103">
        <f t="shared" si="67"/>
        <v>13.324003776299548</v>
      </c>
      <c r="AM291" s="103">
        <f t="shared" si="68"/>
        <v>23.099657930170174</v>
      </c>
      <c r="AN291" s="103">
        <f t="shared" si="69"/>
        <v>12.933036663949304</v>
      </c>
      <c r="AO291" s="103">
        <f t="shared" si="70"/>
        <v>17.286846535663532</v>
      </c>
      <c r="AP291" s="103">
        <f t="shared" si="71"/>
        <v>20.734769563630607</v>
      </c>
    </row>
    <row r="292" spans="12:42" x14ac:dyDescent="0.25">
      <c r="L292" s="39">
        <v>37711</v>
      </c>
      <c r="M292" s="53">
        <v>1.8610999999999999E-2</v>
      </c>
      <c r="N292" s="53">
        <v>1.04E-2</v>
      </c>
      <c r="O292" s="53">
        <v>1.6999999999999999E-3</v>
      </c>
      <c r="P292" s="53">
        <v>1.5100000000000001E-2</v>
      </c>
      <c r="Q292" s="53">
        <v>1.28764155E-2</v>
      </c>
      <c r="R292" s="53">
        <v>1.06804651E-2</v>
      </c>
      <c r="S292" s="53">
        <v>1.84E-2</v>
      </c>
      <c r="T292" s="53">
        <v>1.05157688E-2</v>
      </c>
      <c r="U292" s="53">
        <v>2.3E-3</v>
      </c>
      <c r="W292" s="4">
        <f t="shared" si="61"/>
        <v>-4.4195349000000009E-3</v>
      </c>
      <c r="X292" s="34">
        <f t="shared" si="62"/>
        <v>1.9337939289633943</v>
      </c>
      <c r="Y292" s="17"/>
      <c r="AD292" s="17">
        <f t="shared" si="72"/>
        <v>1.5100000000000001E-2</v>
      </c>
      <c r="AE292" s="17">
        <f t="shared" si="73"/>
        <v>1.06804651E-2</v>
      </c>
      <c r="AG292" s="39">
        <v>37680</v>
      </c>
      <c r="AH292" s="103">
        <f t="shared" si="63"/>
        <v>14.020612726834658</v>
      </c>
      <c r="AI292" s="103">
        <f t="shared" si="64"/>
        <v>17.98473885158025</v>
      </c>
      <c r="AJ292" s="103">
        <f t="shared" si="65"/>
        <v>20.65345498447186</v>
      </c>
      <c r="AK292" s="103">
        <f t="shared" si="66"/>
        <v>6.9260728704220922</v>
      </c>
      <c r="AL292" s="103">
        <f t="shared" si="67"/>
        <v>13.495569185046751</v>
      </c>
      <c r="AM292" s="103">
        <f t="shared" si="68"/>
        <v>23.346373020515298</v>
      </c>
      <c r="AN292" s="103">
        <f t="shared" si="69"/>
        <v>13.17100453856597</v>
      </c>
      <c r="AO292" s="103">
        <f t="shared" si="70"/>
        <v>17.468631017113651</v>
      </c>
      <c r="AP292" s="103">
        <f t="shared" si="71"/>
        <v>20.782459533626955</v>
      </c>
    </row>
    <row r="293" spans="12:42" x14ac:dyDescent="0.25">
      <c r="L293" s="39">
        <v>37741</v>
      </c>
      <c r="M293" s="53">
        <v>7.3937000000000003E-2</v>
      </c>
      <c r="N293" s="53">
        <v>8.0699999999999994E-2</v>
      </c>
      <c r="O293" s="53">
        <v>8.7999999999999995E-2</v>
      </c>
      <c r="P293" s="53">
        <v>9.4600000000000004E-2</v>
      </c>
      <c r="Q293" s="53">
        <v>9.4817391099999995E-2</v>
      </c>
      <c r="R293" s="53">
        <v>9.4984606700000002E-2</v>
      </c>
      <c r="S293" s="53">
        <v>7.5200000000000003E-2</v>
      </c>
      <c r="T293" s="53">
        <v>8.1657984000000003E-2</v>
      </c>
      <c r="U293" s="53">
        <v>8.8499999999999995E-2</v>
      </c>
      <c r="W293" s="4">
        <f t="shared" si="61"/>
        <v>3.8460669999999808E-4</v>
      </c>
      <c r="X293" s="34">
        <f t="shared" si="62"/>
        <v>1.9345376790648929</v>
      </c>
      <c r="Y293" s="17"/>
      <c r="AD293" s="17">
        <f t="shared" si="72"/>
        <v>9.4600000000000004E-2</v>
      </c>
      <c r="AE293" s="17">
        <f t="shared" si="73"/>
        <v>9.4984606700000002E-2</v>
      </c>
      <c r="AG293" s="39">
        <v>37711</v>
      </c>
      <c r="AH293" s="103">
        <f t="shared" si="63"/>
        <v>15.057254770018631</v>
      </c>
      <c r="AI293" s="103">
        <f t="shared" si="64"/>
        <v>19.436107276902774</v>
      </c>
      <c r="AJ293" s="103">
        <f t="shared" si="65"/>
        <v>22.470959023105387</v>
      </c>
      <c r="AK293" s="103">
        <f t="shared" si="66"/>
        <v>7.5812793639640219</v>
      </c>
      <c r="AL293" s="103">
        <f t="shared" si="67"/>
        <v>14.775183846582438</v>
      </c>
      <c r="AM293" s="103">
        <f t="shared" si="68"/>
        <v>25.563919079740433</v>
      </c>
      <c r="AN293" s="103">
        <f t="shared" si="69"/>
        <v>14.16146407986613</v>
      </c>
      <c r="AO293" s="103">
        <f t="shared" si="70"/>
        <v>18.895084209211021</v>
      </c>
      <c r="AP293" s="103">
        <f t="shared" si="71"/>
        <v>22.62170720235294</v>
      </c>
    </row>
    <row r="294" spans="12:42" x14ac:dyDescent="0.25">
      <c r="L294" s="39">
        <v>37772</v>
      </c>
      <c r="M294" s="53">
        <v>4.9915000000000001E-2</v>
      </c>
      <c r="N294" s="53">
        <v>5.7000000000000002E-2</v>
      </c>
      <c r="O294" s="53">
        <v>6.4600000000000005E-2</v>
      </c>
      <c r="P294" s="53">
        <v>0.11269999999999999</v>
      </c>
      <c r="Q294" s="53">
        <v>0.10731275260000001</v>
      </c>
      <c r="R294" s="53">
        <v>0.1021045979</v>
      </c>
      <c r="S294" s="53">
        <v>5.3900000000000003E-2</v>
      </c>
      <c r="T294" s="53">
        <v>6.0364175200000002E-2</v>
      </c>
      <c r="U294" s="53">
        <v>6.7199999999999996E-2</v>
      </c>
      <c r="W294" s="4">
        <f t="shared" si="61"/>
        <v>-1.0595402099999998E-2</v>
      </c>
      <c r="X294" s="34">
        <f t="shared" si="62"/>
        <v>1.9140404744775996</v>
      </c>
      <c r="Y294" s="17"/>
      <c r="AD294" s="17">
        <f t="shared" si="72"/>
        <v>0.11269999999999999</v>
      </c>
      <c r="AE294" s="17">
        <f t="shared" si="73"/>
        <v>0.1021045979</v>
      </c>
      <c r="AG294" s="39">
        <v>37741</v>
      </c>
      <c r="AH294" s="103">
        <f t="shared" si="63"/>
        <v>15.808837641864109</v>
      </c>
      <c r="AI294" s="103">
        <f t="shared" si="64"/>
        <v>20.543965391686232</v>
      </c>
      <c r="AJ294" s="103">
        <f t="shared" si="65"/>
        <v>23.922582975997994</v>
      </c>
      <c r="AK294" s="103">
        <f t="shared" si="66"/>
        <v>8.4356895482827667</v>
      </c>
      <c r="AL294" s="103">
        <f t="shared" si="67"/>
        <v>16.360749495330253</v>
      </c>
      <c r="AM294" s="103">
        <f t="shared" si="68"/>
        <v>28.174112758125467</v>
      </c>
      <c r="AN294" s="103">
        <f t="shared" si="69"/>
        <v>14.924766993770916</v>
      </c>
      <c r="AO294" s="103">
        <f t="shared" si="70"/>
        <v>20.035670382834589</v>
      </c>
      <c r="AP294" s="103">
        <f t="shared" si="71"/>
        <v>24.141885926351055</v>
      </c>
    </row>
    <row r="295" spans="12:42" x14ac:dyDescent="0.25">
      <c r="L295" s="39">
        <v>37802</v>
      </c>
      <c r="M295" s="53">
        <v>1.3769999999999999E-2</v>
      </c>
      <c r="N295" s="53">
        <v>1.32E-2</v>
      </c>
      <c r="O295" s="53">
        <v>1.2500000000000001E-2</v>
      </c>
      <c r="P295" s="53">
        <v>1.9300000000000001E-2</v>
      </c>
      <c r="Q295" s="53">
        <v>1.8096825E-2</v>
      </c>
      <c r="R295" s="53">
        <v>1.6943972200000001E-2</v>
      </c>
      <c r="S295" s="53">
        <v>1.41E-2</v>
      </c>
      <c r="T295" s="53">
        <v>1.3495014899999999E-2</v>
      </c>
      <c r="U295" s="53">
        <v>1.2800000000000001E-2</v>
      </c>
      <c r="W295" s="4">
        <f t="shared" si="61"/>
        <v>-2.3560278000000004E-3</v>
      </c>
      <c r="X295" s="34">
        <f t="shared" si="62"/>
        <v>1.9095309419094053</v>
      </c>
      <c r="Y295" s="17"/>
      <c r="AD295" s="17">
        <f t="shared" si="72"/>
        <v>1.9300000000000001E-2</v>
      </c>
      <c r="AE295" s="17">
        <f t="shared" si="73"/>
        <v>1.6943972200000001E-2</v>
      </c>
      <c r="AG295" s="39">
        <v>37772</v>
      </c>
      <c r="AH295" s="103">
        <f t="shared" si="63"/>
        <v>16.026525336192577</v>
      </c>
      <c r="AI295" s="103">
        <f t="shared" si="64"/>
        <v>20.815145734856493</v>
      </c>
      <c r="AJ295" s="103">
        <f t="shared" si="65"/>
        <v>24.221615263197968</v>
      </c>
      <c r="AK295" s="103">
        <f t="shared" si="66"/>
        <v>8.5984983565646242</v>
      </c>
      <c r="AL295" s="103">
        <f t="shared" si="67"/>
        <v>16.656827115816082</v>
      </c>
      <c r="AM295" s="103">
        <f t="shared" si="68"/>
        <v>28.651494141458809</v>
      </c>
      <c r="AN295" s="103">
        <f t="shared" si="69"/>
        <v>15.135206208383087</v>
      </c>
      <c r="AO295" s="103">
        <f t="shared" si="70"/>
        <v>20.30605205318243</v>
      </c>
      <c r="AP295" s="103">
        <f t="shared" si="71"/>
        <v>24.450902066208346</v>
      </c>
    </row>
    <row r="296" spans="12:42" x14ac:dyDescent="0.25">
      <c r="L296" s="39">
        <v>37833</v>
      </c>
      <c r="M296" s="53">
        <v>2.4882999999999999E-2</v>
      </c>
      <c r="N296" s="53">
        <v>1.9900000000000001E-2</v>
      </c>
      <c r="O296" s="53">
        <v>1.49E-2</v>
      </c>
      <c r="P296" s="53">
        <v>7.5600000000000001E-2</v>
      </c>
      <c r="Q296" s="53">
        <v>6.2570352900000001E-2</v>
      </c>
      <c r="R296" s="53">
        <v>4.9868545200000003E-2</v>
      </c>
      <c r="S296" s="53">
        <v>2.8400000000000002E-2</v>
      </c>
      <c r="T296" s="53">
        <v>2.2939852300000001E-2</v>
      </c>
      <c r="U296" s="53">
        <v>1.7399999999999999E-2</v>
      </c>
      <c r="W296" s="4">
        <f t="shared" si="61"/>
        <v>-2.5731454799999998E-2</v>
      </c>
      <c r="X296" s="34">
        <f t="shared" si="62"/>
        <v>1.8603959327884618</v>
      </c>
      <c r="Y296" s="17"/>
      <c r="AD296" s="17">
        <f t="shared" si="72"/>
        <v>7.5600000000000001E-2</v>
      </c>
      <c r="AE296" s="17">
        <f t="shared" si="73"/>
        <v>4.9868545200000003E-2</v>
      </c>
      <c r="AG296" s="39">
        <v>37802</v>
      </c>
      <c r="AH296" s="103">
        <f t="shared" si="63"/>
        <v>16.425313366133057</v>
      </c>
      <c r="AI296" s="103">
        <f t="shared" si="64"/>
        <v>21.229367134980137</v>
      </c>
      <c r="AJ296" s="103">
        <f t="shared" si="65"/>
        <v>24.582517330619616</v>
      </c>
      <c r="AK296" s="103">
        <f t="shared" si="66"/>
        <v>9.2485448323209116</v>
      </c>
      <c r="AL296" s="103">
        <f t="shared" si="67"/>
        <v>17.699050666646983</v>
      </c>
      <c r="AM296" s="103">
        <f t="shared" si="68"/>
        <v>30.080302472099685</v>
      </c>
      <c r="AN296" s="103">
        <f t="shared" si="69"/>
        <v>15.565046064701166</v>
      </c>
      <c r="AO296" s="103">
        <f t="shared" si="70"/>
        <v>20.771869888078545</v>
      </c>
      <c r="AP296" s="103">
        <f t="shared" si="71"/>
        <v>24.876347762160375</v>
      </c>
    </row>
    <row r="297" spans="12:42" x14ac:dyDescent="0.25">
      <c r="L297" s="39">
        <v>37864</v>
      </c>
      <c r="M297" s="53">
        <v>2.4871000000000001E-2</v>
      </c>
      <c r="N297" s="53">
        <v>2.0299999999999999E-2</v>
      </c>
      <c r="O297" s="53">
        <v>1.5599999999999999E-2</v>
      </c>
      <c r="P297" s="53">
        <v>5.3699999999999998E-2</v>
      </c>
      <c r="Q297" s="53">
        <v>4.5848679000000003E-2</v>
      </c>
      <c r="R297" s="53">
        <v>3.7985525999999999E-2</v>
      </c>
      <c r="S297" s="53">
        <v>2.7E-2</v>
      </c>
      <c r="T297" s="53">
        <v>2.2160286000000001E-2</v>
      </c>
      <c r="U297" s="53">
        <v>1.72E-2</v>
      </c>
      <c r="W297" s="4">
        <f t="shared" si="61"/>
        <v>-1.5714473999999999E-2</v>
      </c>
      <c r="X297" s="34">
        <f t="shared" si="62"/>
        <v>1.8311607892729518</v>
      </c>
      <c r="Y297" s="17"/>
      <c r="AD297" s="17">
        <f t="shared" si="72"/>
        <v>5.3699999999999998E-2</v>
      </c>
      <c r="AE297" s="17">
        <f t="shared" si="73"/>
        <v>3.7985525999999999E-2</v>
      </c>
      <c r="AG297" s="39">
        <v>37833</v>
      </c>
      <c r="AH297" s="103">
        <f t="shared" si="63"/>
        <v>16.833827334862153</v>
      </c>
      <c r="AI297" s="103">
        <f t="shared" si="64"/>
        <v>21.660323287820233</v>
      </c>
      <c r="AJ297" s="103">
        <f t="shared" si="65"/>
        <v>24.966004600977282</v>
      </c>
      <c r="AK297" s="103">
        <f t="shared" si="66"/>
        <v>9.7451916898165454</v>
      </c>
      <c r="AL297" s="103">
        <f t="shared" si="67"/>
        <v>18.510528759266819</v>
      </c>
      <c r="AM297" s="103">
        <f t="shared" si="68"/>
        <v>31.222918583741489</v>
      </c>
      <c r="AN297" s="103">
        <f t="shared" si="69"/>
        <v>15.985302308448096</v>
      </c>
      <c r="AO297" s="103">
        <f t="shared" si="70"/>
        <v>21.232180465553157</v>
      </c>
      <c r="AP297" s="103">
        <f t="shared" si="71"/>
        <v>25.304220943669534</v>
      </c>
    </row>
    <row r="298" spans="12:42" x14ac:dyDescent="0.25">
      <c r="L298" s="39">
        <v>37894</v>
      </c>
      <c r="M298" s="53">
        <v>-1.0704999999999999E-2</v>
      </c>
      <c r="N298" s="53">
        <v>-1.0200000000000001E-2</v>
      </c>
      <c r="O298" s="53">
        <v>-9.7999999999999997E-3</v>
      </c>
      <c r="P298" s="53">
        <v>-2.53E-2</v>
      </c>
      <c r="Q298" s="53">
        <v>-1.84584691E-2</v>
      </c>
      <c r="R298" s="53">
        <v>-1.14705847E-2</v>
      </c>
      <c r="S298" s="53">
        <v>-1.18E-2</v>
      </c>
      <c r="T298" s="53">
        <v>-1.08566553E-2</v>
      </c>
      <c r="U298" s="53">
        <v>-9.9000000000000008E-3</v>
      </c>
      <c r="W298" s="4">
        <f t="shared" si="61"/>
        <v>1.38294153E-2</v>
      </c>
      <c r="X298" s="34">
        <f t="shared" si="62"/>
        <v>1.8564846723088833</v>
      </c>
      <c r="Y298" s="17"/>
      <c r="AD298" s="17">
        <f t="shared" si="72"/>
        <v>-2.53E-2</v>
      </c>
      <c r="AE298" s="17">
        <f t="shared" si="73"/>
        <v>-1.14705847E-2</v>
      </c>
      <c r="AG298" s="39">
        <v>37864</v>
      </c>
      <c r="AH298" s="103">
        <f t="shared" si="63"/>
        <v>16.653621213242456</v>
      </c>
      <c r="AI298" s="103">
        <f t="shared" si="64"/>
        <v>21.439387990284466</v>
      </c>
      <c r="AJ298" s="103">
        <f t="shared" si="65"/>
        <v>24.721337755887703</v>
      </c>
      <c r="AK298" s="103">
        <f t="shared" si="66"/>
        <v>9.4986383400641863</v>
      </c>
      <c r="AL298" s="103">
        <f t="shared" si="67"/>
        <v>18.168852736139229</v>
      </c>
      <c r="AM298" s="103">
        <f t="shared" si="68"/>
        <v>30.864773451545478</v>
      </c>
      <c r="AN298" s="103">
        <f t="shared" si="69"/>
        <v>15.796675741208409</v>
      </c>
      <c r="AO298" s="103">
        <f t="shared" si="70"/>
        <v>21.001670000971252</v>
      </c>
      <c r="AP298" s="103">
        <f t="shared" si="71"/>
        <v>25.053709156327205</v>
      </c>
    </row>
    <row r="299" spans="12:42" x14ac:dyDescent="0.25">
      <c r="L299" s="39">
        <v>37925</v>
      </c>
      <c r="M299" s="53">
        <v>5.6168000000000003E-2</v>
      </c>
      <c r="N299" s="53">
        <v>5.8599999999999999E-2</v>
      </c>
      <c r="O299" s="53">
        <v>6.1199999999999997E-2</v>
      </c>
      <c r="P299" s="53">
        <v>8.6400000000000005E-2</v>
      </c>
      <c r="Q299" s="53">
        <v>8.3977002199999998E-2</v>
      </c>
      <c r="R299" s="53">
        <v>8.1541553099999997E-2</v>
      </c>
      <c r="S299" s="53">
        <v>5.8400000000000001E-2</v>
      </c>
      <c r="T299" s="53">
        <v>6.0519374100000002E-2</v>
      </c>
      <c r="U299" s="53">
        <v>6.2700000000000006E-2</v>
      </c>
      <c r="W299" s="4">
        <f t="shared" si="61"/>
        <v>-4.8584469000000075E-3</v>
      </c>
      <c r="X299" s="34">
        <f t="shared" si="62"/>
        <v>1.8474650401078065</v>
      </c>
      <c r="Y299" s="17"/>
      <c r="AD299" s="17">
        <f t="shared" si="72"/>
        <v>8.6400000000000005E-2</v>
      </c>
      <c r="AE299" s="17">
        <f t="shared" si="73"/>
        <v>8.1541553099999997E-2</v>
      </c>
      <c r="AG299" s="39">
        <v>37894</v>
      </c>
      <c r="AH299" s="103">
        <f t="shared" si="63"/>
        <v>17.589021809547859</v>
      </c>
      <c r="AI299" s="103">
        <f t="shared" si="64"/>
        <v>22.695736126515136</v>
      </c>
      <c r="AJ299" s="103">
        <f t="shared" si="65"/>
        <v>26.234283626548027</v>
      </c>
      <c r="AK299" s="103">
        <f t="shared" si="66"/>
        <v>10.319320692645732</v>
      </c>
      <c r="AL299" s="103">
        <f t="shared" si="67"/>
        <v>19.694618522333467</v>
      </c>
      <c r="AM299" s="103">
        <f t="shared" si="68"/>
        <v>33.381535014864149</v>
      </c>
      <c r="AN299" s="103">
        <f t="shared" si="69"/>
        <v>16.71920160449498</v>
      </c>
      <c r="AO299" s="103">
        <f t="shared" si="70"/>
        <v>22.272677924484782</v>
      </c>
      <c r="AP299" s="103">
        <f t="shared" si="71"/>
        <v>26.624576720428919</v>
      </c>
    </row>
    <row r="300" spans="12:42" x14ac:dyDescent="0.25">
      <c r="L300" s="39">
        <v>37955</v>
      </c>
      <c r="M300" s="53">
        <v>1.0468999999999999E-2</v>
      </c>
      <c r="N300" s="53">
        <v>1.2E-2</v>
      </c>
      <c r="O300" s="53">
        <v>1.3599999999999999E-2</v>
      </c>
      <c r="P300" s="53">
        <v>3.2599999999999997E-2</v>
      </c>
      <c r="Q300" s="53">
        <v>3.5488021500000001E-2</v>
      </c>
      <c r="R300" s="53">
        <v>3.8386255699999997E-2</v>
      </c>
      <c r="S300" s="53">
        <v>1.21E-2</v>
      </c>
      <c r="T300" s="53">
        <v>1.37737391E-2</v>
      </c>
      <c r="U300" s="53">
        <v>1.55E-2</v>
      </c>
      <c r="W300" s="4">
        <f t="shared" si="61"/>
        <v>5.7862556999999995E-3</v>
      </c>
      <c r="X300" s="34">
        <f t="shared" si="62"/>
        <v>1.858154945226681</v>
      </c>
      <c r="Y300" s="17"/>
      <c r="AD300" s="17">
        <f t="shared" si="72"/>
        <v>3.2599999999999997E-2</v>
      </c>
      <c r="AE300" s="17">
        <f t="shared" si="73"/>
        <v>3.8386255699999997E-2</v>
      </c>
      <c r="AG300" s="39">
        <v>37925</v>
      </c>
      <c r="AH300" s="103">
        <f t="shared" si="63"/>
        <v>17.773161278872017</v>
      </c>
      <c r="AI300" s="103">
        <f t="shared" si="64"/>
        <v>22.96808496003332</v>
      </c>
      <c r="AJ300" s="103">
        <f t="shared" si="65"/>
        <v>26.591069883869082</v>
      </c>
      <c r="AK300" s="103">
        <f t="shared" si="66"/>
        <v>10.655730547225982</v>
      </c>
      <c r="AL300" s="103">
        <f t="shared" si="67"/>
        <v>20.393541567888334</v>
      </c>
      <c r="AM300" s="103">
        <f t="shared" si="68"/>
        <v>34.662927153603228</v>
      </c>
      <c r="AN300" s="103">
        <f t="shared" si="69"/>
        <v>16.921503943909368</v>
      </c>
      <c r="AO300" s="103">
        <f t="shared" si="70"/>
        <v>22.579455979274961</v>
      </c>
      <c r="AP300" s="103">
        <f t="shared" si="71"/>
        <v>27.037257659595568</v>
      </c>
    </row>
    <row r="301" spans="12:42" x14ac:dyDescent="0.25">
      <c r="L301" s="39">
        <v>37986</v>
      </c>
      <c r="M301" s="53">
        <v>3.4583000000000003E-2</v>
      </c>
      <c r="N301" s="53">
        <v>4.7899999999999998E-2</v>
      </c>
      <c r="O301" s="53">
        <v>6.1600000000000002E-2</v>
      </c>
      <c r="P301" s="53">
        <v>4.4999999999999997E-3</v>
      </c>
      <c r="Q301" s="53">
        <v>2.0287983900000001E-2</v>
      </c>
      <c r="R301" s="53">
        <v>3.6164882500000002E-2</v>
      </c>
      <c r="S301" s="53">
        <v>3.2300000000000002E-2</v>
      </c>
      <c r="T301" s="53">
        <v>4.5739969599999999E-2</v>
      </c>
      <c r="U301" s="53">
        <v>5.96E-2</v>
      </c>
      <c r="W301" s="4">
        <f t="shared" si="61"/>
        <v>3.1664882500000005E-2</v>
      </c>
      <c r="X301" s="34">
        <f t="shared" si="62"/>
        <v>1.916993203234078</v>
      </c>
      <c r="Y301" s="17"/>
      <c r="AD301" s="17">
        <f t="shared" si="72"/>
        <v>4.4999999999999997E-3</v>
      </c>
      <c r="AE301" s="17">
        <f t="shared" si="73"/>
        <v>3.6164882500000002E-2</v>
      </c>
      <c r="AG301" s="39">
        <v>37955</v>
      </c>
      <c r="AH301" s="103">
        <f t="shared" si="63"/>
        <v>18.387810515379247</v>
      </c>
      <c r="AI301" s="103">
        <f t="shared" si="64"/>
        <v>24.068256229618918</v>
      </c>
      <c r="AJ301" s="103">
        <f t="shared" si="65"/>
        <v>28.229079788715421</v>
      </c>
      <c r="AK301" s="103">
        <f t="shared" si="66"/>
        <v>10.703681334688499</v>
      </c>
      <c r="AL301" s="103">
        <f t="shared" si="67"/>
        <v>20.807285410881637</v>
      </c>
      <c r="AM301" s="103">
        <f t="shared" si="68"/>
        <v>35.916507841219349</v>
      </c>
      <c r="AN301" s="103">
        <f t="shared" si="69"/>
        <v>17.468068521297642</v>
      </c>
      <c r="AO301" s="103">
        <f t="shared" si="70"/>
        <v>23.612239609351537</v>
      </c>
      <c r="AP301" s="103">
        <f t="shared" si="71"/>
        <v>28.648678216107466</v>
      </c>
    </row>
    <row r="302" spans="12:42" x14ac:dyDescent="0.25">
      <c r="L302" s="39">
        <v>38017</v>
      </c>
      <c r="M302" s="53">
        <v>2.0421999999999999E-2</v>
      </c>
      <c r="N302" s="53">
        <v>1.9E-2</v>
      </c>
      <c r="O302" s="53">
        <v>1.7600000000000001E-2</v>
      </c>
      <c r="P302" s="53">
        <v>5.2499999999999998E-2</v>
      </c>
      <c r="Q302" s="53">
        <v>4.3445639000000001E-2</v>
      </c>
      <c r="R302" s="53">
        <v>3.4576213000000001E-2</v>
      </c>
      <c r="S302" s="53">
        <v>2.2800000000000001E-2</v>
      </c>
      <c r="T302" s="53">
        <v>2.08608032E-2</v>
      </c>
      <c r="U302" s="53">
        <v>1.89E-2</v>
      </c>
      <c r="W302" s="4">
        <f t="shared" si="61"/>
        <v>-1.7923786999999997E-2</v>
      </c>
      <c r="X302" s="34">
        <f t="shared" si="62"/>
        <v>1.8826334253788628</v>
      </c>
      <c r="Y302" s="17"/>
      <c r="AD302" s="17">
        <f t="shared" si="72"/>
        <v>5.2499999999999998E-2</v>
      </c>
      <c r="AE302" s="17">
        <f t="shared" si="73"/>
        <v>3.4576213000000001E-2</v>
      </c>
      <c r="AG302" s="39">
        <v>37986</v>
      </c>
      <c r="AH302" s="103">
        <f t="shared" si="63"/>
        <v>18.763326381724319</v>
      </c>
      <c r="AI302" s="103">
        <f t="shared" si="64"/>
        <v>24.525553097981675</v>
      </c>
      <c r="AJ302" s="103">
        <f t="shared" si="65"/>
        <v>28.725911592996813</v>
      </c>
      <c r="AK302" s="103">
        <f t="shared" si="66"/>
        <v>11.265624604759644</v>
      </c>
      <c r="AL302" s="103">
        <f t="shared" si="67"/>
        <v>21.711271221412765</v>
      </c>
      <c r="AM302" s="103">
        <f t="shared" si="68"/>
        <v>37.158364666553524</v>
      </c>
      <c r="AN302" s="103">
        <f t="shared" si="69"/>
        <v>17.866340483583226</v>
      </c>
      <c r="AO302" s="103">
        <f t="shared" si="70"/>
        <v>24.104809892953462</v>
      </c>
      <c r="AP302" s="103">
        <f t="shared" si="71"/>
        <v>29.190138234391895</v>
      </c>
    </row>
    <row r="303" spans="12:42" x14ac:dyDescent="0.25">
      <c r="L303" s="39">
        <v>38046</v>
      </c>
      <c r="M303" s="53">
        <v>6.3530000000000001E-3</v>
      </c>
      <c r="N303" s="53">
        <v>1.38E-2</v>
      </c>
      <c r="O303" s="53">
        <v>2.1399999999999999E-2</v>
      </c>
      <c r="P303" s="53">
        <v>-1.5E-3</v>
      </c>
      <c r="Q303" s="53">
        <v>8.9641193000000001E-3</v>
      </c>
      <c r="R303" s="53">
        <v>1.9364114000000002E-2</v>
      </c>
      <c r="S303" s="53">
        <v>5.7000000000000002E-3</v>
      </c>
      <c r="T303" s="53">
        <v>1.34717476E-2</v>
      </c>
      <c r="U303" s="53">
        <v>2.1299999999999999E-2</v>
      </c>
      <c r="W303" s="4">
        <f t="shared" si="61"/>
        <v>2.0864114000000003E-2</v>
      </c>
      <c r="X303" s="34">
        <f t="shared" si="62"/>
        <v>1.9219129037861782</v>
      </c>
      <c r="Y303" s="17"/>
      <c r="AD303" s="17">
        <f t="shared" si="72"/>
        <v>-1.5E-3</v>
      </c>
      <c r="AE303" s="17">
        <f t="shared" si="73"/>
        <v>1.9364114000000002E-2</v>
      </c>
      <c r="AG303" s="39">
        <v>38017</v>
      </c>
      <c r="AH303" s="103">
        <f t="shared" si="63"/>
        <v>18.882529794227416</v>
      </c>
      <c r="AI303" s="103">
        <f t="shared" si="64"/>
        <v>24.864005730733822</v>
      </c>
      <c r="AJ303" s="103">
        <f t="shared" si="65"/>
        <v>29.340646101086946</v>
      </c>
      <c r="AK303" s="103">
        <f t="shared" si="66"/>
        <v>11.248726167852505</v>
      </c>
      <c r="AL303" s="103">
        <f t="shared" si="67"/>
        <v>21.905893646796169</v>
      </c>
      <c r="AM303" s="103">
        <f t="shared" si="68"/>
        <v>37.877903476010239</v>
      </c>
      <c r="AN303" s="103">
        <f t="shared" si="69"/>
        <v>17.96817862433965</v>
      </c>
      <c r="AO303" s="103">
        <f t="shared" si="70"/>
        <v>24.429543807777311</v>
      </c>
      <c r="AP303" s="103">
        <f t="shared" si="71"/>
        <v>29.811888178784447</v>
      </c>
    </row>
    <row r="304" spans="12:42" x14ac:dyDescent="0.25">
      <c r="L304" s="39">
        <v>38077</v>
      </c>
      <c r="M304" s="53">
        <v>-1.8550000000000001E-2</v>
      </c>
      <c r="N304" s="53">
        <v>-1.3599999999999999E-2</v>
      </c>
      <c r="O304" s="53">
        <v>-8.8000000000000005E-3</v>
      </c>
      <c r="P304" s="53">
        <v>4.7000000000000002E-3</v>
      </c>
      <c r="Q304" s="53">
        <v>9.3201277999999995E-3</v>
      </c>
      <c r="R304" s="53">
        <v>1.38286872E-2</v>
      </c>
      <c r="S304" s="53">
        <v>-1.6799999999999999E-2</v>
      </c>
      <c r="T304" s="53">
        <v>-1.1870219499999999E-2</v>
      </c>
      <c r="U304" s="53">
        <v>-7.0000000000000001E-3</v>
      </c>
      <c r="W304" s="4">
        <f t="shared" si="61"/>
        <v>9.1286871999999991E-3</v>
      </c>
      <c r="X304" s="34">
        <f t="shared" si="62"/>
        <v>1.939457445510486</v>
      </c>
      <c r="Y304" s="17"/>
      <c r="AD304" s="17">
        <f t="shared" si="72"/>
        <v>4.7000000000000002E-3</v>
      </c>
      <c r="AE304" s="17">
        <f t="shared" si="73"/>
        <v>1.38286872E-2</v>
      </c>
      <c r="AG304" s="39">
        <v>38046</v>
      </c>
      <c r="AH304" s="103">
        <f t="shared" si="63"/>
        <v>18.532258866544499</v>
      </c>
      <c r="AI304" s="103">
        <f t="shared" si="64"/>
        <v>24.525855252795843</v>
      </c>
      <c r="AJ304" s="103">
        <f t="shared" si="65"/>
        <v>29.08244841539738</v>
      </c>
      <c r="AK304" s="103">
        <f t="shared" si="66"/>
        <v>11.30159518084141</v>
      </c>
      <c r="AL304" s="103">
        <f t="shared" si="67"/>
        <v>22.110059375157515</v>
      </c>
      <c r="AM304" s="103">
        <f t="shared" si="68"/>
        <v>38.401705154971779</v>
      </c>
      <c r="AN304" s="103">
        <f t="shared" si="69"/>
        <v>17.666313223450743</v>
      </c>
      <c r="AO304" s="103">
        <f t="shared" si="70"/>
        <v>24.139559760494127</v>
      </c>
      <c r="AP304" s="103">
        <f t="shared" si="71"/>
        <v>29.603204961532956</v>
      </c>
    </row>
    <row r="305" spans="12:42" x14ac:dyDescent="0.25">
      <c r="L305" s="39">
        <v>38107</v>
      </c>
      <c r="M305" s="53">
        <v>-1.1625E-2</v>
      </c>
      <c r="N305" s="53">
        <v>-1.8100000000000002E-2</v>
      </c>
      <c r="O305" s="53">
        <v>-2.4400000000000002E-2</v>
      </c>
      <c r="P305" s="53">
        <v>-5.0200000000000002E-2</v>
      </c>
      <c r="Q305" s="53">
        <v>-5.0984245999999997E-2</v>
      </c>
      <c r="R305" s="53">
        <v>-5.1714616200000001E-2</v>
      </c>
      <c r="S305" s="53">
        <v>-1.46E-2</v>
      </c>
      <c r="T305" s="53">
        <v>-2.0676317900000001E-2</v>
      </c>
      <c r="U305" s="53">
        <v>-2.6599999999999999E-2</v>
      </c>
      <c r="W305" s="4">
        <f t="shared" si="61"/>
        <v>-1.5146161999999991E-3</v>
      </c>
      <c r="X305" s="34">
        <f t="shared" si="62"/>
        <v>1.9365199118443053</v>
      </c>
      <c r="Y305" s="17"/>
      <c r="AD305" s="17">
        <f t="shared" si="72"/>
        <v>-5.0200000000000002E-2</v>
      </c>
      <c r="AE305" s="17">
        <f t="shared" si="73"/>
        <v>-5.1714616200000001E-2</v>
      </c>
      <c r="AG305" s="39">
        <v>38077</v>
      </c>
      <c r="AH305" s="103">
        <f t="shared" si="63"/>
        <v>18.31682135722092</v>
      </c>
      <c r="AI305" s="103">
        <f t="shared" si="64"/>
        <v>24.081937272720239</v>
      </c>
      <c r="AJ305" s="103">
        <f t="shared" si="65"/>
        <v>28.372836674061684</v>
      </c>
      <c r="AK305" s="103">
        <f t="shared" si="66"/>
        <v>10.734255102763171</v>
      </c>
      <c r="AL305" s="103">
        <f t="shared" si="67"/>
        <v>20.982794668899878</v>
      </c>
      <c r="AM305" s="103">
        <f t="shared" si="68"/>
        <v>36.415775711456853</v>
      </c>
      <c r="AN305" s="103">
        <f t="shared" si="69"/>
        <v>17.408385050388365</v>
      </c>
      <c r="AO305" s="103">
        <f t="shared" si="70"/>
        <v>23.640442548920102</v>
      </c>
      <c r="AP305" s="103">
        <f t="shared" si="71"/>
        <v>28.815759709556183</v>
      </c>
    </row>
    <row r="306" spans="12:42" x14ac:dyDescent="0.25">
      <c r="L306" s="39">
        <v>38138</v>
      </c>
      <c r="M306" s="53">
        <v>1.8638999999999999E-2</v>
      </c>
      <c r="N306" s="53">
        <v>1.44E-2</v>
      </c>
      <c r="O306" s="53">
        <v>1.0200000000000001E-2</v>
      </c>
      <c r="P306" s="53">
        <v>1.9900000000000001E-2</v>
      </c>
      <c r="Q306" s="53">
        <v>1.5916004899999999E-2</v>
      </c>
      <c r="R306" s="53">
        <v>1.20711932E-2</v>
      </c>
      <c r="S306" s="53">
        <v>1.8700000000000001E-2</v>
      </c>
      <c r="T306" s="53">
        <v>1.45332013E-2</v>
      </c>
      <c r="U306" s="53">
        <v>1.03E-2</v>
      </c>
      <c r="W306" s="4">
        <f t="shared" si="61"/>
        <v>-7.8288068000000009E-3</v>
      </c>
      <c r="X306" s="34">
        <f t="shared" si="62"/>
        <v>1.9213592715901233</v>
      </c>
      <c r="Y306" s="17"/>
      <c r="AD306" s="17">
        <f t="shared" si="72"/>
        <v>1.9900000000000001E-2</v>
      </c>
      <c r="AE306" s="17">
        <f t="shared" si="73"/>
        <v>1.20711932E-2</v>
      </c>
      <c r="AG306" s="39">
        <v>38107</v>
      </c>
      <c r="AH306" s="103">
        <f t="shared" si="63"/>
        <v>18.658228590498162</v>
      </c>
      <c r="AI306" s="103">
        <f t="shared" si="64"/>
        <v>24.42871716944741</v>
      </c>
      <c r="AJ306" s="103">
        <f t="shared" si="65"/>
        <v>28.662239608137114</v>
      </c>
      <c r="AK306" s="103">
        <f t="shared" si="66"/>
        <v>10.947866779308159</v>
      </c>
      <c r="AL306" s="103">
        <f t="shared" si="67"/>
        <v>21.316756931665783</v>
      </c>
      <c r="AM306" s="103">
        <f t="shared" si="68"/>
        <v>36.855357575597715</v>
      </c>
      <c r="AN306" s="103">
        <f t="shared" si="69"/>
        <v>17.733921850830626</v>
      </c>
      <c r="AO306" s="103">
        <f t="shared" si="70"/>
        <v>23.984013859304643</v>
      </c>
      <c r="AP306" s="103">
        <f t="shared" si="71"/>
        <v>29.112562034564611</v>
      </c>
    </row>
    <row r="307" spans="12:42" x14ac:dyDescent="0.25">
      <c r="L307" s="39">
        <v>38168</v>
      </c>
      <c r="M307" s="53">
        <v>1.2496E-2</v>
      </c>
      <c r="N307" s="53">
        <v>1.7999999999999999E-2</v>
      </c>
      <c r="O307" s="53">
        <v>2.3599999999999999E-2</v>
      </c>
      <c r="P307" s="53">
        <v>3.3300000000000003E-2</v>
      </c>
      <c r="Q307" s="53">
        <v>4.2113641799999997E-2</v>
      </c>
      <c r="R307" s="53">
        <v>5.0788881299999998E-2</v>
      </c>
      <c r="S307" s="53">
        <v>1.41E-2</v>
      </c>
      <c r="T307" s="53">
        <v>1.98747583E-2</v>
      </c>
      <c r="U307" s="53">
        <v>2.5700000000000001E-2</v>
      </c>
      <c r="W307" s="4">
        <f t="shared" si="61"/>
        <v>1.7488881299999995E-2</v>
      </c>
      <c r="X307" s="34">
        <f t="shared" si="62"/>
        <v>1.9549616958256175</v>
      </c>
      <c r="Y307" s="17"/>
      <c r="AD307" s="17">
        <f t="shared" si="72"/>
        <v>3.3300000000000003E-2</v>
      </c>
      <c r="AE307" s="17">
        <f t="shared" si="73"/>
        <v>5.0788881299999998E-2</v>
      </c>
      <c r="AG307" s="39">
        <v>38138</v>
      </c>
      <c r="AH307" s="103">
        <f t="shared" si="63"/>
        <v>18.89138181496503</v>
      </c>
      <c r="AI307" s="103">
        <f t="shared" si="64"/>
        <v>24.868434078497465</v>
      </c>
      <c r="AJ307" s="103">
        <f t="shared" si="65"/>
        <v>29.338668462889153</v>
      </c>
      <c r="AK307" s="103">
        <f t="shared" si="66"/>
        <v>11.312430743059121</v>
      </c>
      <c r="AL307" s="103">
        <f t="shared" si="67"/>
        <v>22.214483197423625</v>
      </c>
      <c r="AM307" s="103">
        <f t="shared" si="68"/>
        <v>38.727199956773802</v>
      </c>
      <c r="AN307" s="103">
        <f t="shared" si="69"/>
        <v>17.983970148927337</v>
      </c>
      <c r="AO307" s="103">
        <f t="shared" si="70"/>
        <v>24.460690337822175</v>
      </c>
      <c r="AP307" s="103">
        <f t="shared" si="71"/>
        <v>29.860754878852923</v>
      </c>
    </row>
    <row r="308" spans="12:42" x14ac:dyDescent="0.25">
      <c r="L308" s="39">
        <v>38199</v>
      </c>
      <c r="M308" s="53">
        <v>-5.6531999999999999E-2</v>
      </c>
      <c r="N308" s="53">
        <v>-3.5099999999999999E-2</v>
      </c>
      <c r="O308" s="53">
        <v>-1.41E-2</v>
      </c>
      <c r="P308" s="53">
        <v>-8.9800000000000005E-2</v>
      </c>
      <c r="Q308" s="53">
        <v>-6.7333348099999996E-2</v>
      </c>
      <c r="R308" s="53">
        <v>-4.5970555900000001E-2</v>
      </c>
      <c r="S308" s="53">
        <v>-5.9299999999999999E-2</v>
      </c>
      <c r="T308" s="53">
        <v>-3.78152847E-2</v>
      </c>
      <c r="U308" s="53">
        <v>-1.6799999999999999E-2</v>
      </c>
      <c r="W308" s="4">
        <f t="shared" si="61"/>
        <v>4.3829444100000003E-2</v>
      </c>
      <c r="X308" s="34">
        <f t="shared" si="62"/>
        <v>2.0406465801904474</v>
      </c>
      <c r="Y308" s="17"/>
      <c r="AD308" s="17">
        <f t="shared" si="72"/>
        <v>-8.9800000000000005E-2</v>
      </c>
      <c r="AE308" s="17">
        <f t="shared" si="73"/>
        <v>-4.5970555900000001E-2</v>
      </c>
      <c r="AG308" s="39">
        <v>38168</v>
      </c>
      <c r="AH308" s="103">
        <f t="shared" si="63"/>
        <v>17.823414218201425</v>
      </c>
      <c r="AI308" s="103">
        <f t="shared" si="64"/>
        <v>23.995552042342204</v>
      </c>
      <c r="AJ308" s="103">
        <f t="shared" si="65"/>
        <v>28.924993237562415</v>
      </c>
      <c r="AK308" s="103">
        <f t="shared" si="66"/>
        <v>10.296574462332412</v>
      </c>
      <c r="AL308" s="103">
        <f t="shared" si="67"/>
        <v>20.7187076674299</v>
      </c>
      <c r="AM308" s="103">
        <f t="shared" si="68"/>
        <v>36.946889046310453</v>
      </c>
      <c r="AN308" s="103">
        <f t="shared" si="69"/>
        <v>16.917520719095947</v>
      </c>
      <c r="AO308" s="103">
        <f t="shared" si="70"/>
        <v>23.535702368738892</v>
      </c>
      <c r="AP308" s="103">
        <f t="shared" si="71"/>
        <v>29.359094196888194</v>
      </c>
    </row>
    <row r="309" spans="12:42" x14ac:dyDescent="0.25">
      <c r="L309" s="39">
        <v>38230</v>
      </c>
      <c r="M309" s="53">
        <v>-4.9389999999999998E-3</v>
      </c>
      <c r="N309" s="53">
        <v>4.8999999999999998E-3</v>
      </c>
      <c r="O309" s="53">
        <v>1.4200000000000001E-2</v>
      </c>
      <c r="P309" s="53">
        <v>-2.1499999999999998E-2</v>
      </c>
      <c r="Q309" s="53">
        <v>-5.1396028000000003E-3</v>
      </c>
      <c r="R309" s="53">
        <v>9.8092583000000001E-3</v>
      </c>
      <c r="S309" s="53">
        <v>-6.3E-3</v>
      </c>
      <c r="T309" s="53">
        <v>4.1181174999999999E-3</v>
      </c>
      <c r="U309" s="53">
        <v>1.3899999999999999E-2</v>
      </c>
      <c r="W309" s="4">
        <f t="shared" si="61"/>
        <v>3.1309258299999997E-2</v>
      </c>
      <c r="X309" s="34">
        <f t="shared" si="62"/>
        <v>2.1045377110686418</v>
      </c>
      <c r="Y309" s="17"/>
      <c r="AD309" s="17">
        <f t="shared" si="72"/>
        <v>-2.1499999999999998E-2</v>
      </c>
      <c r="AE309" s="17">
        <f t="shared" si="73"/>
        <v>9.8092583000000001E-3</v>
      </c>
      <c r="AG309" s="39">
        <v>38199</v>
      </c>
      <c r="AH309" s="103">
        <f t="shared" si="63"/>
        <v>17.735384375377727</v>
      </c>
      <c r="AI309" s="103">
        <f t="shared" si="64"/>
        <v>24.11313024734968</v>
      </c>
      <c r="AJ309" s="103">
        <f t="shared" si="65"/>
        <v>29.3357281415358</v>
      </c>
      <c r="AK309" s="103">
        <f t="shared" si="66"/>
        <v>10.075198111392266</v>
      </c>
      <c r="AL309" s="103">
        <f t="shared" si="67"/>
        <v>20.612221739489996</v>
      </c>
      <c r="AM309" s="103">
        <f t="shared" si="68"/>
        <v>37.309310624347155</v>
      </c>
      <c r="AN309" s="103">
        <f t="shared" si="69"/>
        <v>16.810940338565644</v>
      </c>
      <c r="AO309" s="103">
        <f t="shared" si="70"/>
        <v>23.632625156538388</v>
      </c>
      <c r="AP309" s="103">
        <f t="shared" si="71"/>
        <v>29.767185606224942</v>
      </c>
    </row>
    <row r="310" spans="12:42" x14ac:dyDescent="0.25">
      <c r="L310" s="39">
        <v>38260</v>
      </c>
      <c r="M310" s="53">
        <v>9.5110000000000004E-3</v>
      </c>
      <c r="N310" s="53">
        <v>1.26E-2</v>
      </c>
      <c r="O310" s="53">
        <v>1.55E-2</v>
      </c>
      <c r="P310" s="53">
        <v>5.5300000000000002E-2</v>
      </c>
      <c r="Q310" s="53">
        <v>4.6945831100000002E-2</v>
      </c>
      <c r="R310" s="53">
        <v>3.9555570300000002E-2</v>
      </c>
      <c r="S310" s="53">
        <v>1.3100000000000001E-2</v>
      </c>
      <c r="T310" s="53">
        <v>1.53720117E-2</v>
      </c>
      <c r="U310" s="53">
        <v>1.7500000000000002E-2</v>
      </c>
      <c r="W310" s="4">
        <f t="shared" si="61"/>
        <v>-1.57444297E-2</v>
      </c>
      <c r="X310" s="34">
        <f t="shared" si="62"/>
        <v>2.0714029650257229</v>
      </c>
      <c r="Y310" s="17"/>
      <c r="AD310" s="17">
        <f t="shared" si="72"/>
        <v>5.5300000000000002E-2</v>
      </c>
      <c r="AE310" s="17">
        <f t="shared" si="73"/>
        <v>3.9555570300000002E-2</v>
      </c>
      <c r="AG310" s="39">
        <v>38230</v>
      </c>
      <c r="AH310" s="103">
        <f t="shared" si="63"/>
        <v>17.904065616171945</v>
      </c>
      <c r="AI310" s="103">
        <f t="shared" si="64"/>
        <v>24.416955688466285</v>
      </c>
      <c r="AJ310" s="103">
        <f t="shared" si="65"/>
        <v>29.790431927729607</v>
      </c>
      <c r="AK310" s="103">
        <f t="shared" si="66"/>
        <v>10.632356566952257</v>
      </c>
      <c r="AL310" s="103">
        <f t="shared" si="67"/>
        <v>21.579879619867842</v>
      </c>
      <c r="AM310" s="103">
        <f t="shared" si="68"/>
        <v>38.785101683593055</v>
      </c>
      <c r="AN310" s="103">
        <f t="shared" si="69"/>
        <v>17.031163657000857</v>
      </c>
      <c r="AO310" s="103">
        <f t="shared" si="70"/>
        <v>23.99590614694641</v>
      </c>
      <c r="AP310" s="103">
        <f t="shared" si="71"/>
        <v>30.288111354333882</v>
      </c>
    </row>
    <row r="311" spans="12:42" x14ac:dyDescent="0.25">
      <c r="L311" s="39">
        <v>38291</v>
      </c>
      <c r="M311" s="53">
        <v>1.5596E-2</v>
      </c>
      <c r="N311" s="53">
        <v>1.61E-2</v>
      </c>
      <c r="O311" s="53">
        <v>1.66E-2</v>
      </c>
      <c r="P311" s="53">
        <v>2.4299999999999999E-2</v>
      </c>
      <c r="Q311" s="53">
        <v>1.9684103599999999E-2</v>
      </c>
      <c r="R311" s="53">
        <v>1.55349137E-2</v>
      </c>
      <c r="S311" s="53">
        <v>1.6299999999999999E-2</v>
      </c>
      <c r="T311" s="53">
        <v>1.6424448099999999E-2</v>
      </c>
      <c r="U311" s="53">
        <v>1.6500000000000001E-2</v>
      </c>
      <c r="W311" s="4">
        <f t="shared" si="61"/>
        <v>-8.7650862999999989E-3</v>
      </c>
      <c r="X311" s="34">
        <f t="shared" si="62"/>
        <v>2.0532469392751964</v>
      </c>
      <c r="Y311" s="17"/>
      <c r="AD311" s="17">
        <f t="shared" si="72"/>
        <v>2.4299999999999999E-2</v>
      </c>
      <c r="AE311" s="17">
        <f t="shared" si="73"/>
        <v>1.55349137E-2</v>
      </c>
      <c r="AG311" s="39">
        <v>38260</v>
      </c>
      <c r="AH311" s="103">
        <f t="shared" si="63"/>
        <v>18.183297423521761</v>
      </c>
      <c r="AI311" s="103">
        <f t="shared" si="64"/>
        <v>24.810068675050591</v>
      </c>
      <c r="AJ311" s="103">
        <f t="shared" si="65"/>
        <v>30.284953097729918</v>
      </c>
      <c r="AK311" s="103">
        <f t="shared" si="66"/>
        <v>10.890722831529198</v>
      </c>
      <c r="AL311" s="103">
        <f t="shared" si="67"/>
        <v>22.004660205980848</v>
      </c>
      <c r="AM311" s="103">
        <f t="shared" si="68"/>
        <v>39.387624891093402</v>
      </c>
      <c r="AN311" s="103">
        <f t="shared" si="69"/>
        <v>17.308771624609971</v>
      </c>
      <c r="AO311" s="103">
        <f t="shared" si="70"/>
        <v>24.390025662069402</v>
      </c>
      <c r="AP311" s="103">
        <f t="shared" si="71"/>
        <v>30.787865191680389</v>
      </c>
    </row>
    <row r="312" spans="12:42" x14ac:dyDescent="0.25">
      <c r="L312" s="39">
        <v>38321</v>
      </c>
      <c r="M312" s="53">
        <v>3.4398999999999999E-2</v>
      </c>
      <c r="N312" s="53">
        <v>4.2799999999999998E-2</v>
      </c>
      <c r="O312" s="53">
        <v>5.0599999999999999E-2</v>
      </c>
      <c r="P312" s="53">
        <v>8.4500000000000006E-2</v>
      </c>
      <c r="Q312" s="53">
        <v>8.6738228700000003E-2</v>
      </c>
      <c r="R312" s="53">
        <v>8.8736683799999994E-2</v>
      </c>
      <c r="S312" s="53">
        <v>3.8600000000000002E-2</v>
      </c>
      <c r="T312" s="53">
        <v>4.6485968500000002E-2</v>
      </c>
      <c r="U312" s="53">
        <v>5.3800000000000001E-2</v>
      </c>
      <c r="W312" s="4">
        <f t="shared" si="61"/>
        <v>4.2366837999999879E-3</v>
      </c>
      <c r="X312" s="34">
        <f t="shared" si="62"/>
        <v>2.0619458973202236</v>
      </c>
      <c r="Y312" s="17"/>
      <c r="AD312" s="17">
        <f t="shared" si="72"/>
        <v>8.4500000000000006E-2</v>
      </c>
      <c r="AE312" s="17">
        <f t="shared" si="73"/>
        <v>8.8736683799999994E-2</v>
      </c>
      <c r="AG312" s="39">
        <v>38291</v>
      </c>
      <c r="AH312" s="103">
        <f t="shared" si="63"/>
        <v>18.808784671593486</v>
      </c>
      <c r="AI312" s="103">
        <f t="shared" si="64"/>
        <v>25.871939614342754</v>
      </c>
      <c r="AJ312" s="103">
        <f t="shared" si="65"/>
        <v>31.817371724475052</v>
      </c>
      <c r="AK312" s="103">
        <f t="shared" si="66"/>
        <v>11.810988910793416</v>
      </c>
      <c r="AL312" s="103">
        <f t="shared" si="67"/>
        <v>23.913305455393004</v>
      </c>
      <c r="AM312" s="103">
        <f t="shared" si="68"/>
        <v>42.88275210668737</v>
      </c>
      <c r="AN312" s="103">
        <f t="shared" si="69"/>
        <v>17.976890209319915</v>
      </c>
      <c r="AO312" s="103">
        <f t="shared" si="70"/>
        <v>25.523819626710555</v>
      </c>
      <c r="AP312" s="103">
        <f t="shared" si="71"/>
        <v>32.444252338992797</v>
      </c>
    </row>
    <row r="313" spans="12:42" x14ac:dyDescent="0.25">
      <c r="L313" s="39">
        <v>38352</v>
      </c>
      <c r="M313" s="53">
        <v>3.9208E-2</v>
      </c>
      <c r="N313" s="53">
        <v>3.6200000000000003E-2</v>
      </c>
      <c r="O313" s="53">
        <v>3.3500000000000002E-2</v>
      </c>
      <c r="P313" s="53">
        <v>3.5900000000000001E-2</v>
      </c>
      <c r="Q313" s="53">
        <v>2.95998489E-2</v>
      </c>
      <c r="R313" s="53">
        <v>2.38686735E-2</v>
      </c>
      <c r="S313" s="53">
        <v>3.8899999999999997E-2</v>
      </c>
      <c r="T313" s="53">
        <v>3.5631629999999997E-2</v>
      </c>
      <c r="U313" s="53">
        <v>3.2599999999999997E-2</v>
      </c>
      <c r="W313" s="4">
        <f t="shared" si="61"/>
        <v>-1.2031326500000002E-2</v>
      </c>
      <c r="X313" s="34">
        <f t="shared" si="62"/>
        <v>2.0371379530042284</v>
      </c>
      <c r="Y313" s="17"/>
      <c r="AD313" s="17">
        <f t="shared" si="72"/>
        <v>3.5900000000000001E-2</v>
      </c>
      <c r="AE313" s="17">
        <f t="shared" si="73"/>
        <v>2.38686735E-2</v>
      </c>
      <c r="AG313" s="39">
        <v>38321</v>
      </c>
      <c r="AH313" s="103">
        <f t="shared" si="63"/>
        <v>19.54623950099732</v>
      </c>
      <c r="AI313" s="103">
        <f t="shared" si="64"/>
        <v>26.808503828381962</v>
      </c>
      <c r="AJ313" s="103">
        <f t="shared" si="65"/>
        <v>32.883253677244966</v>
      </c>
      <c r="AK313" s="103">
        <f t="shared" si="66"/>
        <v>12.235003412690901</v>
      </c>
      <c r="AL313" s="103">
        <f t="shared" si="67"/>
        <v>24.621135683572184</v>
      </c>
      <c r="AM313" s="103">
        <f t="shared" si="68"/>
        <v>43.906306515503324</v>
      </c>
      <c r="AN313" s="103">
        <f t="shared" si="69"/>
        <v>18.676191238462458</v>
      </c>
      <c r="AO313" s="103">
        <f t="shared" si="70"/>
        <v>26.43327492383624</v>
      </c>
      <c r="AP313" s="103">
        <f t="shared" si="71"/>
        <v>33.501934965243962</v>
      </c>
    </row>
    <row r="314" spans="12:42" x14ac:dyDescent="0.25">
      <c r="L314" s="39">
        <v>38383</v>
      </c>
      <c r="M314" s="53">
        <v>-3.3348000000000003E-2</v>
      </c>
      <c r="N314" s="53">
        <v>-2.52E-2</v>
      </c>
      <c r="O314" s="53">
        <v>-1.78E-2</v>
      </c>
      <c r="P314" s="53">
        <v>-4.4999999999999998E-2</v>
      </c>
      <c r="Q314" s="53">
        <v>-4.1723388200000003E-2</v>
      </c>
      <c r="R314" s="53">
        <v>-3.8683176399999998E-2</v>
      </c>
      <c r="S314" s="53">
        <v>-3.44E-2</v>
      </c>
      <c r="T314" s="53">
        <v>-2.6634708E-2</v>
      </c>
      <c r="U314" s="53">
        <v>-1.9599999999999999E-2</v>
      </c>
      <c r="W314" s="4">
        <f t="shared" si="61"/>
        <v>6.3168236000000003E-3</v>
      </c>
      <c r="X314" s="34">
        <f t="shared" si="62"/>
        <v>2.0500061941022212</v>
      </c>
      <c r="Y314" s="17"/>
      <c r="AD314" s="17">
        <f t="shared" si="72"/>
        <v>-4.4999999999999998E-2</v>
      </c>
      <c r="AE314" s="17">
        <f t="shared" si="73"/>
        <v>-3.8683176399999998E-2</v>
      </c>
      <c r="AG314" s="39">
        <v>38352</v>
      </c>
      <c r="AH314" s="103">
        <f t="shared" si="63"/>
        <v>18.894411506118061</v>
      </c>
      <c r="AI314" s="103">
        <f t="shared" si="64"/>
        <v>26.132929531906736</v>
      </c>
      <c r="AJ314" s="103">
        <f t="shared" si="65"/>
        <v>32.297931761790004</v>
      </c>
      <c r="AK314" s="103">
        <f t="shared" si="66"/>
        <v>11.684428259119811</v>
      </c>
      <c r="AL314" s="103">
        <f t="shared" si="67"/>
        <v>23.593858481521629</v>
      </c>
      <c r="AM314" s="103">
        <f t="shared" si="68"/>
        <v>42.207871115491642</v>
      </c>
      <c r="AN314" s="103">
        <f t="shared" si="69"/>
        <v>18.03373025985935</v>
      </c>
      <c r="AO314" s="103">
        <f t="shared" si="70"/>
        <v>25.72923236475614</v>
      </c>
      <c r="AP314" s="103">
        <f t="shared" si="71"/>
        <v>32.845297039925178</v>
      </c>
    </row>
    <row r="315" spans="12:42" x14ac:dyDescent="0.25">
      <c r="L315" s="39">
        <v>38411</v>
      </c>
      <c r="M315" s="53">
        <v>1.0642E-2</v>
      </c>
      <c r="N315" s="53">
        <v>2.2499999999999999E-2</v>
      </c>
      <c r="O315" s="53">
        <v>3.3099999999999997E-2</v>
      </c>
      <c r="P315" s="53">
        <v>1.37E-2</v>
      </c>
      <c r="Q315" s="53">
        <v>1.69382613E-2</v>
      </c>
      <c r="R315" s="53">
        <v>1.985609E-2</v>
      </c>
      <c r="S315" s="53">
        <v>1.09E-2</v>
      </c>
      <c r="T315" s="53">
        <v>2.20132605E-2</v>
      </c>
      <c r="U315" s="53">
        <v>3.2000000000000001E-2</v>
      </c>
      <c r="W315" s="4">
        <f t="shared" si="61"/>
        <v>6.1560899999999995E-3</v>
      </c>
      <c r="X315" s="34">
        <f t="shared" si="62"/>
        <v>2.0626262167336717</v>
      </c>
      <c r="Y315" s="17"/>
      <c r="AD315" s="17">
        <f t="shared" si="72"/>
        <v>1.37E-2</v>
      </c>
      <c r="AE315" s="17">
        <f t="shared" si="73"/>
        <v>1.985609E-2</v>
      </c>
      <c r="AG315" s="39">
        <v>38383</v>
      </c>
      <c r="AH315" s="103">
        <f t="shared" si="63"/>
        <v>19.095485833366169</v>
      </c>
      <c r="AI315" s="103">
        <f t="shared" si="64"/>
        <v>26.720920446374638</v>
      </c>
      <c r="AJ315" s="103">
        <f t="shared" si="65"/>
        <v>33.366993303105247</v>
      </c>
      <c r="AK315" s="103">
        <f t="shared" si="66"/>
        <v>11.844504926269753</v>
      </c>
      <c r="AL315" s="103">
        <f t="shared" si="67"/>
        <v>23.993497421556864</v>
      </c>
      <c r="AM315" s="103">
        <f t="shared" si="68"/>
        <v>43.045954403069246</v>
      </c>
      <c r="AN315" s="103">
        <f t="shared" si="69"/>
        <v>18.230297919691814</v>
      </c>
      <c r="AO315" s="103">
        <f t="shared" si="70"/>
        <v>26.29561665926655</v>
      </c>
      <c r="AP315" s="103">
        <f t="shared" si="71"/>
        <v>33.896346545202782</v>
      </c>
    </row>
    <row r="316" spans="12:42" x14ac:dyDescent="0.25">
      <c r="L316" s="39">
        <v>38442</v>
      </c>
      <c r="M316" s="53">
        <v>-1.8218999999999999E-2</v>
      </c>
      <c r="N316" s="53">
        <v>-1.5800000000000002E-2</v>
      </c>
      <c r="O316" s="53">
        <v>-1.37E-2</v>
      </c>
      <c r="P316" s="53">
        <v>-3.7499999999999999E-2</v>
      </c>
      <c r="Q316" s="53">
        <v>-2.8626506100000001E-2</v>
      </c>
      <c r="R316" s="53">
        <v>-2.0587386700000002E-2</v>
      </c>
      <c r="S316" s="53">
        <v>-1.9900000000000001E-2</v>
      </c>
      <c r="T316" s="53">
        <v>-1.6914122600000001E-2</v>
      </c>
      <c r="U316" s="53">
        <v>-1.43E-2</v>
      </c>
      <c r="W316" s="4">
        <f t="shared" si="61"/>
        <v>1.6912613299999997E-2</v>
      </c>
      <c r="X316" s="34">
        <f t="shared" si="62"/>
        <v>2.0975106163197301</v>
      </c>
      <c r="Y316" s="17"/>
      <c r="AD316" s="17">
        <f t="shared" si="72"/>
        <v>-3.7499999999999999E-2</v>
      </c>
      <c r="AE316" s="17">
        <f t="shared" si="73"/>
        <v>-2.0587386700000002E-2</v>
      </c>
      <c r="AG316" s="39">
        <v>38411</v>
      </c>
      <c r="AH316" s="103">
        <f t="shared" si="63"/>
        <v>18.747585176968069</v>
      </c>
      <c r="AI316" s="103">
        <f t="shared" si="64"/>
        <v>26.298729903321917</v>
      </c>
      <c r="AJ316" s="103">
        <f t="shared" si="65"/>
        <v>32.909865494852703</v>
      </c>
      <c r="AK316" s="103">
        <f t="shared" si="66"/>
        <v>11.400335991534638</v>
      </c>
      <c r="AL316" s="103">
        <f t="shared" si="67"/>
        <v>23.306647421258333</v>
      </c>
      <c r="AM316" s="103">
        <f t="shared" si="68"/>
        <v>42.159750693902687</v>
      </c>
      <c r="AN316" s="103">
        <f t="shared" si="69"/>
        <v>17.867514991089948</v>
      </c>
      <c r="AO316" s="103">
        <f t="shared" si="70"/>
        <v>25.850849375249112</v>
      </c>
      <c r="AP316" s="103">
        <f t="shared" si="71"/>
        <v>33.411628789606382</v>
      </c>
    </row>
    <row r="317" spans="12:42" x14ac:dyDescent="0.25">
      <c r="L317" s="39">
        <v>38472</v>
      </c>
      <c r="M317" s="53">
        <v>-1.9043000000000001E-2</v>
      </c>
      <c r="N317" s="53">
        <v>-1.84E-2</v>
      </c>
      <c r="O317" s="53">
        <v>-1.7899999999999999E-2</v>
      </c>
      <c r="P317" s="53">
        <v>-6.3600000000000004E-2</v>
      </c>
      <c r="Q317" s="53">
        <v>-5.72689932E-2</v>
      </c>
      <c r="R317" s="53">
        <v>-5.15842351E-2</v>
      </c>
      <c r="S317" s="53">
        <v>-2.2800000000000001E-2</v>
      </c>
      <c r="T317" s="53">
        <v>-2.1726470899999999E-2</v>
      </c>
      <c r="U317" s="53">
        <v>-2.07E-2</v>
      </c>
      <c r="W317" s="4">
        <f t="shared" si="61"/>
        <v>1.2015764900000003E-2</v>
      </c>
      <c r="X317" s="34">
        <f t="shared" si="62"/>
        <v>2.1227138107606822</v>
      </c>
      <c r="Y317" s="17"/>
      <c r="AD317" s="17">
        <f t="shared" si="72"/>
        <v>-6.3600000000000004E-2</v>
      </c>
      <c r="AE317" s="17">
        <f t="shared" si="73"/>
        <v>-5.15842351E-2</v>
      </c>
      <c r="AG317" s="39">
        <v>38442</v>
      </c>
      <c r="AH317" s="103">
        <f t="shared" si="63"/>
        <v>18.390574912443064</v>
      </c>
      <c r="AI317" s="103">
        <f t="shared" si="64"/>
        <v>25.814833273100795</v>
      </c>
      <c r="AJ317" s="103">
        <f t="shared" si="65"/>
        <v>32.320778902494837</v>
      </c>
      <c r="AK317" s="103">
        <f t="shared" si="66"/>
        <v>10.675274622473035</v>
      </c>
      <c r="AL317" s="103">
        <f t="shared" si="67"/>
        <v>21.971899188575492</v>
      </c>
      <c r="AM317" s="103">
        <f t="shared" si="68"/>
        <v>39.984972202351024</v>
      </c>
      <c r="AN317" s="103">
        <f t="shared" si="69"/>
        <v>17.460135649293097</v>
      </c>
      <c r="AO317" s="103">
        <f t="shared" si="70"/>
        <v>25.28920164855748</v>
      </c>
      <c r="AP317" s="103">
        <f t="shared" si="71"/>
        <v>32.720008073661532</v>
      </c>
    </row>
    <row r="318" spans="12:42" x14ac:dyDescent="0.25">
      <c r="L318" s="39">
        <v>38503</v>
      </c>
      <c r="M318" s="53">
        <v>4.8382000000000001E-2</v>
      </c>
      <c r="N318" s="53">
        <v>3.5450774800000001E-2</v>
      </c>
      <c r="O318" s="53">
        <v>2.4081417300000001E-2</v>
      </c>
      <c r="P318" s="53">
        <v>7.0502856700000005E-2</v>
      </c>
      <c r="Q318" s="53">
        <v>6.5451067399999993E-2</v>
      </c>
      <c r="R318" s="53">
        <v>6.09915756E-2</v>
      </c>
      <c r="S318" s="53">
        <v>5.0184143399999999E-2</v>
      </c>
      <c r="T318" s="53">
        <v>3.78912364E-2</v>
      </c>
      <c r="U318" s="53">
        <v>2.7075658700000001E-2</v>
      </c>
      <c r="W318" s="4">
        <f t="shared" si="61"/>
        <v>-9.5112811000000047E-3</v>
      </c>
      <c r="X318" s="34">
        <f t="shared" si="62"/>
        <v>2.1025240830116854</v>
      </c>
      <c r="Y318" s="17"/>
      <c r="AD318" s="17">
        <f t="shared" si="72"/>
        <v>7.0502856700000005E-2</v>
      </c>
      <c r="AE318" s="17">
        <f t="shared" si="73"/>
        <v>6.09915756E-2</v>
      </c>
      <c r="AG318" s="39">
        <v>38472</v>
      </c>
      <c r="AH318" s="103">
        <f t="shared" si="63"/>
        <v>19.280347707856883</v>
      </c>
      <c r="AI318" s="103">
        <f t="shared" si="64"/>
        <v>26.729989113965036</v>
      </c>
      <c r="AJ318" s="103">
        <f t="shared" si="65"/>
        <v>33.099109066706845</v>
      </c>
      <c r="AK318" s="103">
        <f t="shared" si="66"/>
        <v>11.427911979414398</v>
      </c>
      <c r="AL318" s="103">
        <f t="shared" si="67"/>
        <v>23.409983443272949</v>
      </c>
      <c r="AM318" s="103">
        <f t="shared" si="68"/>
        <v>42.423718657294614</v>
      </c>
      <c r="AN318" s="103">
        <f t="shared" si="69"/>
        <v>18.336357600500676</v>
      </c>
      <c r="AO318" s="103">
        <f t="shared" si="70"/>
        <v>26.247440766590238</v>
      </c>
      <c r="AP318" s="103">
        <f t="shared" si="71"/>
        <v>33.605923844925236</v>
      </c>
    </row>
    <row r="319" spans="12:42" x14ac:dyDescent="0.25">
      <c r="L319" s="39">
        <v>38533</v>
      </c>
      <c r="M319" s="53">
        <v>-3.6870000000000002E-3</v>
      </c>
      <c r="N319" s="53">
        <v>4.0846333000000004E-3</v>
      </c>
      <c r="O319" s="53">
        <v>1.09349553E-2</v>
      </c>
      <c r="P319" s="53">
        <v>3.2331328700000002E-2</v>
      </c>
      <c r="Q319" s="53">
        <v>3.85709292E-2</v>
      </c>
      <c r="R319" s="53">
        <v>4.4220291100000003E-2</v>
      </c>
      <c r="S319" s="53">
        <v>-6.7439979999999995E-4</v>
      </c>
      <c r="T319" s="53">
        <v>6.9857508999999996E-3</v>
      </c>
      <c r="U319" s="53">
        <v>1.37638642E-2</v>
      </c>
      <c r="W319" s="4">
        <f t="shared" si="61"/>
        <v>1.1888962400000001E-2</v>
      </c>
      <c r="X319" s="34">
        <f t="shared" si="62"/>
        <v>2.1275209127797057</v>
      </c>
      <c r="Y319" s="17"/>
      <c r="AD319" s="17">
        <f t="shared" si="72"/>
        <v>3.2331328700000002E-2</v>
      </c>
      <c r="AE319" s="17">
        <f t="shared" si="73"/>
        <v>4.4220291100000003E-2</v>
      </c>
      <c r="AG319" s="39">
        <v>38503</v>
      </c>
      <c r="AH319" s="103">
        <f t="shared" si="63"/>
        <v>19.209261065858016</v>
      </c>
      <c r="AI319" s="103">
        <f t="shared" si="64"/>
        <v>26.839171317608574</v>
      </c>
      <c r="AJ319" s="103">
        <f t="shared" si="65"/>
        <v>33.461046344821106</v>
      </c>
      <c r="AK319" s="103">
        <f t="shared" si="66"/>
        <v>11.797391557975512</v>
      </c>
      <c r="AL319" s="103">
        <f t="shared" si="67"/>
        <v>24.312928257236603</v>
      </c>
      <c r="AM319" s="103">
        <f t="shared" si="68"/>
        <v>44.299707845864681</v>
      </c>
      <c r="AN319" s="103">
        <f t="shared" si="69"/>
        <v>18.323991564602171</v>
      </c>
      <c r="AO319" s="103">
        <f t="shared" si="70"/>
        <v>26.430798849548143</v>
      </c>
      <c r="AP319" s="103">
        <f t="shared" si="71"/>
        <v>34.06847121704233</v>
      </c>
    </row>
    <row r="320" spans="12:42" x14ac:dyDescent="0.25">
      <c r="L320" s="39">
        <v>38564</v>
      </c>
      <c r="M320" s="53">
        <v>4.8875000000000002E-2</v>
      </c>
      <c r="N320" s="53">
        <v>3.8890813599999997E-2</v>
      </c>
      <c r="O320" s="53">
        <v>2.8932141000000001E-2</v>
      </c>
      <c r="P320" s="53">
        <v>6.9902921800000004E-2</v>
      </c>
      <c r="Q320" s="53">
        <v>6.3355759799999994E-2</v>
      </c>
      <c r="R320" s="53">
        <v>5.68997709E-2</v>
      </c>
      <c r="S320" s="53">
        <v>5.06960646E-2</v>
      </c>
      <c r="T320" s="53">
        <v>4.1025115700000003E-2</v>
      </c>
      <c r="U320" s="53">
        <v>3.1383244499999997E-2</v>
      </c>
      <c r="W320" s="4">
        <f t="shared" si="61"/>
        <v>-1.3003150900000003E-2</v>
      </c>
      <c r="X320" s="34">
        <f t="shared" si="62"/>
        <v>2.0998564373079254</v>
      </c>
      <c r="Y320" s="17"/>
      <c r="AD320" s="17">
        <f t="shared" si="72"/>
        <v>6.9902921800000004E-2</v>
      </c>
      <c r="AE320" s="17">
        <f t="shared" si="73"/>
        <v>5.68997709E-2</v>
      </c>
      <c r="AG320" s="39">
        <v>38533</v>
      </c>
      <c r="AH320" s="103">
        <f t="shared" si="63"/>
        <v>20.148113700451827</v>
      </c>
      <c r="AI320" s="103">
        <f t="shared" si="64"/>
        <v>27.882968526500154</v>
      </c>
      <c r="AJ320" s="103">
        <f t="shared" si="65"/>
        <v>34.429146055677009</v>
      </c>
      <c r="AK320" s="103">
        <f t="shared" si="66"/>
        <v>12.622063697496655</v>
      </c>
      <c r="AL320" s="103">
        <f t="shared" si="67"/>
        <v>25.853292299936719</v>
      </c>
      <c r="AM320" s="103">
        <f t="shared" si="68"/>
        <v>46.820351073231315</v>
      </c>
      <c r="AN320" s="103">
        <f t="shared" si="69"/>
        <v>19.2529458246911</v>
      </c>
      <c r="AO320" s="103">
        <f t="shared" si="70"/>
        <v>27.515125430394285</v>
      </c>
      <c r="AP320" s="103">
        <f t="shared" si="71"/>
        <v>35.137650378987978</v>
      </c>
    </row>
    <row r="321" spans="12:42" x14ac:dyDescent="0.25">
      <c r="L321" s="39">
        <v>38595</v>
      </c>
      <c r="M321" s="53">
        <v>-1.2879E-2</v>
      </c>
      <c r="N321" s="53">
        <v>-8.6531122999999998E-3</v>
      </c>
      <c r="O321" s="53">
        <v>-4.3456032999999996E-3</v>
      </c>
      <c r="P321" s="53">
        <v>-1.40922011E-2</v>
      </c>
      <c r="Q321" s="53">
        <v>-1.8540655199999999E-2</v>
      </c>
      <c r="R321" s="53">
        <v>-2.2958581400000001E-2</v>
      </c>
      <c r="S321" s="53">
        <v>-1.2983497700000001E-2</v>
      </c>
      <c r="T321" s="53">
        <v>-9.5330164000000002E-3</v>
      </c>
      <c r="U321" s="53">
        <v>-6.0229035000000002E-3</v>
      </c>
      <c r="W321" s="4">
        <f t="shared" si="61"/>
        <v>-8.8663803000000006E-3</v>
      </c>
      <c r="X321" s="34">
        <f t="shared" si="62"/>
        <v>2.0812383115593502</v>
      </c>
      <c r="Y321" s="17"/>
      <c r="AD321" s="17">
        <f t="shared" si="72"/>
        <v>-1.40922011E-2</v>
      </c>
      <c r="AE321" s="17">
        <f t="shared" si="73"/>
        <v>-2.2958581400000001E-2</v>
      </c>
      <c r="AG321" s="39">
        <v>38564</v>
      </c>
      <c r="AH321" s="103">
        <f t="shared" si="63"/>
        <v>19.888626144103707</v>
      </c>
      <c r="AI321" s="103">
        <f t="shared" si="64"/>
        <v>27.641694068582982</v>
      </c>
      <c r="AJ321" s="103">
        <f t="shared" si="65"/>
        <v>34.279530644961277</v>
      </c>
      <c r="AK321" s="103">
        <f t="shared" si="66"/>
        <v>12.444191037574523</v>
      </c>
      <c r="AL321" s="103">
        <f t="shared" si="67"/>
        <v>25.373955321618777</v>
      </c>
      <c r="AM321" s="103">
        <f t="shared" si="68"/>
        <v>45.745422231939962</v>
      </c>
      <c r="AN321" s="103">
        <f t="shared" si="69"/>
        <v>19.002975246858</v>
      </c>
      <c r="AO321" s="103">
        <f t="shared" si="70"/>
        <v>27.252823288418277</v>
      </c>
      <c r="AP321" s="103">
        <f t="shared" si="71"/>
        <v>34.926019701538593</v>
      </c>
    </row>
    <row r="322" spans="12:42" x14ac:dyDescent="0.25">
      <c r="L322" s="39">
        <v>38625</v>
      </c>
      <c r="M322" s="53">
        <v>4.6049999999999997E-3</v>
      </c>
      <c r="N322" s="53">
        <v>9.2904379999999998E-3</v>
      </c>
      <c r="O322" s="53">
        <v>1.40404365E-2</v>
      </c>
      <c r="P322" s="53">
        <v>7.9238873999999994E-3</v>
      </c>
      <c r="Q322" s="53">
        <v>3.1368349000000001E-3</v>
      </c>
      <c r="R322" s="53">
        <v>-1.6514708E-3</v>
      </c>
      <c r="S322" s="53">
        <v>4.8945101E-3</v>
      </c>
      <c r="T322" s="53">
        <v>8.7488553000000004E-3</v>
      </c>
      <c r="U322" s="53">
        <v>1.26459681E-2</v>
      </c>
      <c r="W322" s="4">
        <f t="shared" ref="W322:W385" si="74">INDEX(M322:U322,VLOOKUP($C$1,$A$37:$B$45,2))-INDEX(M322:U322,VLOOKUP($G$1,$A$37:$B$45,2))</f>
        <v>-9.5753582E-3</v>
      </c>
      <c r="X322" s="34">
        <f t="shared" si="62"/>
        <v>2.0613097092266064</v>
      </c>
      <c r="Y322" s="17"/>
      <c r="AD322" s="17">
        <f t="shared" si="72"/>
        <v>7.9238873999999994E-3</v>
      </c>
      <c r="AE322" s="17">
        <f t="shared" si="73"/>
        <v>-1.6514708E-3</v>
      </c>
      <c r="AG322" s="39">
        <v>38595</v>
      </c>
      <c r="AH322" s="103">
        <f t="shared" si="63"/>
        <v>19.980213267497305</v>
      </c>
      <c r="AI322" s="103">
        <f t="shared" si="64"/>
        <v>27.898497513542122</v>
      </c>
      <c r="AJ322" s="103">
        <f t="shared" si="65"/>
        <v>34.760830218231661</v>
      </c>
      <c r="AK322" s="103">
        <f t="shared" si="66"/>
        <v>12.542797406140354</v>
      </c>
      <c r="AL322" s="103">
        <f t="shared" si="67"/>
        <v>25.453549230222674</v>
      </c>
      <c r="AM322" s="103">
        <f t="shared" si="68"/>
        <v>45.669875002890237</v>
      </c>
      <c r="AN322" s="103">
        <f t="shared" si="69"/>
        <v>19.095985501133796</v>
      </c>
      <c r="AO322" s="103">
        <f t="shared" si="70"/>
        <v>27.491254295885117</v>
      </c>
      <c r="AP322" s="103">
        <f t="shared" si="71"/>
        <v>35.367693032544217</v>
      </c>
    </row>
    <row r="323" spans="12:42" x14ac:dyDescent="0.25">
      <c r="L323" s="39">
        <v>38656</v>
      </c>
      <c r="M323" s="53">
        <v>-9.7199999999999995E-3</v>
      </c>
      <c r="N323" s="53">
        <v>-1.75371083E-2</v>
      </c>
      <c r="O323" s="53">
        <v>-2.5397578899999999E-2</v>
      </c>
      <c r="P323" s="53">
        <v>-3.6957085299999998E-2</v>
      </c>
      <c r="Q323" s="53">
        <v>-3.1049561900000001E-2</v>
      </c>
      <c r="R323" s="53">
        <v>-2.5117817300000001E-2</v>
      </c>
      <c r="S323" s="53">
        <v>-1.21142318E-2</v>
      </c>
      <c r="T323" s="53">
        <v>-1.8728704499999999E-2</v>
      </c>
      <c r="U323" s="53">
        <v>-2.53725832E-2</v>
      </c>
      <c r="W323" s="4">
        <f t="shared" si="74"/>
        <v>1.1839267999999997E-2</v>
      </c>
      <c r="X323" s="34">
        <f t="shared" si="62"/>
        <v>2.085714107305142</v>
      </c>
      <c r="Y323" s="17"/>
      <c r="AD323" s="17">
        <f t="shared" si="72"/>
        <v>-3.6957085299999998E-2</v>
      </c>
      <c r="AE323" s="17">
        <f t="shared" si="73"/>
        <v>-2.5117817300000001E-2</v>
      </c>
      <c r="AG323" s="39">
        <v>38625</v>
      </c>
      <c r="AH323" s="103">
        <f t="shared" si="63"/>
        <v>19.786005594537233</v>
      </c>
      <c r="AI323" s="103">
        <f t="shared" si="64"/>
        <v>27.409238541239851</v>
      </c>
      <c r="AJ323" s="103">
        <f t="shared" si="65"/>
        <v>33.877989290134614</v>
      </c>
      <c r="AK323" s="103">
        <f t="shared" si="66"/>
        <v>12.079252172501006</v>
      </c>
      <c r="AL323" s="103">
        <f t="shared" si="67"/>
        <v>24.663227677824178</v>
      </c>
      <c r="AM323" s="103">
        <f t="shared" si="68"/>
        <v>44.522747426453805</v>
      </c>
      <c r="AN323" s="103">
        <f t="shared" si="69"/>
        <v>18.86465230632362</v>
      </c>
      <c r="AO323" s="103">
        <f t="shared" si="70"/>
        <v>26.976378717843129</v>
      </c>
      <c r="AP323" s="103">
        <f t="shared" si="71"/>
        <v>34.470323298483926</v>
      </c>
    </row>
    <row r="324" spans="12:42" x14ac:dyDescent="0.25">
      <c r="L324" s="39">
        <v>38686</v>
      </c>
      <c r="M324" s="53">
        <v>4.3145000000000003E-2</v>
      </c>
      <c r="N324" s="53">
        <v>3.7999999999999999E-2</v>
      </c>
      <c r="O324" s="53">
        <v>3.27E-2</v>
      </c>
      <c r="P324" s="53">
        <v>5.6618571800000003E-2</v>
      </c>
      <c r="Q324" s="53">
        <v>4.8545956500000001E-2</v>
      </c>
      <c r="R324" s="53">
        <v>4.0565676100000003E-2</v>
      </c>
      <c r="S324" s="53">
        <v>4.4298670700000001E-2</v>
      </c>
      <c r="T324" s="53">
        <v>3.88993173E-2</v>
      </c>
      <c r="U324" s="53">
        <v>3.3399999999999999E-2</v>
      </c>
      <c r="W324" s="4">
        <f t="shared" si="74"/>
        <v>-1.60528957E-2</v>
      </c>
      <c r="X324" s="34">
        <f t="shared" ref="X324:X387" si="75">X323*(1+W324)</f>
        <v>2.052232356280554</v>
      </c>
      <c r="Y324" s="17"/>
      <c r="AD324" s="17">
        <f t="shared" si="72"/>
        <v>5.6618571800000003E-2</v>
      </c>
      <c r="AE324" s="17">
        <f t="shared" si="73"/>
        <v>4.0565676100000003E-2</v>
      </c>
      <c r="AG324" s="39">
        <v>38656</v>
      </c>
      <c r="AH324" s="103">
        <f t="shared" ref="AH324:AH387" si="76">AH323*(1+M324)</f>
        <v>20.639672805913541</v>
      </c>
      <c r="AI324" s="103">
        <f t="shared" ref="AI324:AI387" si="77">AI323*(1+N324)</f>
        <v>28.450789605806968</v>
      </c>
      <c r="AJ324" s="103">
        <f t="shared" ref="AJ324:AJ387" si="78">AJ323*(1+O324)</f>
        <v>34.985799539922013</v>
      </c>
      <c r="AK324" s="103">
        <f t="shared" ref="AK324:AK387" si="79">AK323*(1+P324)</f>
        <v>12.76316217892006</v>
      </c>
      <c r="AL324" s="103">
        <f t="shared" ref="AL324:AL387" si="80">AL323*(1+Q324)</f>
        <v>25.860527655821425</v>
      </c>
      <c r="AM324" s="103">
        <f t="shared" ref="AM324:AM387" si="81">AM323*(1+R324)</f>
        <v>46.328842777637433</v>
      </c>
      <c r="AN324" s="103">
        <f t="shared" ref="AN324:AN387" si="82">AN323*(1+S324)</f>
        <v>19.700331326711446</v>
      </c>
      <c r="AO324" s="103">
        <f t="shared" ref="AO324:AO387" si="83">AO323*(1+T324)</f>
        <v>28.025741433193478</v>
      </c>
      <c r="AP324" s="103">
        <f t="shared" ref="AP324:AP387" si="84">AP323*(1+U324)</f>
        <v>35.621632096653293</v>
      </c>
    </row>
    <row r="325" spans="12:42" x14ac:dyDescent="0.25">
      <c r="L325" s="39">
        <v>38717</v>
      </c>
      <c r="M325" s="53">
        <v>-3.1350000000000002E-3</v>
      </c>
      <c r="N325" s="53">
        <v>1.3375109E-3</v>
      </c>
      <c r="O325" s="53">
        <v>6.1419999999999999E-3</v>
      </c>
      <c r="P325" s="53">
        <v>-1.4889515E-3</v>
      </c>
      <c r="Q325" s="53">
        <v>-4.5700378999999998E-3</v>
      </c>
      <c r="R325" s="53">
        <v>-7.6765853999999998E-3</v>
      </c>
      <c r="S325" s="53">
        <v>-2.995059E-3</v>
      </c>
      <c r="T325" s="53">
        <v>8.9816220000000005E-4</v>
      </c>
      <c r="U325" s="53">
        <v>4.9253682999999999E-3</v>
      </c>
      <c r="W325" s="4">
        <f t="shared" si="74"/>
        <v>-6.1876338999999995E-3</v>
      </c>
      <c r="X325" s="34">
        <f t="shared" si="75"/>
        <v>2.0395338937821554</v>
      </c>
      <c r="Y325" s="17"/>
      <c r="AD325" s="17">
        <f t="shared" si="72"/>
        <v>-1.4889515E-3</v>
      </c>
      <c r="AE325" s="17">
        <f t="shared" si="73"/>
        <v>-7.6765853999999998E-3</v>
      </c>
      <c r="AG325" s="39">
        <v>38686</v>
      </c>
      <c r="AH325" s="103">
        <f t="shared" si="76"/>
        <v>20.574967431667002</v>
      </c>
      <c r="AI325" s="103">
        <f t="shared" si="77"/>
        <v>28.48884284701834</v>
      </c>
      <c r="AJ325" s="103">
        <f t="shared" si="78"/>
        <v>35.200682320696217</v>
      </c>
      <c r="AK325" s="103">
        <f t="shared" si="79"/>
        <v>12.744158449449015</v>
      </c>
      <c r="AL325" s="103">
        <f t="shared" si="80"/>
        <v>25.742344064320324</v>
      </c>
      <c r="AM325" s="103">
        <f t="shared" si="81"/>
        <v>45.973195459571727</v>
      </c>
      <c r="AN325" s="103">
        <f t="shared" si="82"/>
        <v>19.641327672068396</v>
      </c>
      <c r="AO325" s="103">
        <f t="shared" si="83"/>
        <v>28.050913094775744</v>
      </c>
      <c r="AP325" s="103">
        <f t="shared" si="84"/>
        <v>35.797081754176411</v>
      </c>
    </row>
    <row r="326" spans="12:42" x14ac:dyDescent="0.25">
      <c r="L326" s="39">
        <v>38748</v>
      </c>
      <c r="M326" s="53">
        <v>1.7555999999999999E-2</v>
      </c>
      <c r="N326" s="53">
        <v>2.8036754300000001E-2</v>
      </c>
      <c r="O326" s="53">
        <v>3.88311587E-2</v>
      </c>
      <c r="P326" s="53">
        <v>9.6459896700000006E-2</v>
      </c>
      <c r="Q326" s="53">
        <v>8.96720035E-2</v>
      </c>
      <c r="R326" s="53">
        <v>8.2692228500000006E-2</v>
      </c>
      <c r="S326" s="53">
        <v>2.4428195E-2</v>
      </c>
      <c r="T326" s="53">
        <v>3.3411079699999999E-2</v>
      </c>
      <c r="U326" s="53">
        <v>4.2666698599999997E-2</v>
      </c>
      <c r="W326" s="4">
        <f t="shared" si="74"/>
        <v>-1.3767668199999999E-2</v>
      </c>
      <c r="X326" s="34">
        <f t="shared" si="75"/>
        <v>2.0114542678499086</v>
      </c>
      <c r="Y326" s="17"/>
      <c r="AD326" s="17">
        <f t="shared" si="72"/>
        <v>9.6459896700000006E-2</v>
      </c>
      <c r="AE326" s="17">
        <f t="shared" si="73"/>
        <v>8.2692228500000006E-2</v>
      </c>
      <c r="AG326" s="39">
        <v>38717</v>
      </c>
      <c r="AH326" s="103">
        <f t="shared" si="76"/>
        <v>20.936181559897346</v>
      </c>
      <c r="AI326" s="103">
        <f t="shared" si="77"/>
        <v>29.287577534211504</v>
      </c>
      <c r="AJ326" s="103">
        <f t="shared" si="78"/>
        <v>36.567565602239462</v>
      </c>
      <c r="AK326" s="103">
        <f t="shared" si="79"/>
        <v>13.973458657011301</v>
      </c>
      <c r="AL326" s="103">
        <f t="shared" si="80"/>
        <v>28.050711631354261</v>
      </c>
      <c r="AM326" s="103">
        <f t="shared" si="81"/>
        <v>49.774821443389797</v>
      </c>
      <c r="AN326" s="103">
        <f t="shared" si="82"/>
        <v>20.12112985450058</v>
      </c>
      <c r="AO326" s="103">
        <f t="shared" si="83"/>
        <v>28.988124387843069</v>
      </c>
      <c r="AP326" s="103">
        <f t="shared" si="84"/>
        <v>37.324425052141414</v>
      </c>
    </row>
    <row r="327" spans="12:42" x14ac:dyDescent="0.25">
      <c r="L327" s="39">
        <v>38776</v>
      </c>
      <c r="M327" s="53">
        <v>-1.5889999999999999E-3</v>
      </c>
      <c r="N327" s="53">
        <v>2.2353134000000002E-3</v>
      </c>
      <c r="O327" s="53">
        <v>6.1070999000000003E-3</v>
      </c>
      <c r="P327" s="53">
        <v>-5.3316322999999999E-3</v>
      </c>
      <c r="Q327" s="53">
        <v>-2.7529391999999999E-3</v>
      </c>
      <c r="R327" s="53">
        <v>-6.7874100000000001E-5</v>
      </c>
      <c r="S327" s="53">
        <v>-1.9403154999999999E-3</v>
      </c>
      <c r="T327" s="53">
        <v>1.7779352999999999E-3</v>
      </c>
      <c r="U327" s="53">
        <v>5.5467284999999996E-3</v>
      </c>
      <c r="W327" s="4">
        <f t="shared" si="74"/>
        <v>5.2637581999999995E-3</v>
      </c>
      <c r="X327" s="34">
        <f t="shared" si="75"/>
        <v>2.0220420767462284</v>
      </c>
      <c r="Y327" s="17"/>
      <c r="AD327" s="17">
        <f t="shared" si="72"/>
        <v>-5.3316322999999999E-3</v>
      </c>
      <c r="AE327" s="17">
        <f t="shared" si="73"/>
        <v>-6.7874100000000001E-5</v>
      </c>
      <c r="AG327" s="39">
        <v>38748</v>
      </c>
      <c r="AH327" s="103">
        <f t="shared" si="76"/>
        <v>20.902913967398671</v>
      </c>
      <c r="AI327" s="103">
        <f t="shared" si="77"/>
        <v>29.353044448727264</v>
      </c>
      <c r="AJ327" s="103">
        <f t="shared" si="78"/>
        <v>36.790887378472142</v>
      </c>
      <c r="AK327" s="103">
        <f t="shared" si="79"/>
        <v>13.898957313492865</v>
      </c>
      <c r="AL327" s="103">
        <f t="shared" si="80"/>
        <v>27.973489727716412</v>
      </c>
      <c r="AM327" s="103">
        <f t="shared" si="81"/>
        <v>49.771443022181664</v>
      </c>
      <c r="AN327" s="103">
        <f t="shared" si="82"/>
        <v>20.082088514366379</v>
      </c>
      <c r="AO327" s="103">
        <f t="shared" si="83"/>
        <v>29.039663397473007</v>
      </c>
      <c r="AP327" s="103">
        <f t="shared" si="84"/>
        <v>37.53145350432424</v>
      </c>
    </row>
    <row r="328" spans="12:42" x14ac:dyDescent="0.25">
      <c r="L328" s="39">
        <v>38807</v>
      </c>
      <c r="M328" s="53">
        <v>1.47663194E-2</v>
      </c>
      <c r="N328" s="53">
        <v>1.41591533E-2</v>
      </c>
      <c r="O328" s="53">
        <v>1.35454355E-2</v>
      </c>
      <c r="P328" s="53">
        <v>4.8604893199999999E-2</v>
      </c>
      <c r="Q328" s="53">
        <v>4.8516965199999998E-2</v>
      </c>
      <c r="R328" s="53">
        <v>4.8434634599999998E-2</v>
      </c>
      <c r="S328" s="53">
        <v>1.7892644100000001E-2</v>
      </c>
      <c r="T328" s="53">
        <v>1.7285509599999999E-2</v>
      </c>
      <c r="U328" s="53">
        <v>1.6679596599999999E-2</v>
      </c>
      <c r="W328" s="4">
        <f t="shared" si="74"/>
        <v>-1.7025860000000059E-4</v>
      </c>
      <c r="X328" s="34">
        <f t="shared" si="75"/>
        <v>2.0216978066931004</v>
      </c>
      <c r="Y328" s="17"/>
      <c r="AD328" s="17">
        <f t="shared" si="72"/>
        <v>4.8604893199999999E-2</v>
      </c>
      <c r="AE328" s="17">
        <f t="shared" si="73"/>
        <v>4.8434634599999998E-2</v>
      </c>
      <c r="AG328" s="39">
        <v>38776</v>
      </c>
      <c r="AH328" s="103">
        <f t="shared" si="76"/>
        <v>21.211573071432003</v>
      </c>
      <c r="AI328" s="103">
        <f t="shared" si="77"/>
        <v>29.76865870489851</v>
      </c>
      <c r="AJ328" s="103">
        <f t="shared" si="78"/>
        <v>37.289235970444999</v>
      </c>
      <c r="AK328" s="103">
        <f t="shared" si="79"/>
        <v>14.574514649306545</v>
      </c>
      <c r="AL328" s="103">
        <f t="shared" si="80"/>
        <v>29.330678555358585</v>
      </c>
      <c r="AM328" s="103">
        <f t="shared" si="81"/>
        <v>52.182104678475753</v>
      </c>
      <c r="AN328" s="103">
        <f t="shared" si="82"/>
        <v>20.441410176938636</v>
      </c>
      <c r="AO328" s="103">
        <f t="shared" si="83"/>
        <v>29.541628777910795</v>
      </c>
      <c r="AP328" s="103">
        <f t="shared" si="84"/>
        <v>38.157463008588024</v>
      </c>
    </row>
    <row r="329" spans="12:42" x14ac:dyDescent="0.25">
      <c r="L329" s="39">
        <v>38837</v>
      </c>
      <c r="M329" s="53">
        <v>-1.3600000000000001E-3</v>
      </c>
      <c r="N329" s="53">
        <v>1.1997333900000001E-2</v>
      </c>
      <c r="O329" s="53">
        <v>2.5415978299999999E-2</v>
      </c>
      <c r="P329" s="53">
        <v>-2.8885836999999999E-3</v>
      </c>
      <c r="Q329" s="53">
        <v>-1.627996E-4</v>
      </c>
      <c r="R329" s="53">
        <v>2.6743397000000002E-3</v>
      </c>
      <c r="S329" s="53">
        <v>-1.5123756E-3</v>
      </c>
      <c r="T329" s="53">
        <v>1.0848982199999999E-2</v>
      </c>
      <c r="U329" s="53">
        <v>2.3296002900000001E-2</v>
      </c>
      <c r="W329" s="4">
        <f t="shared" si="74"/>
        <v>5.5629234000000001E-3</v>
      </c>
      <c r="X329" s="34">
        <f t="shared" si="75"/>
        <v>2.0329443567296823</v>
      </c>
      <c r="Y329" s="17"/>
      <c r="AD329" s="17">
        <f t="shared" si="72"/>
        <v>-2.8885836999999999E-3</v>
      </c>
      <c r="AE329" s="17">
        <f t="shared" si="73"/>
        <v>2.6743397000000002E-3</v>
      </c>
      <c r="AG329" s="39">
        <v>38807</v>
      </c>
      <c r="AH329" s="103">
        <f t="shared" si="76"/>
        <v>21.182725332054854</v>
      </c>
      <c r="AI329" s="103">
        <f t="shared" si="77"/>
        <v>30.125803243136314</v>
      </c>
      <c r="AJ329" s="103">
        <f t="shared" si="78"/>
        <v>38.236978382693408</v>
      </c>
      <c r="AK329" s="103">
        <f t="shared" si="79"/>
        <v>14.532414943855146</v>
      </c>
      <c r="AL329" s="103">
        <f t="shared" si="80"/>
        <v>29.325903532622043</v>
      </c>
      <c r="AM329" s="103">
        <f t="shared" si="81"/>
        <v>52.321657352646952</v>
      </c>
      <c r="AN329" s="103">
        <f t="shared" si="82"/>
        <v>20.410495086957443</v>
      </c>
      <c r="AO329" s="103">
        <f t="shared" si="83"/>
        <v>29.862125382681356</v>
      </c>
      <c r="AP329" s="103">
        <f t="shared" si="84"/>
        <v>39.046379377492734</v>
      </c>
    </row>
    <row r="330" spans="12:42" x14ac:dyDescent="0.25">
      <c r="L330" s="39">
        <v>38868</v>
      </c>
      <c r="M330" s="53">
        <v>-3.3896000000000003E-2</v>
      </c>
      <c r="N330" s="53">
        <v>-2.95264004E-2</v>
      </c>
      <c r="O330" s="53">
        <v>-2.5260735100000001E-2</v>
      </c>
      <c r="P330" s="53">
        <v>-7.0375485099999996E-2</v>
      </c>
      <c r="Q330" s="53">
        <v>-5.6160359E-2</v>
      </c>
      <c r="R330" s="53">
        <v>-4.1408383299999997E-2</v>
      </c>
      <c r="S330" s="53">
        <v>-3.7394947099999999E-2</v>
      </c>
      <c r="T330" s="53">
        <v>-3.2016266000000002E-2</v>
      </c>
      <c r="U330" s="53">
        <v>-2.67271631E-2</v>
      </c>
      <c r="W330" s="4">
        <f t="shared" si="74"/>
        <v>2.8967101799999999E-2</v>
      </c>
      <c r="X330" s="34">
        <f t="shared" si="75"/>
        <v>2.0918328628648064</v>
      </c>
      <c r="Y330" s="17"/>
      <c r="AD330" s="17">
        <f t="shared" si="72"/>
        <v>-7.0375485099999996E-2</v>
      </c>
      <c r="AE330" s="17">
        <f t="shared" si="73"/>
        <v>-4.1408383299999997E-2</v>
      </c>
      <c r="AG330" s="39">
        <v>38837</v>
      </c>
      <c r="AH330" s="103">
        <f t="shared" si="76"/>
        <v>20.464715674199521</v>
      </c>
      <c r="AI330" s="103">
        <f t="shared" si="77"/>
        <v>29.236296714207853</v>
      </c>
      <c r="AJ330" s="103">
        <f t="shared" si="78"/>
        <v>37.271084200743765</v>
      </c>
      <c r="AK330" s="103">
        <f t="shared" si="79"/>
        <v>13.509689192506851</v>
      </c>
      <c r="AL330" s="103">
        <f t="shared" si="80"/>
        <v>27.678950262230618</v>
      </c>
      <c r="AM330" s="103">
        <f t="shared" si="81"/>
        <v>50.155102110097289</v>
      </c>
      <c r="AN330" s="103">
        <f t="shared" si="82"/>
        <v>19.647245702895859</v>
      </c>
      <c r="AO330" s="103">
        <f t="shared" si="83"/>
        <v>28.906051633104077</v>
      </c>
      <c r="AP330" s="103">
        <f t="shared" si="84"/>
        <v>38.002780427406009</v>
      </c>
    </row>
    <row r="331" spans="12:42" x14ac:dyDescent="0.25">
      <c r="L331" s="39">
        <v>38898</v>
      </c>
      <c r="M331" s="53">
        <v>-3.9459999999999999E-3</v>
      </c>
      <c r="N331" s="53">
        <v>1.3048539E-3</v>
      </c>
      <c r="O331" s="53">
        <v>6.3902949999999998E-3</v>
      </c>
      <c r="P331" s="53">
        <v>6.0167469999999998E-4</v>
      </c>
      <c r="Q331" s="53">
        <v>6.4294894000000002E-3</v>
      </c>
      <c r="R331" s="53">
        <v>1.22842857E-2</v>
      </c>
      <c r="S331" s="53">
        <v>-3.5336483E-3</v>
      </c>
      <c r="T331" s="53">
        <v>1.7694905E-3</v>
      </c>
      <c r="U331" s="53">
        <v>6.9237290999999996E-3</v>
      </c>
      <c r="W331" s="4">
        <f t="shared" si="74"/>
        <v>1.1682610999999999E-2</v>
      </c>
      <c r="X331" s="34">
        <f t="shared" si="75"/>
        <v>2.1162709324786722</v>
      </c>
      <c r="Y331" s="17"/>
      <c r="AD331" s="17">
        <f t="shared" si="72"/>
        <v>6.0167469999999998E-4</v>
      </c>
      <c r="AE331" s="17">
        <f t="shared" si="73"/>
        <v>1.22842857E-2</v>
      </c>
      <c r="AG331" s="39">
        <v>38868</v>
      </c>
      <c r="AH331" s="103">
        <f t="shared" si="76"/>
        <v>20.383961906149128</v>
      </c>
      <c r="AI331" s="103">
        <f t="shared" si="77"/>
        <v>29.274445809996944</v>
      </c>
      <c r="AJ331" s="103">
        <f t="shared" si="78"/>
        <v>37.50925742375636</v>
      </c>
      <c r="AK331" s="103">
        <f t="shared" si="79"/>
        <v>13.517817630698845</v>
      </c>
      <c r="AL331" s="103">
        <f t="shared" si="80"/>
        <v>27.85691177954476</v>
      </c>
      <c r="AM331" s="103">
        <f t="shared" si="81"/>
        <v>50.771221713730398</v>
      </c>
      <c r="AN331" s="103">
        <f t="shared" si="82"/>
        <v>19.577819246518139</v>
      </c>
      <c r="AO331" s="103">
        <f t="shared" si="83"/>
        <v>28.957200616861368</v>
      </c>
      <c r="AP331" s="103">
        <f t="shared" si="84"/>
        <v>38.26590138413215</v>
      </c>
    </row>
    <row r="332" spans="12:42" x14ac:dyDescent="0.25">
      <c r="L332" s="39">
        <v>38929</v>
      </c>
      <c r="M332" s="53">
        <v>-1.9046E-2</v>
      </c>
      <c r="N332" s="53">
        <v>2.197025E-3</v>
      </c>
      <c r="O332" s="53">
        <v>2.4313702499999999E-2</v>
      </c>
      <c r="P332" s="53">
        <v>-5.1945143700000002E-2</v>
      </c>
      <c r="Q332" s="53">
        <v>-3.2538592900000003E-2</v>
      </c>
      <c r="R332" s="53">
        <v>-1.3868558E-2</v>
      </c>
      <c r="S332" s="53">
        <v>-2.19087107E-2</v>
      </c>
      <c r="T332" s="53">
        <v>-9.3653840000000003E-4</v>
      </c>
      <c r="U332" s="53">
        <v>2.0737462500000001E-2</v>
      </c>
      <c r="W332" s="4">
        <f t="shared" si="74"/>
        <v>3.8076585699999999E-2</v>
      </c>
      <c r="X332" s="34">
        <f t="shared" si="75"/>
        <v>2.1968513040036153</v>
      </c>
      <c r="Y332" s="17"/>
      <c r="AD332" s="17">
        <f t="shared" si="72"/>
        <v>-5.1945143700000002E-2</v>
      </c>
      <c r="AE332" s="17">
        <f t="shared" si="73"/>
        <v>-1.3868558E-2</v>
      </c>
      <c r="AG332" s="39">
        <v>38898</v>
      </c>
      <c r="AH332" s="103">
        <f t="shared" si="76"/>
        <v>19.995728967684613</v>
      </c>
      <c r="AI332" s="103">
        <f t="shared" si="77"/>
        <v>29.338762499302653</v>
      </c>
      <c r="AJ332" s="103">
        <f t="shared" si="78"/>
        <v>38.421246349753488</v>
      </c>
      <c r="AK332" s="103">
        <f t="shared" si="79"/>
        <v>12.815632651361799</v>
      </c>
      <c r="AL332" s="103">
        <f t="shared" si="80"/>
        <v>26.950487067698937</v>
      </c>
      <c r="AM332" s="103">
        <f t="shared" si="81"/>
        <v>50.067098080662667</v>
      </c>
      <c r="AN332" s="103">
        <f t="shared" si="82"/>
        <v>19.14889446850928</v>
      </c>
      <c r="AO332" s="103">
        <f t="shared" si="83"/>
        <v>28.930081086527174</v>
      </c>
      <c r="AP332" s="103">
        <f t="shared" si="84"/>
        <v>39.059439079114291</v>
      </c>
    </row>
    <row r="333" spans="12:42" x14ac:dyDescent="0.25">
      <c r="L333" s="39">
        <v>38960</v>
      </c>
      <c r="M333" s="53">
        <v>3.1199000000000001E-2</v>
      </c>
      <c r="N333" s="53">
        <v>2.3970544E-2</v>
      </c>
      <c r="O333" s="53">
        <v>1.6735862600000002E-2</v>
      </c>
      <c r="P333" s="53">
        <v>2.9289672900000001E-2</v>
      </c>
      <c r="Q333" s="53">
        <v>2.96072969E-2</v>
      </c>
      <c r="R333" s="53">
        <v>2.9890313500000001E-2</v>
      </c>
      <c r="S333" s="53">
        <v>3.10391114E-2</v>
      </c>
      <c r="T333" s="53">
        <v>2.44628429E-2</v>
      </c>
      <c r="U333" s="53">
        <v>1.7923602699999999E-2</v>
      </c>
      <c r="W333" s="4">
        <f t="shared" si="74"/>
        <v>6.0064060000000058E-4</v>
      </c>
      <c r="X333" s="34">
        <f t="shared" si="75"/>
        <v>2.1981708220889629</v>
      </c>
      <c r="Y333" s="17"/>
      <c r="AD333" s="17">
        <f t="shared" si="72"/>
        <v>2.9289672900000001E-2</v>
      </c>
      <c r="AE333" s="17">
        <f t="shared" si="73"/>
        <v>2.9890313500000001E-2</v>
      </c>
      <c r="AG333" s="39">
        <v>38929</v>
      </c>
      <c r="AH333" s="103">
        <f t="shared" si="76"/>
        <v>20.619575715747406</v>
      </c>
      <c r="AI333" s="103">
        <f t="shared" si="77"/>
        <v>30.042028596697737</v>
      </c>
      <c r="AJ333" s="103">
        <f t="shared" si="78"/>
        <v>39.064259049583718</v>
      </c>
      <c r="AK333" s="103">
        <f t="shared" si="79"/>
        <v>13.190998339726747</v>
      </c>
      <c r="AL333" s="103">
        <f t="shared" si="80"/>
        <v>27.748418139911912</v>
      </c>
      <c r="AM333" s="103">
        <f t="shared" si="81"/>
        <v>51.56361933832892</v>
      </c>
      <c r="AN333" s="103">
        <f t="shared" si="82"/>
        <v>19.743259137104182</v>
      </c>
      <c r="AO333" s="103">
        <f t="shared" si="83"/>
        <v>29.637793115231151</v>
      </c>
      <c r="AP333" s="103">
        <f t="shared" si="84"/>
        <v>39.75952494685319</v>
      </c>
    </row>
    <row r="334" spans="12:42" x14ac:dyDescent="0.25">
      <c r="L334" s="39">
        <v>38990</v>
      </c>
      <c r="M334" s="53">
        <v>2.7477999999999999E-2</v>
      </c>
      <c r="N334" s="53">
        <v>2.3731658100000001E-2</v>
      </c>
      <c r="O334" s="53">
        <v>1.9924245600000001E-2</v>
      </c>
      <c r="P334" s="53">
        <v>6.7698217999999999E-3</v>
      </c>
      <c r="Q334" s="53">
        <v>8.3255377999999994E-3</v>
      </c>
      <c r="R334" s="53">
        <v>9.7607076999999993E-3</v>
      </c>
      <c r="S334" s="53">
        <v>2.57426628E-2</v>
      </c>
      <c r="T334" s="53">
        <v>2.2385283400000001E-2</v>
      </c>
      <c r="U334" s="53">
        <v>1.9010721000000001E-2</v>
      </c>
      <c r="W334" s="4">
        <f t="shared" si="74"/>
        <v>2.9908858999999994E-3</v>
      </c>
      <c r="X334" s="34">
        <f t="shared" si="75"/>
        <v>2.2047453002065405</v>
      </c>
      <c r="Y334" s="17"/>
      <c r="AD334" s="17">
        <f t="shared" ref="AD334:AD397" si="85">INDEX(M334:U334,VLOOKUP($G$1,$A$37:$B$45,2))</f>
        <v>6.7698217999999999E-3</v>
      </c>
      <c r="AE334" s="17">
        <f t="shared" ref="AE334:AE397" si="86">INDEX(M334:U334,VLOOKUP($C$1,$A$37:$B$45,2))</f>
        <v>9.7607076999999993E-3</v>
      </c>
      <c r="AG334" s="39">
        <v>38960</v>
      </c>
      <c r="AH334" s="103">
        <f t="shared" si="76"/>
        <v>21.186160417264709</v>
      </c>
      <c r="AI334" s="103">
        <f t="shared" si="77"/>
        <v>30.754975747984989</v>
      </c>
      <c r="AJ334" s="103">
        <f t="shared" si="78"/>
        <v>39.842584941069646</v>
      </c>
      <c r="AK334" s="103">
        <f t="shared" si="79"/>
        <v>13.280299047850793</v>
      </c>
      <c r="AL334" s="103">
        <f t="shared" si="80"/>
        <v>27.979438644025954</v>
      </c>
      <c r="AM334" s="103">
        <f t="shared" si="81"/>
        <v>52.06691675464441</v>
      </c>
      <c r="AN334" s="103">
        <f t="shared" si="82"/>
        <v>20.251503199643672</v>
      </c>
      <c r="AO334" s="103">
        <f t="shared" si="83"/>
        <v>30.301243513466169</v>
      </c>
      <c r="AP334" s="103">
        <f t="shared" si="84"/>
        <v>40.515382182710354</v>
      </c>
    </row>
    <row r="335" spans="12:42" x14ac:dyDescent="0.25">
      <c r="L335" s="39">
        <v>39021</v>
      </c>
      <c r="M335" s="53">
        <v>3.5153398199999998E-2</v>
      </c>
      <c r="N335" s="53">
        <v>3.3956774500000002E-2</v>
      </c>
      <c r="O335" s="53">
        <v>3.2739085299999998E-2</v>
      </c>
      <c r="P335" s="53">
        <v>6.4796577800000005E-2</v>
      </c>
      <c r="Q335" s="53">
        <v>5.7577518500000001E-2</v>
      </c>
      <c r="R335" s="53">
        <v>5.0896868599999999E-2</v>
      </c>
      <c r="S335" s="53">
        <v>3.7596810100000003E-2</v>
      </c>
      <c r="T335" s="53">
        <v>3.5997405400000002E-2</v>
      </c>
      <c r="U335" s="53">
        <v>3.4376993699999997E-2</v>
      </c>
      <c r="W335" s="4">
        <f t="shared" si="74"/>
        <v>-1.3899709200000006E-2</v>
      </c>
      <c r="X335" s="34">
        <f t="shared" si="75"/>
        <v>2.1740999816736029</v>
      </c>
      <c r="Y335" s="17"/>
      <c r="AD335" s="17">
        <f t="shared" si="85"/>
        <v>6.4796577800000005E-2</v>
      </c>
      <c r="AE335" s="17">
        <f t="shared" si="86"/>
        <v>5.0896868599999999E-2</v>
      </c>
      <c r="AG335" s="39">
        <v>38990</v>
      </c>
      <c r="AH335" s="103">
        <f t="shared" si="76"/>
        <v>21.930925950741894</v>
      </c>
      <c r="AI335" s="103">
        <f t="shared" si="77"/>
        <v>31.799315524212286</v>
      </c>
      <c r="AJ335" s="103">
        <f t="shared" si="78"/>
        <v>41.146994728027821</v>
      </c>
      <c r="AK335" s="103">
        <f t="shared" si="79"/>
        <v>14.140816978312122</v>
      </c>
      <c r="AL335" s="103">
        <f t="shared" si="80"/>
        <v>29.590425290171975</v>
      </c>
      <c r="AM335" s="103">
        <f t="shared" si="81"/>
        <v>54.716959775112684</v>
      </c>
      <c r="AN335" s="103">
        <f t="shared" si="82"/>
        <v>21.012895119680216</v>
      </c>
      <c r="AO335" s="103">
        <f t="shared" si="83"/>
        <v>31.392009660344534</v>
      </c>
      <c r="AP335" s="103">
        <f t="shared" si="84"/>
        <v>41.908179220758484</v>
      </c>
    </row>
    <row r="336" spans="12:42" x14ac:dyDescent="0.25">
      <c r="L336" s="39">
        <v>39051</v>
      </c>
      <c r="M336" s="53">
        <v>1.9844000000000001E-2</v>
      </c>
      <c r="N336" s="53">
        <v>2.13219724E-2</v>
      </c>
      <c r="O336" s="53">
        <v>2.2826873500000001E-2</v>
      </c>
      <c r="P336" s="53">
        <v>2.3942487799999999E-2</v>
      </c>
      <c r="Q336" s="53">
        <v>2.6304930599999998E-2</v>
      </c>
      <c r="R336" s="53">
        <v>2.8514976899999999E-2</v>
      </c>
      <c r="S336" s="53">
        <v>2.0189780300000001E-2</v>
      </c>
      <c r="T336" s="53">
        <v>2.17581211E-2</v>
      </c>
      <c r="U336" s="53">
        <v>2.3348739199999999E-2</v>
      </c>
      <c r="W336" s="4">
        <f t="shared" si="74"/>
        <v>4.5724891000000004E-3</v>
      </c>
      <c r="X336" s="34">
        <f t="shared" si="75"/>
        <v>2.1840410301421156</v>
      </c>
      <c r="Y336" s="17"/>
      <c r="AD336" s="17">
        <f t="shared" si="85"/>
        <v>2.3942487799999999E-2</v>
      </c>
      <c r="AE336" s="17">
        <f t="shared" si="86"/>
        <v>2.8514976899999999E-2</v>
      </c>
      <c r="AG336" s="39">
        <v>39021</v>
      </c>
      <c r="AH336" s="103">
        <f t="shared" si="76"/>
        <v>22.366123245308415</v>
      </c>
      <c r="AI336" s="103">
        <f t="shared" si="77"/>
        <v>32.477339652158435</v>
      </c>
      <c r="AJ336" s="103">
        <f t="shared" si="78"/>
        <v>42.086251971589675</v>
      </c>
      <c r="AK336" s="103">
        <f t="shared" si="79"/>
        <v>14.479383316297394</v>
      </c>
      <c r="AL336" s="103">
        <f t="shared" si="80"/>
        <v>30.368799373854436</v>
      </c>
      <c r="AM336" s="103">
        <f t="shared" si="81"/>
        <v>56.277212619138247</v>
      </c>
      <c r="AN336" s="103">
        <f t="shared" si="82"/>
        <v>21.437140855613499</v>
      </c>
      <c r="AO336" s="103">
        <f t="shared" si="83"/>
        <v>32.075040808106678</v>
      </c>
      <c r="AP336" s="103">
        <f t="shared" si="84"/>
        <v>42.886682367730835</v>
      </c>
    </row>
    <row r="337" spans="12:42" x14ac:dyDescent="0.25">
      <c r="L337" s="39">
        <v>39082</v>
      </c>
      <c r="M337" s="53">
        <v>3.3860000000000001E-3</v>
      </c>
      <c r="N337" s="53">
        <v>1.28121435E-2</v>
      </c>
      <c r="O337" s="53">
        <v>2.2449152399999998E-2</v>
      </c>
      <c r="P337" s="53">
        <v>-2.3814598000000001E-3</v>
      </c>
      <c r="Q337" s="53">
        <v>3.3486582000000001E-3</v>
      </c>
      <c r="R337" s="53">
        <v>8.7116186000000002E-3</v>
      </c>
      <c r="S337" s="53">
        <v>2.8947165E-3</v>
      </c>
      <c r="T337" s="53">
        <v>1.1975951699999999E-2</v>
      </c>
      <c r="U337" s="53">
        <v>2.1184446700000002E-2</v>
      </c>
      <c r="W337" s="4">
        <f t="shared" si="74"/>
        <v>1.1093078400000001E-2</v>
      </c>
      <c r="X337" s="34">
        <f t="shared" si="75"/>
        <v>2.2082687685182991</v>
      </c>
      <c r="Y337" s="17"/>
      <c r="AD337" s="17">
        <f t="shared" si="85"/>
        <v>-2.3814598000000001E-3</v>
      </c>
      <c r="AE337" s="17">
        <f t="shared" si="86"/>
        <v>8.7116186000000002E-3</v>
      </c>
      <c r="AG337" s="39">
        <v>39051</v>
      </c>
      <c r="AH337" s="103">
        <f t="shared" si="76"/>
        <v>22.441854938617027</v>
      </c>
      <c r="AI337" s="103">
        <f t="shared" si="77"/>
        <v>32.893443988280126</v>
      </c>
      <c r="AJ337" s="103">
        <f t="shared" si="78"/>
        <v>43.031052656044686</v>
      </c>
      <c r="AK337" s="103">
        <f t="shared" si="79"/>
        <v>14.444901247000841</v>
      </c>
      <c r="AL337" s="103">
        <f t="shared" si="80"/>
        <v>30.470494102901849</v>
      </c>
      <c r="AM337" s="103">
        <f t="shared" si="81"/>
        <v>56.76747823134729</v>
      </c>
      <c r="AN337" s="103">
        <f t="shared" si="82"/>
        <v>21.499195300961066</v>
      </c>
      <c r="AO337" s="103">
        <f t="shared" si="83"/>
        <v>32.459169947600095</v>
      </c>
      <c r="AP337" s="103">
        <f t="shared" si="84"/>
        <v>43.79521300448986</v>
      </c>
    </row>
    <row r="338" spans="12:42" x14ac:dyDescent="0.25">
      <c r="L338" s="39">
        <v>39113</v>
      </c>
      <c r="M338" s="53">
        <v>2.57058119E-2</v>
      </c>
      <c r="N338" s="53">
        <v>1.92595362E-2</v>
      </c>
      <c r="O338" s="53">
        <v>1.27887212E-2</v>
      </c>
      <c r="P338" s="53">
        <v>1.8605429400000002E-2</v>
      </c>
      <c r="Q338" s="53">
        <v>1.67345195E-2</v>
      </c>
      <c r="R338" s="53">
        <v>1.49794909E-2</v>
      </c>
      <c r="S338" s="53">
        <v>2.5098786500000001E-2</v>
      </c>
      <c r="T338" s="53">
        <v>1.9034072499999999E-2</v>
      </c>
      <c r="U338" s="53">
        <v>1.29872064E-2</v>
      </c>
      <c r="W338" s="4">
        <f t="shared" si="74"/>
        <v>-3.6259385000000019E-3</v>
      </c>
      <c r="X338" s="34">
        <f t="shared" si="75"/>
        <v>2.2002617217721809</v>
      </c>
      <c r="Y338" s="17"/>
      <c r="AD338" s="17">
        <f t="shared" si="85"/>
        <v>1.8605429400000002E-2</v>
      </c>
      <c r="AE338" s="17">
        <f t="shared" si="86"/>
        <v>1.49794909E-2</v>
      </c>
      <c r="AG338" s="39">
        <v>39082</v>
      </c>
      <c r="AH338" s="103">
        <f t="shared" si="76"/>
        <v>23.018741040356201</v>
      </c>
      <c r="AI338" s="103">
        <f t="shared" si="77"/>
        <v>33.526956463515084</v>
      </c>
      <c r="AJ338" s="103">
        <f t="shared" si="78"/>
        <v>43.581364791405356</v>
      </c>
      <c r="AK338" s="103">
        <f t="shared" si="79"/>
        <v>14.713654837341887</v>
      </c>
      <c r="AL338" s="103">
        <f t="shared" si="80"/>
        <v>30.980403180641492</v>
      </c>
      <c r="AM338" s="103">
        <f t="shared" si="81"/>
        <v>57.617826154929709</v>
      </c>
      <c r="AN338" s="103">
        <f t="shared" si="82"/>
        <v>22.038799013741691</v>
      </c>
      <c r="AO338" s="103">
        <f t="shared" si="83"/>
        <v>33.077000141672535</v>
      </c>
      <c r="AP338" s="103">
        <f t="shared" si="84"/>
        <v>44.363990475111137</v>
      </c>
    </row>
    <row r="339" spans="12:42" x14ac:dyDescent="0.25">
      <c r="L339" s="39">
        <v>39141</v>
      </c>
      <c r="M339" s="53">
        <v>-1.8796469699999999E-2</v>
      </c>
      <c r="N339" s="53">
        <v>-1.7205162199999999E-2</v>
      </c>
      <c r="O339" s="53">
        <v>-1.5589820900000001E-2</v>
      </c>
      <c r="P339" s="53">
        <v>-3.1632019999999999E-3</v>
      </c>
      <c r="Q339" s="53">
        <v>-7.9351683999999995E-3</v>
      </c>
      <c r="R339" s="53">
        <v>-1.2281067E-2</v>
      </c>
      <c r="S339" s="53">
        <v>-1.7513234200000002E-2</v>
      </c>
      <c r="T339" s="53">
        <v>-1.6404173300000002E-2</v>
      </c>
      <c r="U339" s="53">
        <v>-1.52882886E-2</v>
      </c>
      <c r="W339" s="4">
        <f t="shared" si="74"/>
        <v>-9.1178649999999993E-3</v>
      </c>
      <c r="X339" s="34">
        <f t="shared" si="75"/>
        <v>2.1802000324283948</v>
      </c>
      <c r="Y339" s="17"/>
      <c r="AD339" s="17">
        <f t="shared" si="85"/>
        <v>-3.1632019999999999E-3</v>
      </c>
      <c r="AE339" s="17">
        <f t="shared" si="86"/>
        <v>-1.2281067E-2</v>
      </c>
      <c r="AG339" s="39">
        <v>39113</v>
      </c>
      <c r="AH339" s="103">
        <f t="shared" si="76"/>
        <v>22.586069971858997</v>
      </c>
      <c r="AI339" s="103">
        <f t="shared" si="77"/>
        <v>32.950119739487967</v>
      </c>
      <c r="AJ339" s="103">
        <f t="shared" si="78"/>
        <v>42.901939119729775</v>
      </c>
      <c r="AK339" s="103">
        <f t="shared" si="79"/>
        <v>14.667112574933098</v>
      </c>
      <c r="AL339" s="103">
        <f t="shared" si="80"/>
        <v>30.734568464303209</v>
      </c>
      <c r="AM339" s="103">
        <f t="shared" si="81"/>
        <v>56.910217771526668</v>
      </c>
      <c r="AN339" s="103">
        <f t="shared" si="82"/>
        <v>21.652828365127306</v>
      </c>
      <c r="AO339" s="103">
        <f t="shared" si="83"/>
        <v>32.534399299104415</v>
      </c>
      <c r="AP339" s="103">
        <f t="shared" si="84"/>
        <v>43.685740985279985</v>
      </c>
    </row>
    <row r="340" spans="12:42" x14ac:dyDescent="0.25">
      <c r="L340" s="39">
        <v>39172</v>
      </c>
      <c r="M340" s="53">
        <v>5.4236956000000003E-3</v>
      </c>
      <c r="N340" s="53">
        <v>1.03812917E-2</v>
      </c>
      <c r="O340" s="53">
        <v>1.5460385E-2</v>
      </c>
      <c r="P340" s="53">
        <v>9.2356803999999997E-3</v>
      </c>
      <c r="Q340" s="53">
        <v>1.0705473300000001E-2</v>
      </c>
      <c r="R340" s="53">
        <v>1.2068351999999999E-2</v>
      </c>
      <c r="S340" s="53">
        <v>5.7359487999999997E-3</v>
      </c>
      <c r="T340" s="53">
        <v>1.04083044E-2</v>
      </c>
      <c r="U340" s="53">
        <v>1.51516302E-2</v>
      </c>
      <c r="W340" s="4">
        <f t="shared" si="74"/>
        <v>2.8326715999999995E-3</v>
      </c>
      <c r="X340" s="34">
        <f t="shared" si="75"/>
        <v>2.1863758231425736</v>
      </c>
      <c r="Y340" s="17"/>
      <c r="AD340" s="17">
        <f t="shared" si="85"/>
        <v>9.2356803999999997E-3</v>
      </c>
      <c r="AE340" s="17">
        <f t="shared" si="86"/>
        <v>1.2068351999999999E-2</v>
      </c>
      <c r="AG340" s="39">
        <v>39141</v>
      </c>
      <c r="AH340" s="103">
        <f t="shared" si="76"/>
        <v>22.70856994018666</v>
      </c>
      <c r="AI340" s="103">
        <f t="shared" si="77"/>
        <v>33.292184544053519</v>
      </c>
      <c r="AJ340" s="103">
        <f t="shared" si="78"/>
        <v>43.565219615767354</v>
      </c>
      <c r="AK340" s="103">
        <f t="shared" si="79"/>
        <v>14.802573339066001</v>
      </c>
      <c r="AL340" s="103">
        <f t="shared" si="80"/>
        <v>31.063596566384831</v>
      </c>
      <c r="AM340" s="103">
        <f t="shared" si="81"/>
        <v>57.59703031199011</v>
      </c>
      <c r="AN340" s="103">
        <f t="shared" si="82"/>
        <v>21.777027880004862</v>
      </c>
      <c r="AO340" s="103">
        <f t="shared" si="83"/>
        <v>32.873027230480645</v>
      </c>
      <c r="AP340" s="103">
        <f t="shared" si="84"/>
        <v>44.347651177701934</v>
      </c>
    </row>
    <row r="341" spans="12:42" x14ac:dyDescent="0.25">
      <c r="L341" s="39">
        <v>39202</v>
      </c>
      <c r="M341" s="53">
        <v>4.7079891899999997E-2</v>
      </c>
      <c r="N341" s="53">
        <v>4.20415305E-2</v>
      </c>
      <c r="O341" s="53">
        <v>3.69528737E-2</v>
      </c>
      <c r="P341" s="53">
        <v>2.62177917E-2</v>
      </c>
      <c r="Q341" s="53">
        <v>1.7962421100000001E-2</v>
      </c>
      <c r="R341" s="53">
        <v>1.0376877600000001E-2</v>
      </c>
      <c r="S341" s="53">
        <v>4.5343942499999998E-2</v>
      </c>
      <c r="T341" s="53">
        <v>3.9946847000000001E-2</v>
      </c>
      <c r="U341" s="53">
        <v>3.4540336999999997E-2</v>
      </c>
      <c r="W341" s="4">
        <f t="shared" si="74"/>
        <v>-1.5840914099999999E-2</v>
      </c>
      <c r="X341" s="34">
        <f t="shared" si="75"/>
        <v>2.1517416315378552</v>
      </c>
      <c r="Y341" s="17"/>
      <c r="AD341" s="17">
        <f t="shared" si="85"/>
        <v>2.62177917E-2</v>
      </c>
      <c r="AE341" s="17">
        <f t="shared" si="86"/>
        <v>1.0376877600000001E-2</v>
      </c>
      <c r="AG341" s="39">
        <v>39172</v>
      </c>
      <c r="AH341" s="103">
        <f t="shared" si="76"/>
        <v>23.777686958174236</v>
      </c>
      <c r="AI341" s="103">
        <f t="shared" si="77"/>
        <v>34.691838935973969</v>
      </c>
      <c r="AJ341" s="103">
        <f t="shared" si="78"/>
        <v>45.175079673941568</v>
      </c>
      <c r="AK341" s="103">
        <f t="shared" si="79"/>
        <v>15.190664123493606</v>
      </c>
      <c r="AL341" s="103">
        <f t="shared" si="80"/>
        <v>31.621573968790749</v>
      </c>
      <c r="AM341" s="103">
        <f t="shared" si="81"/>
        <v>58.194707645661119</v>
      </c>
      <c r="AN341" s="103">
        <f t="shared" si="82"/>
        <v>22.764484180016698</v>
      </c>
      <c r="AO341" s="103">
        <f t="shared" si="83"/>
        <v>34.186201019683487</v>
      </c>
      <c r="AP341" s="103">
        <f t="shared" si="84"/>
        <v>45.879433994538203</v>
      </c>
    </row>
    <row r="342" spans="12:42" x14ac:dyDescent="0.25">
      <c r="L342" s="39">
        <v>39233</v>
      </c>
      <c r="M342" s="53">
        <v>3.59750338E-2</v>
      </c>
      <c r="N342" s="53">
        <v>3.6020140200000002E-2</v>
      </c>
      <c r="O342" s="53">
        <v>3.6069219499999999E-2</v>
      </c>
      <c r="P342" s="53">
        <v>4.5536464800000002E-2</v>
      </c>
      <c r="Q342" s="53">
        <v>4.0955546699999998E-2</v>
      </c>
      <c r="R342" s="53">
        <v>3.6665603099999999E-2</v>
      </c>
      <c r="S342" s="53">
        <v>3.6759926399999997E-2</v>
      </c>
      <c r="T342" s="53">
        <v>3.6438040099999999E-2</v>
      </c>
      <c r="U342" s="53">
        <v>3.6124562300000003E-2</v>
      </c>
      <c r="W342" s="4">
        <f t="shared" si="74"/>
        <v>-8.8708617000000031E-3</v>
      </c>
      <c r="X342" s="34">
        <f t="shared" si="75"/>
        <v>2.1326538291103505</v>
      </c>
      <c r="Y342" s="17"/>
      <c r="AD342" s="17">
        <f t="shared" si="85"/>
        <v>4.5536464800000002E-2</v>
      </c>
      <c r="AE342" s="17">
        <f t="shared" si="86"/>
        <v>3.6665603099999999E-2</v>
      </c>
      <c r="AG342" s="39">
        <v>39202</v>
      </c>
      <c r="AH342" s="103">
        <f t="shared" si="76"/>
        <v>24.633090050180375</v>
      </c>
      <c r="AI342" s="103">
        <f t="shared" si="77"/>
        <v>35.941443838243572</v>
      </c>
      <c r="AJ342" s="103">
        <f t="shared" si="78"/>
        <v>46.80450953863096</v>
      </c>
      <c r="AK342" s="103">
        <f t="shared" si="79"/>
        <v>15.882393265641698</v>
      </c>
      <c r="AL342" s="103">
        <f t="shared" si="80"/>
        <v>32.916652818197065</v>
      </c>
      <c r="AM342" s="103">
        <f t="shared" si="81"/>
        <v>60.328451698717458</v>
      </c>
      <c r="AN342" s="103">
        <f t="shared" si="82"/>
        <v>23.601304943008078</v>
      </c>
      <c r="AO342" s="103">
        <f t="shared" si="83"/>
        <v>35.431879183305377</v>
      </c>
      <c r="AP342" s="103">
        <f t="shared" si="84"/>
        <v>47.536808466162633</v>
      </c>
    </row>
    <row r="343" spans="12:42" x14ac:dyDescent="0.25">
      <c r="L343" s="39">
        <v>39263</v>
      </c>
      <c r="M343" s="53">
        <v>-1.49271035E-2</v>
      </c>
      <c r="N343" s="53">
        <v>-1.9101428199999999E-2</v>
      </c>
      <c r="O343" s="53">
        <v>-2.3366070999999999E-2</v>
      </c>
      <c r="P343" s="53">
        <v>-5.6582747999999999E-3</v>
      </c>
      <c r="Q343" s="53">
        <v>-1.4628785300000001E-2</v>
      </c>
      <c r="R343" s="53">
        <v>-2.3308308999999999E-2</v>
      </c>
      <c r="S343" s="53">
        <v>-1.4154428599999999E-2</v>
      </c>
      <c r="T343" s="53">
        <v>-1.8724094100000001E-2</v>
      </c>
      <c r="U343" s="53">
        <v>-2.3351065899999999E-2</v>
      </c>
      <c r="W343" s="4">
        <f t="shared" si="74"/>
        <v>-1.7650034199999998E-2</v>
      </c>
      <c r="X343" s="34">
        <f t="shared" si="75"/>
        <v>2.0950124160897921</v>
      </c>
      <c r="Y343" s="17"/>
      <c r="AD343" s="17">
        <f t="shared" si="85"/>
        <v>-5.6582747999999999E-3</v>
      </c>
      <c r="AE343" s="17">
        <f t="shared" si="86"/>
        <v>-2.3308308999999999E-2</v>
      </c>
      <c r="AG343" s="39">
        <v>39233</v>
      </c>
      <c r="AH343" s="103">
        <f t="shared" si="76"/>
        <v>24.265389365476512</v>
      </c>
      <c r="AI343" s="103">
        <f t="shared" si="77"/>
        <v>35.254910929363028</v>
      </c>
      <c r="AJ343" s="103">
        <f t="shared" si="78"/>
        <v>45.710872045631135</v>
      </c>
      <c r="AK343" s="103">
        <f t="shared" si="79"/>
        <v>15.792526320063027</v>
      </c>
      <c r="AL343" s="103">
        <f t="shared" si="80"/>
        <v>32.43512217132502</v>
      </c>
      <c r="AM343" s="103">
        <f t="shared" si="81"/>
        <v>58.922297505032176</v>
      </c>
      <c r="AN343" s="103">
        <f t="shared" si="82"/>
        <v>23.267241957325442</v>
      </c>
      <c r="AO343" s="103">
        <f t="shared" si="83"/>
        <v>34.768449343337338</v>
      </c>
      <c r="AP343" s="103">
        <f t="shared" si="84"/>
        <v>46.42677331899359</v>
      </c>
    </row>
    <row r="344" spans="12:42" x14ac:dyDescent="0.25">
      <c r="L344" s="39">
        <v>39294</v>
      </c>
      <c r="M344" s="53">
        <v>-1.5503102899999999E-2</v>
      </c>
      <c r="N344" s="53">
        <v>-3.0888288600000001E-2</v>
      </c>
      <c r="O344" s="53">
        <v>-4.6243825199999998E-2</v>
      </c>
      <c r="P344" s="53">
        <v>-5.19212301E-2</v>
      </c>
      <c r="Q344" s="53">
        <v>-6.8394748800000002E-2</v>
      </c>
      <c r="R344" s="53">
        <v>-8.51130992E-2</v>
      </c>
      <c r="S344" s="53">
        <v>-1.8651574099999998E-2</v>
      </c>
      <c r="T344" s="53">
        <v>-3.4102911600000001E-2</v>
      </c>
      <c r="U344" s="53">
        <v>-4.9547702499999999E-2</v>
      </c>
      <c r="W344" s="4">
        <f t="shared" si="74"/>
        <v>-3.31918691E-2</v>
      </c>
      <c r="X344" s="34">
        <f t="shared" si="75"/>
        <v>2.0254750382120648</v>
      </c>
      <c r="Y344" s="17"/>
      <c r="AD344" s="17">
        <f t="shared" si="85"/>
        <v>-5.19212301E-2</v>
      </c>
      <c r="AE344" s="17">
        <f t="shared" si="86"/>
        <v>-8.51130992E-2</v>
      </c>
      <c r="AG344" s="39">
        <v>39263</v>
      </c>
      <c r="AH344" s="103">
        <f t="shared" si="76"/>
        <v>23.889200537234963</v>
      </c>
      <c r="AI344" s="103">
        <f t="shared" si="77"/>
        <v>34.165947066009565</v>
      </c>
      <c r="AJ344" s="103">
        <f t="shared" si="78"/>
        <v>43.5970264690134</v>
      </c>
      <c r="AK344" s="103">
        <f t="shared" si="79"/>
        <v>14.972558927138728</v>
      </c>
      <c r="AL344" s="103">
        <f t="shared" si="80"/>
        <v>30.216730138119935</v>
      </c>
      <c r="AM344" s="103">
        <f t="shared" si="81"/>
        <v>53.907238152394463</v>
      </c>
      <c r="AN344" s="103">
        <f t="shared" si="82"/>
        <v>22.833271269855757</v>
      </c>
      <c r="AO344" s="103">
        <f t="shared" si="83"/>
        <v>33.582743988912426</v>
      </c>
      <c r="AP344" s="103">
        <f t="shared" si="84"/>
        <v>44.126433366549158</v>
      </c>
    </row>
    <row r="345" spans="12:42" x14ac:dyDescent="0.25">
      <c r="L345" s="39">
        <v>39325</v>
      </c>
      <c r="M345" s="53">
        <v>1.59344971E-2</v>
      </c>
      <c r="N345" s="53">
        <v>1.36087851E-2</v>
      </c>
      <c r="O345" s="53">
        <v>1.1205469799999999E-2</v>
      </c>
      <c r="P345" s="53">
        <v>2.5151213799999999E-2</v>
      </c>
      <c r="Q345" s="53">
        <v>2.2665786800000001E-2</v>
      </c>
      <c r="R345" s="53">
        <v>2.0035945999999999E-2</v>
      </c>
      <c r="S345" s="53">
        <v>1.6698497100000001E-2</v>
      </c>
      <c r="T345" s="53">
        <v>1.4354374200000001E-2</v>
      </c>
      <c r="U345" s="53">
        <v>1.19246297E-2</v>
      </c>
      <c r="W345" s="4">
        <f t="shared" si="74"/>
        <v>-5.1152678E-3</v>
      </c>
      <c r="X345" s="34">
        <f t="shared" si="75"/>
        <v>2.0151141909693946</v>
      </c>
      <c r="Y345" s="17"/>
      <c r="AD345" s="17">
        <f t="shared" si="85"/>
        <v>2.5151213799999999E-2</v>
      </c>
      <c r="AE345" s="17">
        <f t="shared" si="86"/>
        <v>2.0035945999999999E-2</v>
      </c>
      <c r="AG345" s="39">
        <v>39294</v>
      </c>
      <c r="AH345" s="103">
        <f t="shared" si="76"/>
        <v>24.269862933916851</v>
      </c>
      <c r="AI345" s="103">
        <f t="shared" si="77"/>
        <v>34.630904097368862</v>
      </c>
      <c r="AJ345" s="103">
        <f t="shared" si="78"/>
        <v>44.085551632481724</v>
      </c>
      <c r="AK345" s="103">
        <f t="shared" si="79"/>
        <v>15.349136957848293</v>
      </c>
      <c r="AL345" s="103">
        <f t="shared" si="80"/>
        <v>30.901616101223695</v>
      </c>
      <c r="AM345" s="103">
        <f t="shared" si="81"/>
        <v>54.987320665024974</v>
      </c>
      <c r="AN345" s="103">
        <f t="shared" si="82"/>
        <v>23.214552583938957</v>
      </c>
      <c r="AO345" s="103">
        <f t="shared" si="83"/>
        <v>34.064803262792076</v>
      </c>
      <c r="AP345" s="103">
        <f t="shared" si="84"/>
        <v>44.65262474442698</v>
      </c>
    </row>
    <row r="346" spans="12:42" x14ac:dyDescent="0.25">
      <c r="L346" s="39">
        <v>39355</v>
      </c>
      <c r="M346" s="53">
        <v>4.1890278900000001E-2</v>
      </c>
      <c r="N346" s="53">
        <v>3.8188640599999997E-2</v>
      </c>
      <c r="O346" s="53">
        <v>3.4347807399999999E-2</v>
      </c>
      <c r="P346" s="53">
        <v>2.9050988999999999E-2</v>
      </c>
      <c r="Q346" s="53">
        <v>1.71648433E-2</v>
      </c>
      <c r="R346" s="53">
        <v>4.5152476999999998E-3</v>
      </c>
      <c r="S346" s="53">
        <v>4.08190238E-2</v>
      </c>
      <c r="T346" s="53">
        <v>3.6457080400000001E-2</v>
      </c>
      <c r="U346" s="53">
        <v>3.1922439699999999E-2</v>
      </c>
      <c r="W346" s="4">
        <f t="shared" si="74"/>
        <v>-2.45357413E-2</v>
      </c>
      <c r="X346" s="34">
        <f t="shared" si="75"/>
        <v>1.9656718704898106</v>
      </c>
      <c r="Y346" s="17"/>
      <c r="AD346" s="17">
        <f t="shared" si="85"/>
        <v>2.9050988999999999E-2</v>
      </c>
      <c r="AE346" s="17">
        <f t="shared" si="86"/>
        <v>4.5152476999999998E-3</v>
      </c>
      <c r="AG346" s="39">
        <v>39325</v>
      </c>
      <c r="AH346" s="103">
        <f t="shared" si="76"/>
        <v>25.2865342610834</v>
      </c>
      <c r="AI346" s="103">
        <f t="shared" si="77"/>
        <v>35.95341124759635</v>
      </c>
      <c r="AJ346" s="103">
        <f t="shared" si="78"/>
        <v>45.599793669076966</v>
      </c>
      <c r="AK346" s="103">
        <f t="shared" si="79"/>
        <v>15.795044566770235</v>
      </c>
      <c r="AL346" s="103">
        <f t="shared" si="80"/>
        <v>31.432037499317957</v>
      </c>
      <c r="AM346" s="103">
        <f t="shared" si="81"/>
        <v>55.235602038186883</v>
      </c>
      <c r="AN346" s="103">
        <f t="shared" si="82"/>
        <v>24.162147958369111</v>
      </c>
      <c r="AO346" s="103">
        <f t="shared" si="83"/>
        <v>35.306706534153868</v>
      </c>
      <c r="AP346" s="103">
        <f t="shared" si="84"/>
        <v>46.078045465277675</v>
      </c>
    </row>
    <row r="347" spans="12:42" x14ac:dyDescent="0.25">
      <c r="L347" s="39">
        <v>39386</v>
      </c>
      <c r="M347" s="53">
        <v>3.4034136499999999E-2</v>
      </c>
      <c r="N347" s="53">
        <v>1.7433306199999998E-2</v>
      </c>
      <c r="O347" s="53">
        <v>1.10361E-4</v>
      </c>
      <c r="P347" s="53">
        <v>4.5020628299999997E-2</v>
      </c>
      <c r="Q347" s="53">
        <v>2.86905163E-2</v>
      </c>
      <c r="R347" s="53">
        <v>1.08908857E-2</v>
      </c>
      <c r="S347" s="53">
        <v>3.4937900399999999E-2</v>
      </c>
      <c r="T347" s="53">
        <v>1.8344140299999999E-2</v>
      </c>
      <c r="U347" s="53">
        <v>9.6454199999999998E-4</v>
      </c>
      <c r="W347" s="4">
        <f t="shared" si="74"/>
        <v>-3.4129742599999999E-2</v>
      </c>
      <c r="X347" s="34">
        <f t="shared" si="75"/>
        <v>1.8985839955139328</v>
      </c>
      <c r="Y347" s="17"/>
      <c r="AD347" s="17">
        <f t="shared" si="85"/>
        <v>4.5020628299999997E-2</v>
      </c>
      <c r="AE347" s="17">
        <f t="shared" si="86"/>
        <v>1.08908857E-2</v>
      </c>
      <c r="AG347" s="39">
        <v>39355</v>
      </c>
      <c r="AH347" s="103">
        <f t="shared" si="76"/>
        <v>26.14713961973704</v>
      </c>
      <c r="AI347" s="103">
        <f t="shared" si="77"/>
        <v>36.58019807481022</v>
      </c>
      <c r="AJ347" s="103">
        <f t="shared" si="78"/>
        <v>45.604826107906078</v>
      </c>
      <c r="AK347" s="103">
        <f t="shared" si="79"/>
        <v>16.506147397192734</v>
      </c>
      <c r="AL347" s="103">
        <f t="shared" si="80"/>
        <v>32.333838883534348</v>
      </c>
      <c r="AM347" s="103">
        <f t="shared" si="81"/>
        <v>55.837166666555468</v>
      </c>
      <c r="AN347" s="103">
        <f t="shared" si="82"/>
        <v>25.006322677188678</v>
      </c>
      <c r="AO347" s="103">
        <f t="shared" si="83"/>
        <v>35.954377712347309</v>
      </c>
      <c r="AP347" s="103">
        <f t="shared" si="84"/>
        <v>46.122489675406847</v>
      </c>
    </row>
    <row r="348" spans="12:42" x14ac:dyDescent="0.25">
      <c r="L348" s="39">
        <v>39416</v>
      </c>
      <c r="M348" s="53">
        <v>-3.6837080500000001E-2</v>
      </c>
      <c r="N348" s="53">
        <v>-4.2630813400000002E-2</v>
      </c>
      <c r="O348" s="53">
        <v>-4.8874038799999998E-2</v>
      </c>
      <c r="P348" s="53">
        <v>-6.9060533199999996E-2</v>
      </c>
      <c r="Q348" s="53">
        <v>-7.1805756999999998E-2</v>
      </c>
      <c r="R348" s="53">
        <v>-7.4919561199999998E-2</v>
      </c>
      <c r="S348" s="53">
        <v>-3.9531620199999999E-2</v>
      </c>
      <c r="T348" s="53">
        <v>-4.5018752600000003E-2</v>
      </c>
      <c r="U348" s="53">
        <v>-5.0957301099999998E-2</v>
      </c>
      <c r="W348" s="4">
        <f t="shared" si="74"/>
        <v>-5.8590280000000022E-3</v>
      </c>
      <c r="X348" s="34">
        <f t="shared" si="75"/>
        <v>1.8874601387238648</v>
      </c>
      <c r="Y348" s="17"/>
      <c r="AD348" s="17">
        <f t="shared" si="85"/>
        <v>-6.9060533199999996E-2</v>
      </c>
      <c r="AE348" s="17">
        <f t="shared" si="86"/>
        <v>-7.4919561199999998E-2</v>
      </c>
      <c r="AG348" s="39">
        <v>39386</v>
      </c>
      <c r="AH348" s="103">
        <f t="shared" si="76"/>
        <v>25.183955332720046</v>
      </c>
      <c r="AI348" s="103">
        <f t="shared" si="77"/>
        <v>35.02075447654795</v>
      </c>
      <c r="AJ348" s="103">
        <f t="shared" si="78"/>
        <v>43.375934067241026</v>
      </c>
      <c r="AK348" s="103">
        <f t="shared" si="79"/>
        <v>15.366224056864811</v>
      </c>
      <c r="AL348" s="103">
        <f t="shared" si="80"/>
        <v>30.012083105786129</v>
      </c>
      <c r="AM348" s="103">
        <f t="shared" si="81"/>
        <v>51.653870641245867</v>
      </c>
      <c r="AN348" s="103">
        <f t="shared" si="82"/>
        <v>24.017782226515408</v>
      </c>
      <c r="AO348" s="103">
        <f t="shared" si="83"/>
        <v>34.335756477228195</v>
      </c>
      <c r="AP348" s="103">
        <f t="shared" si="84"/>
        <v>43.7722120815355</v>
      </c>
    </row>
    <row r="349" spans="12:42" x14ac:dyDescent="0.25">
      <c r="L349" s="39">
        <v>39447</v>
      </c>
      <c r="M349" s="53">
        <v>-3.6159182000000002E-3</v>
      </c>
      <c r="N349" s="53">
        <v>-6.5107445999999999E-3</v>
      </c>
      <c r="O349" s="53">
        <v>-9.6700195999999995E-3</v>
      </c>
      <c r="P349" s="53">
        <v>6.2805784999999999E-3</v>
      </c>
      <c r="Q349" s="53">
        <v>-6.2397500000000003E-4</v>
      </c>
      <c r="R349" s="53">
        <v>-8.4543285000000003E-3</v>
      </c>
      <c r="S349" s="53">
        <v>-2.8246073999999999E-3</v>
      </c>
      <c r="T349" s="53">
        <v>-6.0513173000000002E-3</v>
      </c>
      <c r="U349" s="53">
        <v>-9.5846009999999999E-3</v>
      </c>
      <c r="W349" s="4">
        <f t="shared" si="74"/>
        <v>-1.4734907E-2</v>
      </c>
      <c r="X349" s="34">
        <f t="shared" si="75"/>
        <v>1.8596485891135615</v>
      </c>
      <c r="Y349" s="17"/>
      <c r="AD349" s="17">
        <f t="shared" si="85"/>
        <v>6.2805784999999999E-3</v>
      </c>
      <c r="AE349" s="17">
        <f t="shared" si="86"/>
        <v>-8.4543285000000003E-3</v>
      </c>
      <c r="AG349" s="39">
        <v>39416</v>
      </c>
      <c r="AH349" s="103">
        <f t="shared" si="76"/>
        <v>25.092892210284479</v>
      </c>
      <c r="AI349" s="103">
        <f t="shared" si="77"/>
        <v>34.792743288451838</v>
      </c>
      <c r="AJ349" s="103">
        <f t="shared" si="78"/>
        <v>42.956487934642496</v>
      </c>
      <c r="AK349" s="103">
        <f t="shared" si="79"/>
        <v>15.462732833302537</v>
      </c>
      <c r="AL349" s="103">
        <f t="shared" si="80"/>
        <v>29.993356316230194</v>
      </c>
      <c r="AM349" s="103">
        <f t="shared" si="81"/>
        <v>51.217171850548269</v>
      </c>
      <c r="AN349" s="103">
        <f t="shared" si="82"/>
        <v>23.949941421106804</v>
      </c>
      <c r="AO349" s="103">
        <f t="shared" si="83"/>
        <v>34.127979920048958</v>
      </c>
      <c r="AP349" s="103">
        <f t="shared" si="84"/>
        <v>43.352672893846602</v>
      </c>
    </row>
    <row r="350" spans="12:42" x14ac:dyDescent="0.25">
      <c r="L350" s="39">
        <v>39478</v>
      </c>
      <c r="M350" s="53">
        <v>-7.7976948899999995E-2</v>
      </c>
      <c r="N350" s="53">
        <v>-5.9950325700000001E-2</v>
      </c>
      <c r="O350" s="53">
        <v>-4.0052913400000001E-2</v>
      </c>
      <c r="P350" s="53">
        <v>-9.1736661299999994E-2</v>
      </c>
      <c r="Q350" s="53">
        <v>-6.8194416800000004E-2</v>
      </c>
      <c r="R350" s="53">
        <v>-4.1036320600000002E-2</v>
      </c>
      <c r="S350" s="53">
        <v>-7.91029699E-2</v>
      </c>
      <c r="T350" s="53">
        <v>-6.0611549700000003E-2</v>
      </c>
      <c r="U350" s="53">
        <v>-4.0129933800000003E-2</v>
      </c>
      <c r="W350" s="4">
        <f t="shared" si="74"/>
        <v>5.0700340699999992E-2</v>
      </c>
      <c r="X350" s="34">
        <f t="shared" si="75"/>
        <v>1.9539334061638933</v>
      </c>
      <c r="Y350" s="17"/>
      <c r="AD350" s="17">
        <f t="shared" si="85"/>
        <v>-9.1736661299999994E-2</v>
      </c>
      <c r="AE350" s="17">
        <f t="shared" si="86"/>
        <v>-4.1036320600000002E-2</v>
      </c>
      <c r="AG350" s="39">
        <v>39447</v>
      </c>
      <c r="AH350" s="103">
        <f t="shared" si="76"/>
        <v>23.136225036649918</v>
      </c>
      <c r="AI350" s="103">
        <f t="shared" si="77"/>
        <v>32.706906996312661</v>
      </c>
      <c r="AJ350" s="103">
        <f t="shared" si="78"/>
        <v>41.235955443428111</v>
      </c>
      <c r="AK350" s="103">
        <f t="shared" si="79"/>
        <v>14.044233348601473</v>
      </c>
      <c r="AL350" s="103">
        <f t="shared" si="80"/>
        <v>27.94797687437028</v>
      </c>
      <c r="AM350" s="103">
        <f t="shared" si="81"/>
        <v>49.115407566263876</v>
      </c>
      <c r="AN350" s="103">
        <f t="shared" si="82"/>
        <v>22.05542992576623</v>
      </c>
      <c r="AO350" s="103">
        <f t="shared" si="83"/>
        <v>32.059430168964305</v>
      </c>
      <c r="AP350" s="103">
        <f t="shared" si="84"/>
        <v>41.612933000563487</v>
      </c>
    </row>
    <row r="351" spans="12:42" x14ac:dyDescent="0.25">
      <c r="L351" s="39">
        <v>39507</v>
      </c>
      <c r="M351" s="53">
        <v>-1.98608454E-2</v>
      </c>
      <c r="N351" s="53">
        <v>-3.0551007200000001E-2</v>
      </c>
      <c r="O351" s="53">
        <v>-4.1897827300000003E-2</v>
      </c>
      <c r="P351" s="53">
        <v>-3.4610186000000001E-2</v>
      </c>
      <c r="Q351" s="53">
        <v>-3.7066856400000001E-2</v>
      </c>
      <c r="R351" s="53">
        <v>-3.9742896899999998E-2</v>
      </c>
      <c r="S351" s="53">
        <v>-2.10261567E-2</v>
      </c>
      <c r="T351" s="53">
        <v>-3.1059647199999998E-2</v>
      </c>
      <c r="U351" s="53">
        <v>-4.17286038E-2</v>
      </c>
      <c r="W351" s="4">
        <f t="shared" si="74"/>
        <v>-5.1327108999999968E-3</v>
      </c>
      <c r="X351" s="34">
        <f t="shared" si="75"/>
        <v>1.9439044308722018</v>
      </c>
      <c r="Y351" s="17"/>
      <c r="AD351" s="17">
        <f t="shared" si="85"/>
        <v>-3.4610186000000001E-2</v>
      </c>
      <c r="AE351" s="17">
        <f t="shared" si="86"/>
        <v>-3.9742896899999998E-2</v>
      </c>
      <c r="AG351" s="39">
        <v>39478</v>
      </c>
      <c r="AH351" s="103">
        <f t="shared" si="76"/>
        <v>22.676720048057405</v>
      </c>
      <c r="AI351" s="103">
        <f t="shared" si="77"/>
        <v>31.707678045178582</v>
      </c>
      <c r="AJ351" s="103">
        <f t="shared" si="78"/>
        <v>39.508258503708866</v>
      </c>
      <c r="AK351" s="103">
        <f t="shared" si="79"/>
        <v>13.558159820178973</v>
      </c>
      <c r="AL351" s="103">
        <f t="shared" si="80"/>
        <v>26.912033228897478</v>
      </c>
      <c r="AM351" s="103">
        <f t="shared" si="81"/>
        <v>47.163418987156369</v>
      </c>
      <c r="AN351" s="103">
        <f t="shared" si="82"/>
        <v>21.591689000061201</v>
      </c>
      <c r="AO351" s="103">
        <f t="shared" si="83"/>
        <v>31.063675578483238</v>
      </c>
      <c r="AP351" s="103">
        <f t="shared" si="84"/>
        <v>39.876483406427027</v>
      </c>
    </row>
    <row r="352" spans="12:42" x14ac:dyDescent="0.25">
      <c r="L352" s="39">
        <v>39538</v>
      </c>
      <c r="M352" s="53">
        <v>-6.0889999999999998E-3</v>
      </c>
      <c r="N352" s="53">
        <v>-6.7999999999999996E-3</v>
      </c>
      <c r="O352" s="53">
        <v>-7.4999999999999997E-3</v>
      </c>
      <c r="P352" s="53">
        <v>-5.7999999999999996E-3</v>
      </c>
      <c r="Q352" s="53">
        <v>4.1890393E-3</v>
      </c>
      <c r="R352" s="53">
        <v>1.50739008E-2</v>
      </c>
      <c r="S352" s="53">
        <v>-6.1000000000000004E-3</v>
      </c>
      <c r="T352" s="53">
        <v>-5.9247359999999999E-3</v>
      </c>
      <c r="U352" s="53">
        <v>-5.7999999999999996E-3</v>
      </c>
      <c r="W352" s="4">
        <f t="shared" si="74"/>
        <v>2.0873900799999998E-2</v>
      </c>
      <c r="X352" s="34">
        <f t="shared" si="75"/>
        <v>1.9844812991269087</v>
      </c>
      <c r="Y352" s="17"/>
      <c r="AD352" s="17">
        <f t="shared" si="85"/>
        <v>-5.7999999999999996E-3</v>
      </c>
      <c r="AE352" s="17">
        <f t="shared" si="86"/>
        <v>1.50739008E-2</v>
      </c>
      <c r="AG352" s="39">
        <v>39507</v>
      </c>
      <c r="AH352" s="103">
        <f t="shared" si="76"/>
        <v>22.538641499684783</v>
      </c>
      <c r="AI352" s="103">
        <f t="shared" si="77"/>
        <v>31.492065834471369</v>
      </c>
      <c r="AJ352" s="103">
        <f t="shared" si="78"/>
        <v>39.211946564931054</v>
      </c>
      <c r="AK352" s="103">
        <f t="shared" si="79"/>
        <v>13.479522493221936</v>
      </c>
      <c r="AL352" s="103">
        <f t="shared" si="80"/>
        <v>27.024768793736232</v>
      </c>
      <c r="AM352" s="103">
        <f t="shared" si="81"/>
        <v>47.874355686357603</v>
      </c>
      <c r="AN352" s="103">
        <f t="shared" si="82"/>
        <v>21.459979697160829</v>
      </c>
      <c r="AO352" s="103">
        <f t="shared" si="83"/>
        <v>30.87963150149108</v>
      </c>
      <c r="AP352" s="103">
        <f t="shared" si="84"/>
        <v>39.645199802669751</v>
      </c>
    </row>
    <row r="353" spans="12:42" x14ac:dyDescent="0.25">
      <c r="L353" s="39">
        <v>39568</v>
      </c>
      <c r="M353" s="53">
        <v>5.24998863E-2</v>
      </c>
      <c r="N353" s="53">
        <v>5.0704847400000003E-2</v>
      </c>
      <c r="O353" s="53">
        <v>4.8745665600000002E-2</v>
      </c>
      <c r="P353" s="53">
        <v>5.1382180899999998E-2</v>
      </c>
      <c r="Q353" s="53">
        <v>4.1870385199999999E-2</v>
      </c>
      <c r="R353" s="53">
        <v>3.1640803799999999E-2</v>
      </c>
      <c r="S353" s="53">
        <v>5.24127021E-2</v>
      </c>
      <c r="T353" s="53">
        <v>5.0008849500000001E-2</v>
      </c>
      <c r="U353" s="53">
        <v>4.7391458999999997E-2</v>
      </c>
      <c r="W353" s="4">
        <f t="shared" si="74"/>
        <v>-1.9741377099999999E-2</v>
      </c>
      <c r="X353" s="34">
        <f t="shared" si="75"/>
        <v>1.9453049054529465</v>
      </c>
      <c r="Y353" s="17"/>
      <c r="AD353" s="17">
        <f t="shared" si="85"/>
        <v>5.1382180899999998E-2</v>
      </c>
      <c r="AE353" s="17">
        <f t="shared" si="86"/>
        <v>3.1640803799999999E-2</v>
      </c>
      <c r="AG353" s="39">
        <v>39538</v>
      </c>
      <c r="AH353" s="103">
        <f t="shared" si="76"/>
        <v>23.721917615774693</v>
      </c>
      <c r="AI353" s="103">
        <f t="shared" si="77"/>
        <v>33.088866226918995</v>
      </c>
      <c r="AJ353" s="103">
        <f t="shared" si="78"/>
        <v>41.123358999710256</v>
      </c>
      <c r="AK353" s="103">
        <f t="shared" si="79"/>
        <v>14.172129756414282</v>
      </c>
      <c r="AL353" s="103">
        <f t="shared" si="80"/>
        <v>28.156306273070907</v>
      </c>
      <c r="AM353" s="103">
        <f t="shared" si="81"/>
        <v>49.389138781681062</v>
      </c>
      <c r="AN353" s="103">
        <f t="shared" si="82"/>
        <v>22.58475522010017</v>
      </c>
      <c r="AO353" s="103">
        <f t="shared" si="83"/>
        <v>32.423886345864602</v>
      </c>
      <c r="AP353" s="103">
        <f t="shared" si="84"/>
        <v>41.524043663664784</v>
      </c>
    </row>
    <row r="354" spans="12:42" x14ac:dyDescent="0.25">
      <c r="L354" s="39">
        <v>39599</v>
      </c>
      <c r="M354" s="53">
        <v>3.6653682799999997E-2</v>
      </c>
      <c r="N354" s="53">
        <v>1.8337480600000001E-2</v>
      </c>
      <c r="O354" s="53">
        <v>-1.5871639E-3</v>
      </c>
      <c r="P354" s="53">
        <v>5.6646902399999997E-2</v>
      </c>
      <c r="Q354" s="53">
        <v>4.5936863799999998E-2</v>
      </c>
      <c r="R354" s="53">
        <v>3.4189281000000002E-2</v>
      </c>
      <c r="S354" s="53">
        <v>3.8214916600000003E-2</v>
      </c>
      <c r="T354" s="53">
        <v>2.0486583999999999E-2</v>
      </c>
      <c r="U354" s="53">
        <v>1.1883573E-3</v>
      </c>
      <c r="W354" s="4">
        <f t="shared" si="74"/>
        <v>-2.2457621399999995E-2</v>
      </c>
      <c r="X354" s="34">
        <f t="shared" si="75"/>
        <v>1.9016179843787215</v>
      </c>
      <c r="Y354" s="17"/>
      <c r="AD354" s="17">
        <f t="shared" si="85"/>
        <v>5.6646902399999997E-2</v>
      </c>
      <c r="AE354" s="17">
        <f t="shared" si="86"/>
        <v>3.4189281000000002E-2</v>
      </c>
      <c r="AG354" s="39">
        <v>39568</v>
      </c>
      <c r="AH354" s="103">
        <f t="shared" si="76"/>
        <v>24.591413259471029</v>
      </c>
      <c r="AI354" s="103">
        <f t="shared" si="77"/>
        <v>33.69563266943112</v>
      </c>
      <c r="AJ354" s="103">
        <f t="shared" si="78"/>
        <v>41.058089488859174</v>
      </c>
      <c r="AK354" s="103">
        <f t="shared" si="79"/>
        <v>14.974937007526018</v>
      </c>
      <c r="AL354" s="103">
        <f t="shared" si="80"/>
        <v>29.449718679448051</v>
      </c>
      <c r="AM354" s="103">
        <f t="shared" si="81"/>
        <v>51.077717925835948</v>
      </c>
      <c r="AN354" s="103">
        <f t="shared" si="82"/>
        <v>23.447829757267716</v>
      </c>
      <c r="AO354" s="103">
        <f t="shared" si="83"/>
        <v>33.088141017095609</v>
      </c>
      <c r="AP354" s="103">
        <f t="shared" si="84"/>
        <v>41.573389064078022</v>
      </c>
    </row>
    <row r="355" spans="12:42" x14ac:dyDescent="0.25">
      <c r="L355" s="39">
        <v>39629</v>
      </c>
      <c r="M355" s="53">
        <v>-7.2021942699999994E-2</v>
      </c>
      <c r="N355" s="53">
        <v>-8.3065973099999996E-2</v>
      </c>
      <c r="O355" s="53">
        <v>-9.5721431100000004E-2</v>
      </c>
      <c r="P355" s="53">
        <v>-5.9614267800000002E-2</v>
      </c>
      <c r="Q355" s="53">
        <v>-7.6987817400000005E-2</v>
      </c>
      <c r="R355" s="53">
        <v>-9.5950230600000005E-2</v>
      </c>
      <c r="S355" s="53">
        <v>-7.0998566099999993E-2</v>
      </c>
      <c r="T355" s="53">
        <v>-8.2520836299999997E-2</v>
      </c>
      <c r="U355" s="53">
        <v>-9.5676307799999999E-2</v>
      </c>
      <c r="W355" s="4">
        <f t="shared" si="74"/>
        <v>-3.6335962800000003E-2</v>
      </c>
      <c r="X355" s="34">
        <f t="shared" si="75"/>
        <v>1.8325208640385253</v>
      </c>
      <c r="Y355" s="17"/>
      <c r="AD355" s="17">
        <f t="shared" si="85"/>
        <v>-5.9614267800000002E-2</v>
      </c>
      <c r="AE355" s="17">
        <f t="shared" si="86"/>
        <v>-9.5950230600000005E-2</v>
      </c>
      <c r="AG355" s="39">
        <v>39599</v>
      </c>
      <c r="AH355" s="103">
        <f t="shared" si="76"/>
        <v>22.820291902785389</v>
      </c>
      <c r="AI355" s="103">
        <f t="shared" si="77"/>
        <v>30.896672152524676</v>
      </c>
      <c r="AJ355" s="103">
        <f t="shared" si="78"/>
        <v>37.127950404753705</v>
      </c>
      <c r="AK355" s="103">
        <f t="shared" si="79"/>
        <v>14.082217102471231</v>
      </c>
      <c r="AL355" s="103">
        <f t="shared" si="80"/>
        <v>27.182449115273332</v>
      </c>
      <c r="AM355" s="103">
        <f t="shared" si="81"/>
        <v>46.176799112330237</v>
      </c>
      <c r="AN355" s="103">
        <f t="shared" si="82"/>
        <v>21.783067466344797</v>
      </c>
      <c r="AO355" s="103">
        <f t="shared" si="83"/>
        <v>30.357679948752548</v>
      </c>
      <c r="AP355" s="103">
        <f t="shared" si="84"/>
        <v>37.595800695694138</v>
      </c>
    </row>
    <row r="356" spans="12:42" x14ac:dyDescent="0.25">
      <c r="L356" s="39">
        <v>39660</v>
      </c>
      <c r="M356" s="53">
        <v>-1.9012357300000001E-2</v>
      </c>
      <c r="N356" s="53">
        <v>-1.1628495000000001E-2</v>
      </c>
      <c r="O356" s="53">
        <v>-3.6097934000000002E-3</v>
      </c>
      <c r="P356" s="53">
        <v>2.32529725E-2</v>
      </c>
      <c r="Q356" s="53">
        <v>3.70063349E-2</v>
      </c>
      <c r="R356" s="53">
        <v>5.1263330900000001E-2</v>
      </c>
      <c r="S356" s="53">
        <v>-1.5898338299999999E-2</v>
      </c>
      <c r="T356" s="53">
        <v>-7.9755851999999995E-3</v>
      </c>
      <c r="U356" s="53">
        <v>5.9537040000000004E-4</v>
      </c>
      <c r="W356" s="4">
        <f t="shared" si="74"/>
        <v>2.8010358400000001E-2</v>
      </c>
      <c r="X356" s="34">
        <f t="shared" si="75"/>
        <v>1.883850430215722</v>
      </c>
      <c r="Y356" s="17"/>
      <c r="AD356" s="17">
        <f t="shared" si="85"/>
        <v>2.32529725E-2</v>
      </c>
      <c r="AE356" s="17">
        <f t="shared" si="86"/>
        <v>5.1263330900000001E-2</v>
      </c>
      <c r="AG356" s="39">
        <v>39629</v>
      </c>
      <c r="AH356" s="103">
        <f t="shared" si="76"/>
        <v>22.386424359439339</v>
      </c>
      <c r="AI356" s="103">
        <f t="shared" si="77"/>
        <v>30.537390354882405</v>
      </c>
      <c r="AJ356" s="103">
        <f t="shared" si="78"/>
        <v>36.993926174427095</v>
      </c>
      <c r="AK356" s="103">
        <f t="shared" si="79"/>
        <v>14.409670509494024</v>
      </c>
      <c r="AL356" s="103">
        <f t="shared" si="80"/>
        <v>28.188371930635348</v>
      </c>
      <c r="AM356" s="103">
        <f t="shared" si="81"/>
        <v>48.543975645128441</v>
      </c>
      <c r="AN356" s="103">
        <f t="shared" si="82"/>
        <v>21.436752890553123</v>
      </c>
      <c r="AO356" s="103">
        <f t="shared" si="83"/>
        <v>30.115559685846939</v>
      </c>
      <c r="AP356" s="103">
        <f t="shared" si="84"/>
        <v>37.618184122592652</v>
      </c>
    </row>
    <row r="357" spans="12:42" x14ac:dyDescent="0.25">
      <c r="L357" s="39">
        <v>39691</v>
      </c>
      <c r="M357" s="53">
        <v>1.0767000000000001E-2</v>
      </c>
      <c r="N357" s="53">
        <v>1.38E-2</v>
      </c>
      <c r="O357" s="53">
        <v>1.7000000000000001E-2</v>
      </c>
      <c r="P357" s="53">
        <v>2.4799999999999999E-2</v>
      </c>
      <c r="Q357" s="53">
        <v>3.6143802500000002E-2</v>
      </c>
      <c r="R357" s="53">
        <v>4.75315085E-2</v>
      </c>
      <c r="S357" s="53">
        <v>1.18E-2</v>
      </c>
      <c r="T357" s="53">
        <v>1.5531011500000001E-2</v>
      </c>
      <c r="U357" s="53">
        <v>1.95E-2</v>
      </c>
      <c r="W357" s="4">
        <f t="shared" si="74"/>
        <v>2.2731508500000001E-2</v>
      </c>
      <c r="X357" s="34">
        <f t="shared" si="75"/>
        <v>1.9266731922828992</v>
      </c>
      <c r="Y357" s="17"/>
      <c r="AD357" s="17">
        <f t="shared" si="85"/>
        <v>2.4799999999999999E-2</v>
      </c>
      <c r="AE357" s="17">
        <f t="shared" si="86"/>
        <v>4.75315085E-2</v>
      </c>
      <c r="AG357" s="39">
        <v>39660</v>
      </c>
      <c r="AH357" s="103">
        <f t="shared" si="76"/>
        <v>22.627458990517422</v>
      </c>
      <c r="AI357" s="103">
        <f t="shared" si="77"/>
        <v>30.958806341779784</v>
      </c>
      <c r="AJ357" s="103">
        <f t="shared" si="78"/>
        <v>37.622822919392355</v>
      </c>
      <c r="AK357" s="103">
        <f t="shared" si="79"/>
        <v>14.767030338129475</v>
      </c>
      <c r="AL357" s="103">
        <f t="shared" si="80"/>
        <v>29.207206878492777</v>
      </c>
      <c r="AM357" s="103">
        <f t="shared" si="81"/>
        <v>50.851344036128658</v>
      </c>
      <c r="AN357" s="103">
        <f t="shared" si="82"/>
        <v>21.689706574661649</v>
      </c>
      <c r="AO357" s="103">
        <f t="shared" si="83"/>
        <v>30.583284789656766</v>
      </c>
      <c r="AP357" s="103">
        <f t="shared" si="84"/>
        <v>38.351738712983213</v>
      </c>
    </row>
    <row r="358" spans="12:42" x14ac:dyDescent="0.25">
      <c r="L358" s="39">
        <v>39721</v>
      </c>
      <c r="M358" s="53">
        <v>-0.11580461039999999</v>
      </c>
      <c r="N358" s="53">
        <v>-9.5269824599999997E-2</v>
      </c>
      <c r="O358" s="53">
        <v>-7.3471602499999997E-2</v>
      </c>
      <c r="P358" s="53">
        <v>-0.11302455209999999</v>
      </c>
      <c r="Q358" s="53">
        <v>-7.9680329499999994E-2</v>
      </c>
      <c r="R358" s="53">
        <v>-4.6875230400000002E-2</v>
      </c>
      <c r="S358" s="53">
        <v>-0.1155944599</v>
      </c>
      <c r="T358" s="53">
        <v>-9.4024097200000004E-2</v>
      </c>
      <c r="U358" s="53">
        <v>-7.1265121799999998E-2</v>
      </c>
      <c r="W358" s="4">
        <f t="shared" si="74"/>
        <v>6.6149321699999986E-2</v>
      </c>
      <c r="X358" s="34">
        <f t="shared" si="75"/>
        <v>2.0541213170899866</v>
      </c>
      <c r="Y358" s="17"/>
      <c r="AD358" s="17">
        <f t="shared" si="85"/>
        <v>-0.11302455209999999</v>
      </c>
      <c r="AE358" s="17">
        <f t="shared" si="86"/>
        <v>-4.6875230400000002E-2</v>
      </c>
      <c r="AG358" s="39">
        <v>39691</v>
      </c>
      <c r="AH358" s="103">
        <f t="shared" si="76"/>
        <v>20.007094917778574</v>
      </c>
      <c r="AI358" s="103">
        <f t="shared" si="77"/>
        <v>28.009366291773055</v>
      </c>
      <c r="AJ358" s="103">
        <f t="shared" si="78"/>
        <v>34.858613828930871</v>
      </c>
      <c r="AK358" s="103">
        <f t="shared" si="79"/>
        <v>13.09799334831528</v>
      </c>
      <c r="AL358" s="103">
        <f t="shared" si="80"/>
        <v>26.879967010639806</v>
      </c>
      <c r="AM358" s="103">
        <f t="shared" si="81"/>
        <v>48.467675568285465</v>
      </c>
      <c r="AN358" s="103">
        <f t="shared" si="82"/>
        <v>19.182496657774156</v>
      </c>
      <c r="AO358" s="103">
        <f t="shared" si="83"/>
        <v>27.707719047898795</v>
      </c>
      <c r="AP358" s="103">
        <f t="shared" si="84"/>
        <v>35.61859738236069</v>
      </c>
    </row>
    <row r="359" spans="12:42" x14ac:dyDescent="0.25">
      <c r="L359" s="39">
        <v>39752</v>
      </c>
      <c r="M359" s="53">
        <v>-0.1760592704</v>
      </c>
      <c r="N359" s="53">
        <v>-0.1746061361</v>
      </c>
      <c r="O359" s="53">
        <v>-0.1731121833</v>
      </c>
      <c r="P359" s="53">
        <v>-0.21703559310000001</v>
      </c>
      <c r="Q359" s="53">
        <v>-0.2080294288</v>
      </c>
      <c r="R359" s="53">
        <v>-0.19977674300000001</v>
      </c>
      <c r="S359" s="53">
        <v>-0.17928087279999999</v>
      </c>
      <c r="T359" s="53">
        <v>-0.17735978569999999</v>
      </c>
      <c r="U359" s="53">
        <v>-0.1754144976</v>
      </c>
      <c r="W359" s="4">
        <f t="shared" si="74"/>
        <v>1.7258850100000001E-2</v>
      </c>
      <c r="X359" s="34">
        <f t="shared" si="75"/>
        <v>2.0895730889888573</v>
      </c>
      <c r="Y359" s="17"/>
      <c r="AD359" s="17">
        <f t="shared" si="85"/>
        <v>-0.21703559310000001</v>
      </c>
      <c r="AE359" s="17">
        <f t="shared" si="86"/>
        <v>-0.19977674300000001</v>
      </c>
      <c r="AG359" s="39">
        <v>39721</v>
      </c>
      <c r="AH359" s="103">
        <f t="shared" si="76"/>
        <v>16.48466038373093</v>
      </c>
      <c r="AI359" s="103">
        <f t="shared" si="77"/>
        <v>23.118759068956976</v>
      </c>
      <c r="AJ359" s="103">
        <f t="shared" si="78"/>
        <v>28.824163082193074</v>
      </c>
      <c r="AK359" s="103">
        <f t="shared" si="79"/>
        <v>10.255262593543819</v>
      </c>
      <c r="AL359" s="103">
        <f t="shared" si="80"/>
        <v>21.288142827253566</v>
      </c>
      <c r="AM359" s="103">
        <f t="shared" si="81"/>
        <v>38.784961202472722</v>
      </c>
      <c r="AN359" s="103">
        <f t="shared" si="82"/>
        <v>15.743441914485324</v>
      </c>
      <c r="AO359" s="103">
        <f t="shared" si="83"/>
        <v>22.793483935327657</v>
      </c>
      <c r="AP359" s="103">
        <f t="shared" si="84"/>
        <v>29.370579017317212</v>
      </c>
    </row>
    <row r="360" spans="12:42" x14ac:dyDescent="0.25">
      <c r="L360" s="39">
        <v>39782</v>
      </c>
      <c r="M360" s="53">
        <v>-7.9529140600000006E-2</v>
      </c>
      <c r="N360" s="53">
        <v>-7.56202973E-2</v>
      </c>
      <c r="O360" s="53">
        <v>-7.17089895E-2</v>
      </c>
      <c r="P360" s="53">
        <v>-0.12100935760000001</v>
      </c>
      <c r="Q360" s="53">
        <v>-0.1182868695</v>
      </c>
      <c r="R360" s="53">
        <v>-0.1158091206</v>
      </c>
      <c r="S360" s="53">
        <v>-8.2594294999999998E-2</v>
      </c>
      <c r="T360" s="53">
        <v>-7.8939199299999999E-2</v>
      </c>
      <c r="U360" s="53">
        <v>-7.5309335500000005E-2</v>
      </c>
      <c r="W360" s="4">
        <f t="shared" si="74"/>
        <v>5.2002370000000103E-3</v>
      </c>
      <c r="X360" s="34">
        <f t="shared" si="75"/>
        <v>2.1004393642804211</v>
      </c>
      <c r="Y360" s="17"/>
      <c r="AD360" s="17">
        <f t="shared" si="85"/>
        <v>-0.12100935760000001</v>
      </c>
      <c r="AE360" s="17">
        <f t="shared" si="86"/>
        <v>-0.1158091206</v>
      </c>
      <c r="AG360" s="39">
        <v>39752</v>
      </c>
      <c r="AH360" s="103">
        <f t="shared" si="76"/>
        <v>15.173649510329941</v>
      </c>
      <c r="AI360" s="103">
        <f t="shared" si="77"/>
        <v>21.370511634955378</v>
      </c>
      <c r="AJ360" s="103">
        <f t="shared" si="78"/>
        <v>26.757211474385802</v>
      </c>
      <c r="AK360" s="103">
        <f t="shared" si="79"/>
        <v>9.0142798550797707</v>
      </c>
      <c r="AL360" s="103">
        <f t="shared" si="80"/>
        <v>18.770035054748863</v>
      </c>
      <c r="AM360" s="103">
        <f t="shared" si="81"/>
        <v>34.293308953109239</v>
      </c>
      <c r="AN360" s="103">
        <f t="shared" si="82"/>
        <v>14.443123428684958</v>
      </c>
      <c r="AO360" s="103">
        <f t="shared" si="83"/>
        <v>20.994184564215477</v>
      </c>
      <c r="AP360" s="103">
        <f t="shared" si="84"/>
        <v>27.15870022827281</v>
      </c>
    </row>
    <row r="361" spans="12:42" x14ac:dyDescent="0.25">
      <c r="L361" s="39">
        <v>39813</v>
      </c>
      <c r="M361" s="53">
        <v>1.80732064E-2</v>
      </c>
      <c r="N361" s="53">
        <v>1.5979007600000001E-2</v>
      </c>
      <c r="O361" s="53">
        <v>1.38800008E-2</v>
      </c>
      <c r="P361" s="53">
        <v>5.4240418899999997E-2</v>
      </c>
      <c r="Q361" s="53">
        <v>5.80411038E-2</v>
      </c>
      <c r="R361" s="53">
        <v>6.1516325599999998E-2</v>
      </c>
      <c r="S361" s="53">
        <v>2.06612264E-2</v>
      </c>
      <c r="T361" s="53">
        <v>1.9130643999999999E-2</v>
      </c>
      <c r="U361" s="53">
        <v>1.7603694199999999E-2</v>
      </c>
      <c r="W361" s="4">
        <f t="shared" si="74"/>
        <v>7.2759067000000011E-3</v>
      </c>
      <c r="X361" s="34">
        <f t="shared" si="75"/>
        <v>2.1157219651239325</v>
      </c>
      <c r="Y361" s="17"/>
      <c r="AD361" s="17">
        <f t="shared" si="85"/>
        <v>5.4240418899999997E-2</v>
      </c>
      <c r="AE361" s="17">
        <f t="shared" si="86"/>
        <v>6.1516325599999998E-2</v>
      </c>
      <c r="AG361" s="39">
        <v>39782</v>
      </c>
      <c r="AH361" s="103">
        <f t="shared" si="76"/>
        <v>15.447886009771393</v>
      </c>
      <c r="AI361" s="103">
        <f t="shared" si="77"/>
        <v>21.711991202786216</v>
      </c>
      <c r="AJ361" s="103">
        <f t="shared" si="78"/>
        <v>27.128601591056043</v>
      </c>
      <c r="AK361" s="103">
        <f t="shared" si="79"/>
        <v>9.50321817050113</v>
      </c>
      <c r="AL361" s="103">
        <f t="shared" si="80"/>
        <v>19.859468607691181</v>
      </c>
      <c r="AM361" s="103">
        <f t="shared" si="81"/>
        <v>36.4029073125701</v>
      </c>
      <c r="AN361" s="103">
        <f t="shared" si="82"/>
        <v>14.741536071768161</v>
      </c>
      <c r="AO361" s="103">
        <f t="shared" si="83"/>
        <v>21.39581683518378</v>
      </c>
      <c r="AP361" s="103">
        <f t="shared" si="84"/>
        <v>27.636793681960793</v>
      </c>
    </row>
    <row r="362" spans="12:42" x14ac:dyDescent="0.25">
      <c r="L362" s="39">
        <v>39844</v>
      </c>
      <c r="M362" s="53">
        <v>-4.8104821200000002E-2</v>
      </c>
      <c r="N362" s="53">
        <v>-8.1619921900000003E-2</v>
      </c>
      <c r="O362" s="53">
        <v>-0.1149894929</v>
      </c>
      <c r="P362" s="53">
        <v>-7.6079105100000002E-2</v>
      </c>
      <c r="Q362" s="53">
        <v>-0.1112213232</v>
      </c>
      <c r="R362" s="53">
        <v>-0.1428488366</v>
      </c>
      <c r="S362" s="53">
        <v>-5.0181534399999998E-2</v>
      </c>
      <c r="T362" s="53">
        <v>-8.3920485500000003E-2</v>
      </c>
      <c r="U362" s="53">
        <v>-0.11725208030000001</v>
      </c>
      <c r="W362" s="4">
        <f t="shared" si="74"/>
        <v>-6.6769731499999999E-2</v>
      </c>
      <c r="X362" s="34">
        <f t="shared" si="75"/>
        <v>1.9744557775839553</v>
      </c>
      <c r="Y362" s="17"/>
      <c r="AD362" s="17">
        <f t="shared" si="85"/>
        <v>-7.6079105100000002E-2</v>
      </c>
      <c r="AE362" s="17">
        <f t="shared" si="86"/>
        <v>-0.1428488366</v>
      </c>
      <c r="AG362" s="39">
        <v>39813</v>
      </c>
      <c r="AH362" s="103">
        <f t="shared" si="76"/>
        <v>14.704768215353358</v>
      </c>
      <c r="AI362" s="103">
        <f t="shared" si="77"/>
        <v>19.939860176521318</v>
      </c>
      <c r="AJ362" s="103">
        <f t="shared" si="78"/>
        <v>24.009097451014373</v>
      </c>
      <c r="AK362" s="103">
        <f t="shared" si="79"/>
        <v>8.7802218365193436</v>
      </c>
      <c r="AL362" s="103">
        <f t="shared" si="80"/>
        <v>17.650672231094905</v>
      </c>
      <c r="AM362" s="103">
        <f t="shared" si="81"/>
        <v>31.202794354111827</v>
      </c>
      <c r="AN362" s="103">
        <f t="shared" si="82"/>
        <v>14.001783172273887</v>
      </c>
      <c r="AO362" s="103">
        <f t="shared" si="83"/>
        <v>19.600269498706083</v>
      </c>
      <c r="AP362" s="103">
        <f t="shared" si="84"/>
        <v>24.396322129928993</v>
      </c>
    </row>
    <row r="363" spans="12:42" x14ac:dyDescent="0.25">
      <c r="L363" s="39">
        <v>39872</v>
      </c>
      <c r="M363" s="53">
        <v>-7.5228643799999995E-2</v>
      </c>
      <c r="N363" s="53">
        <v>-0.1033867671</v>
      </c>
      <c r="O363" s="53">
        <v>-0.1336105219</v>
      </c>
      <c r="P363" s="53">
        <v>-0.1035426425</v>
      </c>
      <c r="Q363" s="53">
        <v>-0.1215234197</v>
      </c>
      <c r="R363" s="53">
        <v>-0.1389006264</v>
      </c>
      <c r="S363" s="53">
        <v>-7.7263886700000006E-2</v>
      </c>
      <c r="T363" s="53">
        <v>-0.10475522330000001</v>
      </c>
      <c r="U363" s="53">
        <v>-0.13403214020000001</v>
      </c>
      <c r="W363" s="4">
        <f t="shared" si="74"/>
        <v>-3.5357983900000001E-2</v>
      </c>
      <c r="X363" s="34">
        <f t="shared" si="75"/>
        <v>1.9046430019888798</v>
      </c>
      <c r="Y363" s="17"/>
      <c r="AD363" s="17">
        <f t="shared" si="85"/>
        <v>-0.1035426425</v>
      </c>
      <c r="AE363" s="17">
        <f t="shared" si="86"/>
        <v>-0.1389006264</v>
      </c>
      <c r="AG363" s="39">
        <v>39844</v>
      </c>
      <c r="AH363" s="103">
        <f t="shared" si="76"/>
        <v>13.598548445118977</v>
      </c>
      <c r="AI363" s="103">
        <f t="shared" si="77"/>
        <v>17.878342496444745</v>
      </c>
      <c r="AJ363" s="103">
        <f t="shared" si="78"/>
        <v>20.801229410236385</v>
      </c>
      <c r="AK363" s="103">
        <f t="shared" si="79"/>
        <v>7.8710944658299278</v>
      </c>
      <c r="AL363" s="103">
        <f t="shared" si="80"/>
        <v>15.505702181568424</v>
      </c>
      <c r="AM363" s="103">
        <f t="shared" si="81"/>
        <v>26.868706672895311</v>
      </c>
      <c r="AN363" s="103">
        <f t="shared" si="82"/>
        <v>12.919950983653353</v>
      </c>
      <c r="AO363" s="103">
        <f t="shared" si="83"/>
        <v>17.547038890628951</v>
      </c>
      <c r="AP363" s="103">
        <f t="shared" si="84"/>
        <v>21.126430861845989</v>
      </c>
    </row>
    <row r="364" spans="12:42" x14ac:dyDescent="0.25">
      <c r="L364" s="39">
        <v>39903</v>
      </c>
      <c r="M364" s="53">
        <v>8.91960314E-2</v>
      </c>
      <c r="N364" s="53">
        <v>8.7461710600000006E-2</v>
      </c>
      <c r="O364" s="53">
        <v>8.5503247099999999E-2</v>
      </c>
      <c r="P364" s="53">
        <v>8.9754389500000004E-2</v>
      </c>
      <c r="Q364" s="53">
        <v>8.9266951600000005E-2</v>
      </c>
      <c r="R364" s="53">
        <v>8.8785380900000002E-2</v>
      </c>
      <c r="S364" s="53">
        <v>8.9228848099999994E-2</v>
      </c>
      <c r="T364" s="53">
        <v>8.7593828100000007E-2</v>
      </c>
      <c r="U364" s="53">
        <v>8.5766045599999993E-2</v>
      </c>
      <c r="W364" s="4">
        <f t="shared" si="74"/>
        <v>-9.6900860000000144E-4</v>
      </c>
      <c r="X364" s="34">
        <f t="shared" si="75"/>
        <v>1.9027973865400227</v>
      </c>
      <c r="Y364" s="17"/>
      <c r="AD364" s="17">
        <f t="shared" si="85"/>
        <v>8.9754389500000004E-2</v>
      </c>
      <c r="AE364" s="17">
        <f t="shared" si="86"/>
        <v>8.8785380900000002E-2</v>
      </c>
      <c r="AG364" s="39">
        <v>39872</v>
      </c>
      <c r="AH364" s="103">
        <f t="shared" si="76"/>
        <v>14.811484999224231</v>
      </c>
      <c r="AI364" s="103">
        <f t="shared" si="77"/>
        <v>19.442012913876475</v>
      </c>
      <c r="AJ364" s="103">
        <f t="shared" si="78"/>
        <v>22.579802068483612</v>
      </c>
      <c r="AK364" s="103">
        <f t="shared" si="79"/>
        <v>8.5775597443073206</v>
      </c>
      <c r="AL364" s="103">
        <f t="shared" si="80"/>
        <v>16.889848947734507</v>
      </c>
      <c r="AM364" s="103">
        <f t="shared" si="81"/>
        <v>29.254255029138694</v>
      </c>
      <c r="AN364" s="103">
        <f t="shared" si="82"/>
        <v>14.072783327433203</v>
      </c>
      <c r="AO364" s="103">
        <f t="shared" si="83"/>
        <v>19.084051198878715</v>
      </c>
      <c r="AP364" s="103">
        <f t="shared" si="84"/>
        <v>22.938361294508319</v>
      </c>
    </row>
    <row r="365" spans="12:42" x14ac:dyDescent="0.25">
      <c r="L365" s="39">
        <v>39933</v>
      </c>
      <c r="M365" s="53">
        <v>9.6006069099999994E-2</v>
      </c>
      <c r="N365" s="53">
        <v>0.1012217032</v>
      </c>
      <c r="O365" s="53">
        <v>0.1071916378</v>
      </c>
      <c r="P365" s="53">
        <v>0.150505998</v>
      </c>
      <c r="Q365" s="53">
        <v>0.15458233260000001</v>
      </c>
      <c r="R365" s="53">
        <v>0.1586743175</v>
      </c>
      <c r="S365" s="53">
        <v>9.9873765700000006E-2</v>
      </c>
      <c r="T365" s="53">
        <v>0.1052336606</v>
      </c>
      <c r="U365" s="53">
        <v>0.11130890509999999</v>
      </c>
      <c r="W365" s="4">
        <f t="shared" si="74"/>
        <v>8.1683194999999931E-3</v>
      </c>
      <c r="X365" s="34">
        <f t="shared" si="75"/>
        <v>1.9183400435370466</v>
      </c>
      <c r="Y365" s="17"/>
      <c r="AD365" s="17">
        <f t="shared" si="85"/>
        <v>0.150505998</v>
      </c>
      <c r="AE365" s="17">
        <f t="shared" si="86"/>
        <v>0.1586743175</v>
      </c>
      <c r="AG365" s="39">
        <v>39903</v>
      </c>
      <c r="AH365" s="103">
        <f t="shared" si="76"/>
        <v>16.233477451533364</v>
      </c>
      <c r="AI365" s="103">
        <f t="shared" si="77"/>
        <v>21.409966574655446</v>
      </c>
      <c r="AJ365" s="103">
        <f t="shared" si="78"/>
        <v>25.000168033404197</v>
      </c>
      <c r="AK365" s="103">
        <f t="shared" si="79"/>
        <v>9.8685339340289193</v>
      </c>
      <c r="AL365" s="103">
        <f t="shared" si="80"/>
        <v>19.500721195336961</v>
      </c>
      <c r="AM365" s="103">
        <f t="shared" si="81"/>
        <v>33.896153979858219</v>
      </c>
      <c r="AN365" s="103">
        <f t="shared" si="82"/>
        <v>15.478285192224133</v>
      </c>
      <c r="AO365" s="103">
        <f t="shared" si="83"/>
        <v>21.092335765614539</v>
      </c>
      <c r="AP365" s="103">
        <f t="shared" si="84"/>
        <v>25.491605174988258</v>
      </c>
    </row>
    <row r="366" spans="12:42" x14ac:dyDescent="0.25">
      <c r="L366" s="39">
        <v>39964</v>
      </c>
      <c r="M366" s="53">
        <v>4.9571808699999997E-2</v>
      </c>
      <c r="N366" s="53">
        <v>5.5342895400000001E-2</v>
      </c>
      <c r="O366" s="53">
        <v>6.1835778700000003E-2</v>
      </c>
      <c r="P366" s="53">
        <v>3.8719770600000002E-2</v>
      </c>
      <c r="Q366" s="53">
        <v>3.0149034700000001E-2</v>
      </c>
      <c r="R366" s="53">
        <v>2.1622874E-2</v>
      </c>
      <c r="S366" s="53">
        <v>4.8766842800000001E-2</v>
      </c>
      <c r="T366" s="53">
        <v>5.3364361700000001E-2</v>
      </c>
      <c r="U366" s="53">
        <v>5.8485506200000002E-2</v>
      </c>
      <c r="W366" s="4">
        <f t="shared" si="74"/>
        <v>-1.7096896600000001E-2</v>
      </c>
      <c r="X366" s="34">
        <f t="shared" si="75"/>
        <v>1.8855423821690542</v>
      </c>
      <c r="Y366" s="17"/>
      <c r="AD366" s="17">
        <f t="shared" si="85"/>
        <v>3.8719770600000002E-2</v>
      </c>
      <c r="AE366" s="17">
        <f t="shared" si="86"/>
        <v>2.1622874E-2</v>
      </c>
      <c r="AG366" s="39">
        <v>39933</v>
      </c>
      <c r="AH366" s="103">
        <f t="shared" si="76"/>
        <v>17.03820029029654</v>
      </c>
      <c r="AI366" s="103">
        <f t="shared" si="77"/>
        <v>22.594856115314098</v>
      </c>
      <c r="AJ366" s="103">
        <f t="shared" si="78"/>
        <v>26.546072891380589</v>
      </c>
      <c r="AK366" s="103">
        <f t="shared" si="79"/>
        <v>10.250641304112834</v>
      </c>
      <c r="AL366" s="103">
        <f t="shared" si="80"/>
        <v>20.088649115330199</v>
      </c>
      <c r="AM366" s="103">
        <f t="shared" si="81"/>
        <v>34.62908624644929</v>
      </c>
      <c r="AN366" s="103">
        <f t="shared" si="82"/>
        <v>16.233112293006897</v>
      </c>
      <c r="AO366" s="103">
        <f t="shared" si="83"/>
        <v>22.217914800508638</v>
      </c>
      <c r="AP366" s="103">
        <f t="shared" si="84"/>
        <v>26.982494607497987</v>
      </c>
    </row>
    <row r="367" spans="12:42" x14ac:dyDescent="0.25">
      <c r="L367" s="39">
        <v>39994</v>
      </c>
      <c r="M367" s="53">
        <v>1.11872875E-2</v>
      </c>
      <c r="N367" s="53">
        <v>2.4454170000000001E-3</v>
      </c>
      <c r="O367" s="53">
        <v>-7.3844701999999998E-3</v>
      </c>
      <c r="P367" s="53">
        <v>3.24000838E-2</v>
      </c>
      <c r="Q367" s="53">
        <v>1.4688006999999999E-2</v>
      </c>
      <c r="R367" s="53">
        <v>-3.1526564999999999E-3</v>
      </c>
      <c r="S367" s="53">
        <v>1.2746309500000001E-2</v>
      </c>
      <c r="T367" s="53">
        <v>3.4000079999999999E-3</v>
      </c>
      <c r="U367" s="53">
        <v>-6.9900607999999996E-3</v>
      </c>
      <c r="W367" s="4">
        <f t="shared" si="74"/>
        <v>-3.5552740299999996E-2</v>
      </c>
      <c r="X367" s="34">
        <f t="shared" si="75"/>
        <v>1.8185061835311545</v>
      </c>
      <c r="Y367" s="17"/>
      <c r="AD367" s="17">
        <f t="shared" si="85"/>
        <v>3.24000838E-2</v>
      </c>
      <c r="AE367" s="17">
        <f t="shared" si="86"/>
        <v>-3.1526564999999999E-3</v>
      </c>
      <c r="AG367" s="39">
        <v>39964</v>
      </c>
      <c r="AH367" s="103">
        <f t="shared" si="76"/>
        <v>17.228811535426672</v>
      </c>
      <c r="AI367" s="103">
        <f t="shared" si="77"/>
        <v>22.65010996057104</v>
      </c>
      <c r="AJ367" s="103">
        <f t="shared" si="78"/>
        <v>26.35004420718716</v>
      </c>
      <c r="AK367" s="103">
        <f t="shared" si="79"/>
        <v>10.582762941369833</v>
      </c>
      <c r="AL367" s="103">
        <f t="shared" si="80"/>
        <v>20.383711334156711</v>
      </c>
      <c r="AM367" s="103">
        <f t="shared" si="81"/>
        <v>34.519912632605362</v>
      </c>
      <c r="AN367" s="103">
        <f t="shared" si="82"/>
        <v>16.440024566441817</v>
      </c>
      <c r="AO367" s="103">
        <f t="shared" si="83"/>
        <v>22.293455888573686</v>
      </c>
      <c r="AP367" s="103">
        <f t="shared" si="84"/>
        <v>26.793885329655904</v>
      </c>
    </row>
    <row r="368" spans="12:42" x14ac:dyDescent="0.25">
      <c r="L368" s="39">
        <v>40025</v>
      </c>
      <c r="M368" s="53">
        <v>7.1026326000000001E-2</v>
      </c>
      <c r="N368" s="53">
        <v>7.6312985299999997E-2</v>
      </c>
      <c r="O368" s="53">
        <v>8.1851359700000001E-2</v>
      </c>
      <c r="P368" s="53">
        <v>7.7542522399999994E-2</v>
      </c>
      <c r="Q368" s="53">
        <v>9.6310486700000003E-2</v>
      </c>
      <c r="R368" s="53">
        <v>0.1156415026</v>
      </c>
      <c r="S368" s="53">
        <v>7.1512214300000002E-2</v>
      </c>
      <c r="T368" s="53">
        <v>7.7835939100000001E-2</v>
      </c>
      <c r="U368" s="53">
        <v>8.4445108599999999E-2</v>
      </c>
      <c r="W368" s="4">
        <f t="shared" si="74"/>
        <v>3.8098980200000007E-2</v>
      </c>
      <c r="X368" s="34">
        <f t="shared" si="75"/>
        <v>1.8877894146110854</v>
      </c>
      <c r="Y368" s="17"/>
      <c r="AD368" s="17">
        <f t="shared" si="85"/>
        <v>7.7542522399999994E-2</v>
      </c>
      <c r="AE368" s="17">
        <f t="shared" si="86"/>
        <v>0.1156415026</v>
      </c>
      <c r="AG368" s="39">
        <v>39994</v>
      </c>
      <c r="AH368" s="103">
        <f t="shared" si="76"/>
        <v>18.452510720134445</v>
      </c>
      <c r="AI368" s="103">
        <f t="shared" si="77"/>
        <v>24.378607469035479</v>
      </c>
      <c r="AJ368" s="103">
        <f t="shared" si="78"/>
        <v>28.506831153700535</v>
      </c>
      <c r="AK368" s="103">
        <f t="shared" si="79"/>
        <v>11.403377073804892</v>
      </c>
      <c r="AL368" s="103">
        <f t="shared" si="80"/>
        <v>22.34687649350165</v>
      </c>
      <c r="AM368" s="103">
        <f t="shared" si="81"/>
        <v>38.511847199060568</v>
      </c>
      <c r="AN368" s="103">
        <f t="shared" si="82"/>
        <v>17.615687126334468</v>
      </c>
      <c r="AO368" s="103">
        <f t="shared" si="83"/>
        <v>24.028687963445247</v>
      </c>
      <c r="AP368" s="103">
        <f t="shared" si="84"/>
        <v>29.056497886134643</v>
      </c>
    </row>
    <row r="369" spans="12:42" x14ac:dyDescent="0.25">
      <c r="L369" s="39">
        <v>40056</v>
      </c>
      <c r="M369" s="53">
        <v>2.0739013800000001E-2</v>
      </c>
      <c r="N369" s="53">
        <v>3.6323607700000003E-2</v>
      </c>
      <c r="O369" s="53">
        <v>5.2305475800000001E-2</v>
      </c>
      <c r="P369" s="53">
        <v>9.7628947000000001E-3</v>
      </c>
      <c r="Q369" s="53">
        <v>2.8674509399999999E-2</v>
      </c>
      <c r="R369" s="53">
        <v>4.7330407300000002E-2</v>
      </c>
      <c r="S369" s="53">
        <v>1.9904424800000001E-2</v>
      </c>
      <c r="T369" s="53">
        <v>3.57317791E-2</v>
      </c>
      <c r="U369" s="53">
        <v>5.1914237699999997E-2</v>
      </c>
      <c r="W369" s="4">
        <f t="shared" si="74"/>
        <v>3.7567512600000005E-2</v>
      </c>
      <c r="X369" s="34">
        <f t="shared" si="75"/>
        <v>1.9587089672306337</v>
      </c>
      <c r="Y369" s="17"/>
      <c r="AD369" s="17">
        <f t="shared" si="85"/>
        <v>9.7628947000000001E-3</v>
      </c>
      <c r="AE369" s="17">
        <f t="shared" si="86"/>
        <v>4.7330407300000002E-2</v>
      </c>
      <c r="AG369" s="39">
        <v>40025</v>
      </c>
      <c r="AH369" s="103">
        <f t="shared" si="76"/>
        <v>18.835197594603962</v>
      </c>
      <c r="AI369" s="103">
        <f t="shared" si="77"/>
        <v>25.264126443013012</v>
      </c>
      <c r="AJ369" s="103">
        <f t="shared" si="78"/>
        <v>29.997894520745103</v>
      </c>
      <c r="AK369" s="103">
        <f t="shared" si="79"/>
        <v>11.514707043400842</v>
      </c>
      <c r="AL369" s="103">
        <f t="shared" si="80"/>
        <v>22.987662213575202</v>
      </c>
      <c r="AM369" s="103">
        <f t="shared" si="81"/>
        <v>40.334628612867469</v>
      </c>
      <c r="AN369" s="103">
        <f t="shared" si="82"/>
        <v>17.966317246040919</v>
      </c>
      <c r="AO369" s="103">
        <f t="shared" si="83"/>
        <v>24.887275733817901</v>
      </c>
      <c r="AP369" s="103">
        <f t="shared" si="84"/>
        <v>30.564943824124981</v>
      </c>
    </row>
    <row r="370" spans="12:42" x14ac:dyDescent="0.25">
      <c r="L370" s="39">
        <v>40086</v>
      </c>
      <c r="M370" s="53">
        <v>4.2535564800000002E-2</v>
      </c>
      <c r="N370" s="53">
        <v>4.0576343899999999E-2</v>
      </c>
      <c r="O370" s="53">
        <v>3.8635440100000001E-2</v>
      </c>
      <c r="P370" s="53">
        <v>6.5662295900000001E-2</v>
      </c>
      <c r="Q370" s="53">
        <v>5.76770422E-2</v>
      </c>
      <c r="R370" s="53">
        <v>5.0154255100000003E-2</v>
      </c>
      <c r="S370" s="53">
        <v>4.4275374100000001E-2</v>
      </c>
      <c r="T370" s="53">
        <v>4.1896103599999998E-2</v>
      </c>
      <c r="U370" s="53">
        <v>3.95463863E-2</v>
      </c>
      <c r="W370" s="4">
        <f t="shared" si="74"/>
        <v>-1.5508040799999998E-2</v>
      </c>
      <c r="X370" s="34">
        <f t="shared" si="75"/>
        <v>1.9283332286514951</v>
      </c>
      <c r="Y370" s="17"/>
      <c r="AD370" s="17">
        <f t="shared" si="85"/>
        <v>6.5662295900000001E-2</v>
      </c>
      <c r="AE370" s="17">
        <f t="shared" si="86"/>
        <v>5.0154255100000003E-2</v>
      </c>
      <c r="AG370" s="39">
        <v>40056</v>
      </c>
      <c r="AH370" s="103">
        <f t="shared" si="76"/>
        <v>19.636363362410044</v>
      </c>
      <c r="AI370" s="103">
        <f t="shared" si="77"/>
        <v>26.289252325897792</v>
      </c>
      <c r="AJ370" s="103">
        <f t="shared" si="78"/>
        <v>31.156876377627466</v>
      </c>
      <c r="AK370" s="103">
        <f t="shared" si="79"/>
        <v>12.270789144486441</v>
      </c>
      <c r="AL370" s="103">
        <f t="shared" si="80"/>
        <v>24.313522577146923</v>
      </c>
      <c r="AM370" s="103">
        <f t="shared" si="81"/>
        <v>42.357581865680984</v>
      </c>
      <c r="AN370" s="103">
        <f t="shared" si="82"/>
        <v>18.761782663308662</v>
      </c>
      <c r="AO370" s="103">
        <f t="shared" si="83"/>
        <v>25.929955616283703</v>
      </c>
      <c r="AP370" s="103">
        <f t="shared" si="84"/>
        <v>31.773676899831628</v>
      </c>
    </row>
    <row r="371" spans="12:42" x14ac:dyDescent="0.25">
      <c r="L371" s="39">
        <v>40117</v>
      </c>
      <c r="M371" s="53">
        <v>-1.3544800100000001E-2</v>
      </c>
      <c r="N371" s="53">
        <v>-2.21037779E-2</v>
      </c>
      <c r="O371" s="53">
        <v>-3.06044738E-2</v>
      </c>
      <c r="P371" s="53">
        <v>-6.9477259799999996E-2</v>
      </c>
      <c r="Q371" s="53">
        <v>-6.7895113899999998E-2</v>
      </c>
      <c r="R371" s="53">
        <v>-6.6407176100000007E-2</v>
      </c>
      <c r="S371" s="53">
        <v>-1.7860146E-2</v>
      </c>
      <c r="T371" s="53">
        <v>-2.57197168E-2</v>
      </c>
      <c r="U371" s="53">
        <v>-3.3494764599999997E-2</v>
      </c>
      <c r="W371" s="4">
        <f t="shared" si="74"/>
        <v>3.0700836999999898E-3</v>
      </c>
      <c r="X371" s="34">
        <f t="shared" si="75"/>
        <v>1.9342533730649463</v>
      </c>
      <c r="Y371" s="17"/>
      <c r="AD371" s="17">
        <f t="shared" si="85"/>
        <v>-6.9477259799999996E-2</v>
      </c>
      <c r="AE371" s="17">
        <f t="shared" si="86"/>
        <v>-6.6407176100000007E-2</v>
      </c>
      <c r="AG371" s="39">
        <v>40086</v>
      </c>
      <c r="AH371" s="103">
        <f t="shared" si="76"/>
        <v>19.370392745975234</v>
      </c>
      <c r="AI371" s="103">
        <f t="shared" si="77"/>
        <v>25.708160531329089</v>
      </c>
      <c r="AJ371" s="103">
        <f t="shared" si="78"/>
        <v>30.203336570838527</v>
      </c>
      <c r="AK371" s="103">
        <f t="shared" si="79"/>
        <v>11.418248339143938</v>
      </c>
      <c r="AL371" s="103">
        <f t="shared" si="80"/>
        <v>22.662753192461309</v>
      </c>
      <c r="AM371" s="103">
        <f t="shared" si="81"/>
        <v>39.544734467556538</v>
      </c>
      <c r="AN371" s="103">
        <f t="shared" si="82"/>
        <v>18.426694485721701</v>
      </c>
      <c r="AO371" s="103">
        <f t="shared" si="83"/>
        <v>25.263044501196319</v>
      </c>
      <c r="AP371" s="103">
        <f t="shared" si="84"/>
        <v>30.709425071595309</v>
      </c>
    </row>
    <row r="372" spans="12:42" x14ac:dyDescent="0.25">
      <c r="L372" s="39">
        <v>40147</v>
      </c>
      <c r="M372" s="53">
        <v>6.1432486299999998E-2</v>
      </c>
      <c r="N372" s="53">
        <v>5.8906381100000002E-2</v>
      </c>
      <c r="O372" s="53">
        <v>5.6362829599999997E-2</v>
      </c>
      <c r="P372" s="53">
        <v>3.0940505199999999E-2</v>
      </c>
      <c r="Q372" s="53">
        <v>3.1390433799999999E-2</v>
      </c>
      <c r="R372" s="53">
        <v>3.1822606099999998E-2</v>
      </c>
      <c r="S372" s="53">
        <v>5.9198165300000001E-2</v>
      </c>
      <c r="T372" s="53">
        <v>5.6823789E-2</v>
      </c>
      <c r="U372" s="53">
        <v>5.4444659200000002E-2</v>
      </c>
      <c r="W372" s="4">
        <f t="shared" si="74"/>
        <v>8.8210089999999838E-4</v>
      </c>
      <c r="X372" s="34">
        <f t="shared" si="75"/>
        <v>1.9359595797061548</v>
      </c>
      <c r="Y372" s="17"/>
      <c r="AD372" s="17">
        <f t="shared" si="85"/>
        <v>3.0940505199999999E-2</v>
      </c>
      <c r="AE372" s="17">
        <f t="shared" si="86"/>
        <v>3.1822606099999998E-2</v>
      </c>
      <c r="AG372" s="39">
        <v>40117</v>
      </c>
      <c r="AH372" s="103">
        <f t="shared" si="76"/>
        <v>20.560364132967976</v>
      </c>
      <c r="AI372" s="103">
        <f t="shared" si="77"/>
        <v>27.222535232967537</v>
      </c>
      <c r="AJ372" s="103">
        <f t="shared" si="78"/>
        <v>31.905682083332149</v>
      </c>
      <c r="AK372" s="103">
        <f t="shared" si="79"/>
        <v>11.771534711256113</v>
      </c>
      <c r="AL372" s="103">
        <f t="shared" si="80"/>
        <v>23.374146846275003</v>
      </c>
      <c r="AM372" s="103">
        <f t="shared" si="81"/>
        <v>40.803150975846684</v>
      </c>
      <c r="AN372" s="103">
        <f t="shared" si="82"/>
        <v>19.517520991820053</v>
      </c>
      <c r="AO372" s="103">
        <f t="shared" si="83"/>
        <v>26.698586411429911</v>
      </c>
      <c r="AP372" s="103">
        <f t="shared" si="84"/>
        <v>32.381389253846251</v>
      </c>
    </row>
    <row r="373" spans="12:42" x14ac:dyDescent="0.25">
      <c r="L373" s="39">
        <v>40178</v>
      </c>
      <c r="M373" s="53">
        <v>3.09086215E-2</v>
      </c>
      <c r="N373" s="53">
        <v>2.4345528000000002E-2</v>
      </c>
      <c r="O373" s="53">
        <v>1.76967424E-2</v>
      </c>
      <c r="P373" s="53">
        <v>8.5572170700000005E-2</v>
      </c>
      <c r="Q373" s="53">
        <v>8.0494071400000006E-2</v>
      </c>
      <c r="R373" s="53">
        <v>7.5740604000000003E-2</v>
      </c>
      <c r="S373" s="53">
        <v>3.48109578E-2</v>
      </c>
      <c r="T373" s="53">
        <v>2.8497260600000001E-2</v>
      </c>
      <c r="U373" s="53">
        <v>2.2137541399999999E-2</v>
      </c>
      <c r="W373" s="4">
        <f t="shared" si="74"/>
        <v>-9.8315667000000023E-3</v>
      </c>
      <c r="X373" s="34">
        <f t="shared" si="75"/>
        <v>1.9169260639697698</v>
      </c>
      <c r="Y373" s="17"/>
      <c r="AD373" s="17">
        <f t="shared" si="85"/>
        <v>8.5572170700000005E-2</v>
      </c>
      <c r="AE373" s="17">
        <f t="shared" si="86"/>
        <v>7.5740604000000003E-2</v>
      </c>
      <c r="AG373" s="39">
        <v>40147</v>
      </c>
      <c r="AH373" s="103">
        <f t="shared" si="76"/>
        <v>21.195856645856061</v>
      </c>
      <c r="AI373" s="103">
        <f t="shared" si="77"/>
        <v>27.885282226712736</v>
      </c>
      <c r="AJ373" s="103">
        <f t="shared" si="78"/>
        <v>32.470308720257172</v>
      </c>
      <c r="AK373" s="103">
        <f t="shared" si="79"/>
        <v>12.778850488968695</v>
      </c>
      <c r="AL373" s="103">
        <f t="shared" si="80"/>
        <v>25.255627091433148</v>
      </c>
      <c r="AM373" s="103">
        <f t="shared" si="81"/>
        <v>43.893606275860499</v>
      </c>
      <c r="AN373" s="103">
        <f t="shared" si="82"/>
        <v>20.196944591426913</v>
      </c>
      <c r="AO373" s="103">
        <f t="shared" si="83"/>
        <v>27.45942298604805</v>
      </c>
      <c r="AP373" s="103">
        <f t="shared" si="84"/>
        <v>33.098233599042786</v>
      </c>
    </row>
    <row r="374" spans="12:42" x14ac:dyDescent="0.25">
      <c r="L374" s="39">
        <v>40209</v>
      </c>
      <c r="M374" s="53">
        <v>-4.3636088199999999E-2</v>
      </c>
      <c r="N374" s="53">
        <v>-3.5983312199999999E-2</v>
      </c>
      <c r="O374" s="53">
        <v>-2.81239631E-2</v>
      </c>
      <c r="P374" s="53">
        <v>-4.47277835E-2</v>
      </c>
      <c r="Q374" s="53">
        <v>-3.6811457499999999E-2</v>
      </c>
      <c r="R374" s="53">
        <v>-2.93100749E-2</v>
      </c>
      <c r="S374" s="53">
        <v>-4.37185135E-2</v>
      </c>
      <c r="T374" s="53">
        <v>-3.6047642800000002E-2</v>
      </c>
      <c r="U374" s="53">
        <v>-2.8219825399999999E-2</v>
      </c>
      <c r="W374" s="4">
        <f t="shared" si="74"/>
        <v>1.54177086E-2</v>
      </c>
      <c r="X374" s="34">
        <f t="shared" si="75"/>
        <v>1.9464806714318008</v>
      </c>
      <c r="Y374" s="17"/>
      <c r="AD374" s="17">
        <f t="shared" si="85"/>
        <v>-4.47277835E-2</v>
      </c>
      <c r="AE374" s="17">
        <f t="shared" si="86"/>
        <v>-2.93100749E-2</v>
      </c>
      <c r="AG374" s="39">
        <v>40178</v>
      </c>
      <c r="AH374" s="103">
        <f t="shared" si="76"/>
        <v>20.27095237578293</v>
      </c>
      <c r="AI374" s="103">
        <f t="shared" si="77"/>
        <v>26.881877410563821</v>
      </c>
      <c r="AJ374" s="103">
        <f t="shared" si="78"/>
        <v>31.557114955963051</v>
      </c>
      <c r="AK374" s="103">
        <f t="shared" si="79"/>
        <v>12.207280830919235</v>
      </c>
      <c r="AL374" s="103">
        <f t="shared" si="80"/>
        <v>24.325930648121005</v>
      </c>
      <c r="AM374" s="103">
        <f t="shared" si="81"/>
        <v>42.607081388283916</v>
      </c>
      <c r="AN374" s="103">
        <f t="shared" si="82"/>
        <v>19.313964196647863</v>
      </c>
      <c r="AO374" s="103">
        <f t="shared" si="83"/>
        <v>26.469575514752879</v>
      </c>
      <c r="AP374" s="103">
        <f t="shared" si="84"/>
        <v>32.164207225829387</v>
      </c>
    </row>
    <row r="375" spans="12:42" x14ac:dyDescent="0.25">
      <c r="L375" s="39">
        <v>40237</v>
      </c>
      <c r="M375" s="53">
        <v>3.4366173600000001E-2</v>
      </c>
      <c r="N375" s="53">
        <v>3.2958909799999998E-2</v>
      </c>
      <c r="O375" s="53">
        <v>3.1565264400000001E-2</v>
      </c>
      <c r="P375" s="53">
        <v>4.3611834500000002E-2</v>
      </c>
      <c r="Q375" s="53">
        <v>4.50457992E-2</v>
      </c>
      <c r="R375" s="53">
        <v>4.6368839500000002E-2</v>
      </c>
      <c r="S375" s="53">
        <v>3.5058674800000002E-2</v>
      </c>
      <c r="T375" s="53">
        <v>3.3901776600000003E-2</v>
      </c>
      <c r="U375" s="53">
        <v>3.2766213299999999E-2</v>
      </c>
      <c r="W375" s="4">
        <f t="shared" si="74"/>
        <v>2.7570049999999999E-3</v>
      </c>
      <c r="X375" s="34">
        <f t="shared" si="75"/>
        <v>1.9518471283753418</v>
      </c>
      <c r="Y375" s="17"/>
      <c r="AD375" s="17">
        <f t="shared" si="85"/>
        <v>4.3611834500000002E-2</v>
      </c>
      <c r="AE375" s="17">
        <f t="shared" si="86"/>
        <v>4.6368839500000002E-2</v>
      </c>
      <c r="AG375" s="39">
        <v>40209</v>
      </c>
      <c r="AH375" s="103">
        <f t="shared" si="76"/>
        <v>20.967587444166419</v>
      </c>
      <c r="AI375" s="103">
        <f t="shared" si="77"/>
        <v>27.767874783393253</v>
      </c>
      <c r="AJ375" s="103">
        <f t="shared" si="78"/>
        <v>32.553223633249218</v>
      </c>
      <c r="AK375" s="103">
        <f t="shared" si="79"/>
        <v>12.739662742212307</v>
      </c>
      <c r="AL375" s="103">
        <f t="shared" si="80"/>
        <v>25.421711635449388</v>
      </c>
      <c r="AM375" s="103">
        <f t="shared" si="81"/>
        <v>44.582722306740685</v>
      </c>
      <c r="AN375" s="103">
        <f t="shared" si="82"/>
        <v>19.991086186516981</v>
      </c>
      <c r="AO375" s="103">
        <f t="shared" si="83"/>
        <v>27.366941150550861</v>
      </c>
      <c r="AP375" s="103">
        <f t="shared" si="84"/>
        <v>33.218106500416312</v>
      </c>
    </row>
    <row r="376" spans="12:42" x14ac:dyDescent="0.25">
      <c r="L376" s="39">
        <v>40268</v>
      </c>
      <c r="M376" s="53">
        <v>5.78425719E-2</v>
      </c>
      <c r="N376" s="53">
        <v>6.1446613900000002E-2</v>
      </c>
      <c r="O376" s="53">
        <v>6.5100069600000005E-2</v>
      </c>
      <c r="P376" s="53">
        <v>7.9449741800000001E-2</v>
      </c>
      <c r="Q376" s="53">
        <v>8.1388670299999993E-2</v>
      </c>
      <c r="R376" s="53">
        <v>8.3176558400000003E-2</v>
      </c>
      <c r="S376" s="53">
        <v>5.9484325999999997E-2</v>
      </c>
      <c r="T376" s="53">
        <v>6.3026605400000005E-2</v>
      </c>
      <c r="U376" s="53">
        <v>6.6591308599999996E-2</v>
      </c>
      <c r="W376" s="4">
        <f t="shared" si="74"/>
        <v>3.7268166000000019E-3</v>
      </c>
      <c r="X376" s="34">
        <f t="shared" si="75"/>
        <v>1.9591213046540332</v>
      </c>
      <c r="Y376" s="17"/>
      <c r="AD376" s="17">
        <f t="shared" si="85"/>
        <v>7.9449741800000001E-2</v>
      </c>
      <c r="AE376" s="17">
        <f t="shared" si="86"/>
        <v>8.3176558400000003E-2</v>
      </c>
      <c r="AG376" s="39">
        <v>40237</v>
      </c>
      <c r="AH376" s="103">
        <f t="shared" si="76"/>
        <v>22.180406628475151</v>
      </c>
      <c r="AI376" s="103">
        <f t="shared" si="77"/>
        <v>29.474116664031968</v>
      </c>
      <c r="AJ376" s="103">
        <f t="shared" si="78"/>
        <v>34.672440757478107</v>
      </c>
      <c r="AK376" s="103">
        <f t="shared" si="79"/>
        <v>13.751825657700154</v>
      </c>
      <c r="AL376" s="103">
        <f t="shared" si="80"/>
        <v>27.490750942208649</v>
      </c>
      <c r="AM376" s="103">
        <f t="shared" si="81"/>
        <v>48.290959712318283</v>
      </c>
      <c r="AN376" s="103">
        <f t="shared" si="82"/>
        <v>21.180242474329852</v>
      </c>
      <c r="AO376" s="103">
        <f t="shared" si="83"/>
        <v>29.091786551451651</v>
      </c>
      <c r="AP376" s="103">
        <f t="shared" si="84"/>
        <v>35.430143681493199</v>
      </c>
    </row>
    <row r="377" spans="12:42" x14ac:dyDescent="0.25">
      <c r="L377" s="39">
        <v>40298</v>
      </c>
      <c r="M377" s="53">
        <v>1.11740563E-2</v>
      </c>
      <c r="N377" s="53">
        <v>1.85083659E-2</v>
      </c>
      <c r="O377" s="53">
        <v>2.5875806500000001E-2</v>
      </c>
      <c r="P377" s="53">
        <v>4.1974485800000003E-2</v>
      </c>
      <c r="Q377" s="53">
        <v>5.6594234100000002E-2</v>
      </c>
      <c r="R377" s="53">
        <v>6.9969095800000006E-2</v>
      </c>
      <c r="S377" s="53">
        <v>1.35513979E-2</v>
      </c>
      <c r="T377" s="53">
        <v>2.1580740500000001E-2</v>
      </c>
      <c r="U377" s="53">
        <v>2.9586012799999999E-2</v>
      </c>
      <c r="W377" s="4">
        <f t="shared" si="74"/>
        <v>2.7994610000000003E-2</v>
      </c>
      <c r="X377" s="34">
        <f t="shared" si="75"/>
        <v>2.0139661415205139</v>
      </c>
      <c r="Y377" s="17"/>
      <c r="AD377" s="17">
        <f t="shared" si="85"/>
        <v>4.1974485800000003E-2</v>
      </c>
      <c r="AE377" s="17">
        <f t="shared" si="86"/>
        <v>6.9969095800000006E-2</v>
      </c>
      <c r="AG377" s="39">
        <v>40268</v>
      </c>
      <c r="AH377" s="103">
        <f t="shared" si="76"/>
        <v>22.428251740898624</v>
      </c>
      <c r="AI377" s="103">
        <f t="shared" si="77"/>
        <v>30.019634399829162</v>
      </c>
      <c r="AJ377" s="103">
        <f t="shared" si="78"/>
        <v>35.569618125401327</v>
      </c>
      <c r="AK377" s="103">
        <f t="shared" si="79"/>
        <v>14.329051468493365</v>
      </c>
      <c r="AL377" s="103">
        <f t="shared" si="80"/>
        <v>29.046568936616804</v>
      </c>
      <c r="AM377" s="103">
        <f t="shared" si="81"/>
        <v>51.669834498703423</v>
      </c>
      <c r="AN377" s="103">
        <f t="shared" si="82"/>
        <v>21.467264367717974</v>
      </c>
      <c r="AO377" s="103">
        <f t="shared" si="83"/>
        <v>29.719608847699917</v>
      </c>
      <c r="AP377" s="103">
        <f t="shared" si="84"/>
        <v>36.478380365959701</v>
      </c>
    </row>
    <row r="378" spans="12:42" x14ac:dyDescent="0.25">
      <c r="L378" s="39">
        <v>40329</v>
      </c>
      <c r="M378" s="53">
        <v>-7.6341631300000004E-2</v>
      </c>
      <c r="N378" s="53">
        <v>-7.9283764899999998E-2</v>
      </c>
      <c r="O378" s="53">
        <v>-8.2195961900000003E-2</v>
      </c>
      <c r="P378" s="53">
        <v>-6.6119404600000001E-2</v>
      </c>
      <c r="Q378" s="53">
        <v>-7.5853332600000004E-2</v>
      </c>
      <c r="R378" s="53">
        <v>-8.4498146600000004E-2</v>
      </c>
      <c r="S378" s="53">
        <v>-7.5529754700000007E-2</v>
      </c>
      <c r="T378" s="53">
        <v>-7.8997138999999994E-2</v>
      </c>
      <c r="U378" s="53">
        <v>-8.2396885000000003E-2</v>
      </c>
      <c r="W378" s="4">
        <f t="shared" si="74"/>
        <v>-1.8378742000000003E-2</v>
      </c>
      <c r="X378" s="34">
        <f t="shared" si="75"/>
        <v>1.9769519774087729</v>
      </c>
      <c r="Y378" s="17"/>
      <c r="AD378" s="17">
        <f t="shared" si="85"/>
        <v>-6.6119404600000001E-2</v>
      </c>
      <c r="AE378" s="17">
        <f t="shared" si="86"/>
        <v>-8.4498146600000004E-2</v>
      </c>
      <c r="AG378" s="39">
        <v>40298</v>
      </c>
      <c r="AH378" s="103">
        <f t="shared" si="76"/>
        <v>20.716042415791357</v>
      </c>
      <c r="AI378" s="103">
        <f t="shared" si="77"/>
        <v>27.639564763689155</v>
      </c>
      <c r="AJ378" s="103">
        <f t="shared" si="78"/>
        <v>32.645939149168292</v>
      </c>
      <c r="AK378" s="103">
        <f t="shared" si="79"/>
        <v>13.381623116913827</v>
      </c>
      <c r="AL378" s="103">
        <f t="shared" si="80"/>
        <v>26.84328988217878</v>
      </c>
      <c r="AM378" s="103">
        <f t="shared" si="81"/>
        <v>47.303829248434248</v>
      </c>
      <c r="AN378" s="103">
        <f t="shared" si="82"/>
        <v>19.845847155944185</v>
      </c>
      <c r="AO378" s="103">
        <f t="shared" si="83"/>
        <v>27.371844776532537</v>
      </c>
      <c r="AP378" s="103">
        <f t="shared" si="84"/>
        <v>33.472675453959461</v>
      </c>
    </row>
    <row r="379" spans="12:42" x14ac:dyDescent="0.25">
      <c r="L379" s="39">
        <v>40359</v>
      </c>
      <c r="M379" s="53">
        <v>-5.5065425799999998E-2</v>
      </c>
      <c r="N379" s="53">
        <v>-5.5669689199999997E-2</v>
      </c>
      <c r="O379" s="53">
        <v>-5.6294343599999998E-2</v>
      </c>
      <c r="P379" s="53">
        <v>-6.7098774400000005E-2</v>
      </c>
      <c r="Q379" s="53">
        <v>-7.7493990299999996E-2</v>
      </c>
      <c r="R379" s="53">
        <v>-8.72950844E-2</v>
      </c>
      <c r="S379" s="53">
        <v>-5.6053841799999997E-2</v>
      </c>
      <c r="T379" s="53">
        <v>-5.7487932700000001E-2</v>
      </c>
      <c r="U379" s="53">
        <v>-5.8907828000000002E-2</v>
      </c>
      <c r="W379" s="4">
        <f t="shared" si="74"/>
        <v>-2.0196309999999995E-2</v>
      </c>
      <c r="X379" s="34">
        <f t="shared" si="75"/>
        <v>1.9370248424179124</v>
      </c>
      <c r="Y379" s="17"/>
      <c r="AD379" s="17">
        <f t="shared" si="85"/>
        <v>-6.7098774400000005E-2</v>
      </c>
      <c r="AE379" s="17">
        <f t="shared" si="86"/>
        <v>-8.72950844E-2</v>
      </c>
      <c r="AG379" s="39">
        <v>40329</v>
      </c>
      <c r="AH379" s="103">
        <f t="shared" si="76"/>
        <v>19.575304719274946</v>
      </c>
      <c r="AI379" s="103">
        <f t="shared" si="77"/>
        <v>26.100878783671305</v>
      </c>
      <c r="AJ379" s="103">
        <f t="shared" si="78"/>
        <v>30.808157433560321</v>
      </c>
      <c r="AK379" s="103">
        <f t="shared" si="79"/>
        <v>12.483732606286202</v>
      </c>
      <c r="AL379" s="103">
        <f t="shared" si="80"/>
        <v>24.763096236429128</v>
      </c>
      <c r="AM379" s="103">
        <f t="shared" si="81"/>
        <v>43.174437481748988</v>
      </c>
      <c r="AN379" s="103">
        <f t="shared" si="82"/>
        <v>18.733411179077912</v>
      </c>
      <c r="AO379" s="103">
        <f t="shared" si="83"/>
        <v>25.798294006144388</v>
      </c>
      <c r="AP379" s="103">
        <f t="shared" si="84"/>
        <v>31.500872845617792</v>
      </c>
    </row>
    <row r="380" spans="12:42" x14ac:dyDescent="0.25">
      <c r="L380" s="39">
        <v>40390</v>
      </c>
      <c r="M380" s="53">
        <v>7.1331954500000003E-2</v>
      </c>
      <c r="N380" s="53">
        <v>6.94973443E-2</v>
      </c>
      <c r="O380" s="53">
        <v>6.7698234400000001E-2</v>
      </c>
      <c r="P380" s="53">
        <v>6.6140246299999997E-2</v>
      </c>
      <c r="Q380" s="53">
        <v>6.8719287599999998E-2</v>
      </c>
      <c r="R380" s="53">
        <v>7.1381954999999997E-2</v>
      </c>
      <c r="S380" s="53">
        <v>7.0876736800000006E-2</v>
      </c>
      <c r="T380" s="53">
        <v>6.9422341900000004E-2</v>
      </c>
      <c r="U380" s="53">
        <v>6.7989384400000005E-2</v>
      </c>
      <c r="W380" s="4">
        <f t="shared" si="74"/>
        <v>5.2417087000000001E-3</v>
      </c>
      <c r="X380" s="34">
        <f t="shared" si="75"/>
        <v>1.9471781623865305</v>
      </c>
      <c r="Y380" s="17"/>
      <c r="AD380" s="17">
        <f t="shared" si="85"/>
        <v>6.6140246299999997E-2</v>
      </c>
      <c r="AE380" s="17">
        <f t="shared" si="86"/>
        <v>7.1381954999999997E-2</v>
      </c>
      <c r="AG380" s="39">
        <v>40359</v>
      </c>
      <c r="AH380" s="103">
        <f t="shared" si="76"/>
        <v>20.971649464833902</v>
      </c>
      <c r="AI380" s="103">
        <f t="shared" si="77"/>
        <v>27.914820543032675</v>
      </c>
      <c r="AJ380" s="103">
        <f t="shared" si="78"/>
        <v>32.893815296929588</v>
      </c>
      <c r="AK380" s="103">
        <f t="shared" si="79"/>
        <v>13.309409755609312</v>
      </c>
      <c r="AL380" s="103">
        <f t="shared" si="80"/>
        <v>26.464798568566778</v>
      </c>
      <c r="AM380" s="103">
        <f t="shared" si="81"/>
        <v>46.256313235221512</v>
      </c>
      <c r="AN380" s="103">
        <f t="shared" si="82"/>
        <v>20.061174232583596</v>
      </c>
      <c r="AO380" s="103">
        <f t="shared" si="83"/>
        <v>27.589271993075663</v>
      </c>
      <c r="AP380" s="103">
        <f t="shared" si="84"/>
        <v>33.64259779845402</v>
      </c>
    </row>
    <row r="381" spans="12:42" x14ac:dyDescent="0.25">
      <c r="L381" s="39">
        <v>40421</v>
      </c>
      <c r="M381" s="53">
        <v>-4.6689671600000003E-2</v>
      </c>
      <c r="N381" s="53">
        <v>-4.4725483400000002E-2</v>
      </c>
      <c r="O381" s="53">
        <v>-4.2789648200000002E-2</v>
      </c>
      <c r="P381" s="53">
        <v>-7.2905756399999994E-2</v>
      </c>
      <c r="Q381" s="53">
        <v>-7.4037931299999998E-2</v>
      </c>
      <c r="R381" s="53">
        <v>-7.5193602400000004E-2</v>
      </c>
      <c r="S381" s="53">
        <v>-4.8827857400000001E-2</v>
      </c>
      <c r="T381" s="53">
        <v>-4.7072959499999997E-2</v>
      </c>
      <c r="U381" s="53">
        <v>-4.5339878200000003E-2</v>
      </c>
      <c r="W381" s="4">
        <f t="shared" si="74"/>
        <v>-2.28784600000001E-3</v>
      </c>
      <c r="X381" s="34">
        <f t="shared" si="75"/>
        <v>1.9427233186164272</v>
      </c>
      <c r="Y381" s="17"/>
      <c r="AD381" s="17">
        <f t="shared" si="85"/>
        <v>-7.2905756399999994E-2</v>
      </c>
      <c r="AE381" s="17">
        <f t="shared" si="86"/>
        <v>-7.5193602400000004E-2</v>
      </c>
      <c r="AG381" s="39">
        <v>40390</v>
      </c>
      <c r="AH381" s="103">
        <f t="shared" si="76"/>
        <v>19.992490038410491</v>
      </c>
      <c r="AI381" s="103">
        <f t="shared" si="77"/>
        <v>26.666316700221287</v>
      </c>
      <c r="AJ381" s="103">
        <f t="shared" si="78"/>
        <v>31.486300512418193</v>
      </c>
      <c r="AK381" s="103">
        <f t="shared" si="79"/>
        <v>12.339077170139078</v>
      </c>
      <c r="AL381" s="103">
        <f t="shared" si="80"/>
        <v>24.505399630278891</v>
      </c>
      <c r="AM381" s="103">
        <f t="shared" si="81"/>
        <v>42.778134409322412</v>
      </c>
      <c r="AN381" s="103">
        <f t="shared" si="82"/>
        <v>19.081630077878451</v>
      </c>
      <c r="AO381" s="103">
        <f t="shared" si="83"/>
        <v>26.290563309911128</v>
      </c>
      <c r="AP381" s="103">
        <f t="shared" si="84"/>
        <v>32.117246511940529</v>
      </c>
    </row>
    <row r="382" spans="12:42" x14ac:dyDescent="0.25">
      <c r="L382" s="39">
        <v>40451</v>
      </c>
      <c r="M382" s="53">
        <v>0.1064503946</v>
      </c>
      <c r="N382" s="53">
        <v>9.1879172699999997E-2</v>
      </c>
      <c r="O382" s="53">
        <v>7.7583280899999996E-2</v>
      </c>
      <c r="P382" s="53">
        <v>0.14154278779999999</v>
      </c>
      <c r="Q382" s="53">
        <v>0.12459636139999999</v>
      </c>
      <c r="R382" s="53">
        <v>0.1073688362</v>
      </c>
      <c r="S382" s="53">
        <v>0.1092172127</v>
      </c>
      <c r="T382" s="53">
        <v>9.4416977400000004E-2</v>
      </c>
      <c r="U382" s="53">
        <v>7.9856207100000007E-2</v>
      </c>
      <c r="W382" s="4">
        <f t="shared" si="74"/>
        <v>-3.4173951599999988E-2</v>
      </c>
      <c r="X382" s="34">
        <f t="shared" si="75"/>
        <v>1.8763327859538379</v>
      </c>
      <c r="Y382" s="17"/>
      <c r="AD382" s="17">
        <f t="shared" si="85"/>
        <v>0.14154278779999999</v>
      </c>
      <c r="AE382" s="17">
        <f t="shared" si="86"/>
        <v>0.1073688362</v>
      </c>
      <c r="AG382" s="39">
        <v>40421</v>
      </c>
      <c r="AH382" s="103">
        <f t="shared" si="76"/>
        <v>22.120698492035856</v>
      </c>
      <c r="AI382" s="103">
        <f t="shared" si="77"/>
        <v>29.116395817593812</v>
      </c>
      <c r="AJ382" s="103">
        <f t="shared" si="78"/>
        <v>33.929111009574946</v>
      </c>
      <c r="AK382" s="103">
        <f t="shared" si="79"/>
        <v>14.085584551679897</v>
      </c>
      <c r="AL382" s="103">
        <f t="shared" si="80"/>
        <v>27.558683258864548</v>
      </c>
      <c r="AM382" s="103">
        <f t="shared" si="81"/>
        <v>47.371172915658533</v>
      </c>
      <c r="AN382" s="103">
        <f t="shared" si="82"/>
        <v>21.165672528756819</v>
      </c>
      <c r="AO382" s="103">
        <f t="shared" si="83"/>
        <v>28.77283883177628</v>
      </c>
      <c r="AP382" s="103">
        <f t="shared" si="84"/>
        <v>34.682008000879804</v>
      </c>
    </row>
    <row r="383" spans="12:42" x14ac:dyDescent="0.25">
      <c r="L383" s="39">
        <v>40482</v>
      </c>
      <c r="M383" s="53">
        <v>4.7759732300000003E-2</v>
      </c>
      <c r="N383" s="53">
        <v>3.8916734600000003E-2</v>
      </c>
      <c r="O383" s="53">
        <v>3.00060633E-2</v>
      </c>
      <c r="P383" s="53">
        <v>4.3025980399999997E-2</v>
      </c>
      <c r="Q383" s="53">
        <v>4.0921443699999997E-2</v>
      </c>
      <c r="R383" s="53">
        <v>3.8743345300000002E-2</v>
      </c>
      <c r="S383" s="53">
        <v>4.73737693E-2</v>
      </c>
      <c r="T383" s="53">
        <v>3.9076971199999998E-2</v>
      </c>
      <c r="U383" s="53">
        <v>3.06932948E-2</v>
      </c>
      <c r="W383" s="4">
        <f t="shared" si="74"/>
        <v>-4.2826350999999943E-3</v>
      </c>
      <c r="X383" s="34">
        <f t="shared" si="75"/>
        <v>1.8682971373054311</v>
      </c>
      <c r="Y383" s="17"/>
      <c r="AD383" s="17">
        <f t="shared" si="85"/>
        <v>4.3025980399999997E-2</v>
      </c>
      <c r="AE383" s="17">
        <f t="shared" si="86"/>
        <v>3.8743345300000002E-2</v>
      </c>
      <c r="AG383" s="39">
        <v>40451</v>
      </c>
      <c r="AH383" s="103">
        <f t="shared" si="76"/>
        <v>23.177177130304504</v>
      </c>
      <c r="AI383" s="103">
        <f t="shared" si="77"/>
        <v>30.249510866135658</v>
      </c>
      <c r="AJ383" s="103">
        <f t="shared" si="78"/>
        <v>34.947190062240985</v>
      </c>
      <c r="AK383" s="103">
        <f t="shared" si="79"/>
        <v>14.691630636523019</v>
      </c>
      <c r="AL383" s="103">
        <f t="shared" si="80"/>
        <v>28.686424364288307</v>
      </c>
      <c r="AM383" s="103">
        <f t="shared" si="81"/>
        <v>49.206490625195897</v>
      </c>
      <c r="AN383" s="103">
        <f t="shared" si="82"/>
        <v>22.168370216213493</v>
      </c>
      <c r="AO383" s="103">
        <f t="shared" si="83"/>
        <v>29.897194226147846</v>
      </c>
      <c r="AP383" s="103">
        <f t="shared" si="84"/>
        <v>35.746513096706771</v>
      </c>
    </row>
    <row r="384" spans="12:42" x14ac:dyDescent="0.25">
      <c r="L384" s="39">
        <v>40512</v>
      </c>
      <c r="M384" s="53">
        <v>1.1613346700000001E-2</v>
      </c>
      <c r="N384" s="53">
        <v>3.2610720999999999E-3</v>
      </c>
      <c r="O384" s="53">
        <v>-5.2919322000000001E-3</v>
      </c>
      <c r="P384" s="53">
        <v>4.3583420499999997E-2</v>
      </c>
      <c r="Q384" s="53">
        <v>3.4673591400000002E-2</v>
      </c>
      <c r="R384" s="53">
        <v>2.54152323E-2</v>
      </c>
      <c r="S384" s="53">
        <v>1.41873691E-2</v>
      </c>
      <c r="T384" s="53">
        <v>5.7729751000000001E-3</v>
      </c>
      <c r="U384" s="53">
        <v>-2.8547744000000002E-3</v>
      </c>
      <c r="W384" s="4">
        <f t="shared" si="74"/>
        <v>-1.8168188199999998E-2</v>
      </c>
      <c r="X384" s="34">
        <f t="shared" si="75"/>
        <v>1.8343535633013448</v>
      </c>
      <c r="Y384" s="17"/>
      <c r="AD384" s="17">
        <f t="shared" si="85"/>
        <v>4.3583420499999997E-2</v>
      </c>
      <c r="AE384" s="17">
        <f t="shared" si="86"/>
        <v>2.54152323E-2</v>
      </c>
      <c r="AG384" s="39">
        <v>40482</v>
      </c>
      <c r="AH384" s="103">
        <f t="shared" si="76"/>
        <v>23.446341723846039</v>
      </c>
      <c r="AI384" s="103">
        <f t="shared" si="77"/>
        <v>30.348156702059857</v>
      </c>
      <c r="AJ384" s="103">
        <f t="shared" si="78"/>
        <v>34.762251901851094</v>
      </c>
      <c r="AK384" s="103">
        <f t="shared" si="79"/>
        <v>15.331942152385286</v>
      </c>
      <c r="AL384" s="103">
        <f t="shared" si="80"/>
        <v>29.681085721422644</v>
      </c>
      <c r="AM384" s="103">
        <f t="shared" si="81"/>
        <v>50.457085015103026</v>
      </c>
      <c r="AN384" s="103">
        <f t="shared" si="82"/>
        <v>22.482881066816361</v>
      </c>
      <c r="AO384" s="103">
        <f t="shared" si="83"/>
        <v>30.069789983975259</v>
      </c>
      <c r="AP384" s="103">
        <f t="shared" si="84"/>
        <v>35.644464866229029</v>
      </c>
    </row>
    <row r="385" spans="12:42" x14ac:dyDescent="0.25">
      <c r="L385" s="39">
        <v>40543</v>
      </c>
      <c r="M385" s="53">
        <v>5.5081617899999998E-2</v>
      </c>
      <c r="N385" s="53">
        <v>6.6753073800000007E-2</v>
      </c>
      <c r="O385" s="53">
        <v>7.8904298600000006E-2</v>
      </c>
      <c r="P385" s="53">
        <v>7.5917824800000006E-2</v>
      </c>
      <c r="Q385" s="53">
        <v>7.9407890800000006E-2</v>
      </c>
      <c r="R385" s="53">
        <v>8.3084381700000001E-2</v>
      </c>
      <c r="S385" s="53">
        <v>5.67973877E-2</v>
      </c>
      <c r="T385" s="53">
        <v>6.7789185500000002E-2</v>
      </c>
      <c r="U385" s="53">
        <v>7.9244304799999998E-2</v>
      </c>
      <c r="W385" s="4">
        <f t="shared" si="74"/>
        <v>7.1665568999999957E-3</v>
      </c>
      <c r="X385" s="34">
        <f t="shared" si="75"/>
        <v>1.8474995624874615</v>
      </c>
      <c r="Y385" s="17"/>
      <c r="AD385" s="17">
        <f t="shared" si="85"/>
        <v>7.5917824800000006E-2</v>
      </c>
      <c r="AE385" s="17">
        <f t="shared" si="86"/>
        <v>8.3084381700000001E-2</v>
      </c>
      <c r="AG385" s="39">
        <v>40512</v>
      </c>
      <c r="AH385" s="103">
        <f t="shared" si="76"/>
        <v>24.737804159831754</v>
      </c>
      <c r="AI385" s="103">
        <f t="shared" si="77"/>
        <v>32.373989446086419</v>
      </c>
      <c r="AJ385" s="103">
        <f t="shared" si="78"/>
        <v>37.505143005923166</v>
      </c>
      <c r="AK385" s="103">
        <f t="shared" si="79"/>
        <v>16.495909850553808</v>
      </c>
      <c r="AL385" s="103">
        <f t="shared" si="80"/>
        <v>32.037998135214814</v>
      </c>
      <c r="AM385" s="103">
        <f t="shared" si="81"/>
        <v>54.649280725967195</v>
      </c>
      <c r="AN385" s="103">
        <f t="shared" si="82"/>
        <v>23.759849979381322</v>
      </c>
      <c r="AO385" s="103">
        <f t="shared" si="83"/>
        <v>32.108196555145</v>
      </c>
      <c r="AP385" s="103">
        <f t="shared" si="84"/>
        <v>38.469085704521376</v>
      </c>
    </row>
    <row r="386" spans="12:42" x14ac:dyDescent="0.25">
      <c r="L386" s="39">
        <v>40574</v>
      </c>
      <c r="M386" s="53">
        <v>2.54488662E-2</v>
      </c>
      <c r="N386" s="53">
        <v>2.4048105E-2</v>
      </c>
      <c r="O386" s="53">
        <v>2.2621113599999999E-2</v>
      </c>
      <c r="P386" s="53">
        <v>-5.5738734999999998E-3</v>
      </c>
      <c r="Q386" s="53">
        <v>-2.5767708000000002E-3</v>
      </c>
      <c r="R386" s="53">
        <v>5.456174E-4</v>
      </c>
      <c r="S386" s="53">
        <v>2.28508212E-2</v>
      </c>
      <c r="T386" s="53">
        <v>2.1841610300000001E-2</v>
      </c>
      <c r="U386" s="53">
        <v>2.0811159999999999E-2</v>
      </c>
      <c r="W386" s="4">
        <f t="shared" ref="W386:W449" si="87">INDEX(M386:U386,VLOOKUP($C$1,$A$37:$B$45,2))-INDEX(M386:U386,VLOOKUP($G$1,$A$37:$B$45,2))</f>
        <v>6.1194908999999999E-3</v>
      </c>
      <c r="X386" s="34">
        <f t="shared" si="75"/>
        <v>1.8588053192478575</v>
      </c>
      <c r="Y386" s="17"/>
      <c r="AD386" s="17">
        <f t="shared" si="85"/>
        <v>-5.5738734999999998E-3</v>
      </c>
      <c r="AE386" s="17">
        <f t="shared" si="86"/>
        <v>5.456174E-4</v>
      </c>
      <c r="AG386" s="39">
        <v>40543</v>
      </c>
      <c r="AH386" s="103">
        <f t="shared" si="76"/>
        <v>25.367353227977116</v>
      </c>
      <c r="AI386" s="103">
        <f t="shared" si="77"/>
        <v>33.152522543554802</v>
      </c>
      <c r="AJ386" s="103">
        <f t="shared" si="78"/>
        <v>38.353551106444399</v>
      </c>
      <c r="AK386" s="103">
        <f t="shared" si="79"/>
        <v>16.403963735779417</v>
      </c>
      <c r="AL386" s="103">
        <f t="shared" si="80"/>
        <v>31.955443557129538</v>
      </c>
      <c r="AM386" s="103">
        <f t="shared" si="81"/>
        <v>54.679098324428772</v>
      </c>
      <c r="AN386" s="103">
        <f t="shared" si="82"/>
        <v>24.30278206299899</v>
      </c>
      <c r="AO386" s="103">
        <f t="shared" si="83"/>
        <v>32.809491271738281</v>
      </c>
      <c r="AP386" s="103">
        <f t="shared" si="84"/>
        <v>39.269672002171887</v>
      </c>
    </row>
    <row r="387" spans="12:42" x14ac:dyDescent="0.25">
      <c r="L387" s="39">
        <v>40602</v>
      </c>
      <c r="M387" s="53">
        <v>3.27269949E-2</v>
      </c>
      <c r="N387" s="53">
        <v>3.4782994900000003E-2</v>
      </c>
      <c r="O387" s="53">
        <v>3.6884840199999998E-2</v>
      </c>
      <c r="P387" s="53">
        <v>5.8794541399999997E-2</v>
      </c>
      <c r="Q387" s="53">
        <v>5.4841479200000001E-2</v>
      </c>
      <c r="R387" s="53">
        <v>5.0776388200000001E-2</v>
      </c>
      <c r="S387" s="53">
        <v>3.4845968300000002E-2</v>
      </c>
      <c r="T387" s="53">
        <v>3.6408198099999997E-2</v>
      </c>
      <c r="U387" s="53">
        <v>3.8006406100000001E-2</v>
      </c>
      <c r="W387" s="4">
        <f t="shared" si="87"/>
        <v>-8.0181531999999958E-3</v>
      </c>
      <c r="X387" s="34">
        <f t="shared" si="75"/>
        <v>1.8439011334291533</v>
      </c>
      <c r="Y387" s="17"/>
      <c r="AD387" s="17">
        <f t="shared" si="85"/>
        <v>5.8794541399999997E-2</v>
      </c>
      <c r="AE387" s="17">
        <f t="shared" si="86"/>
        <v>5.0776388200000001E-2</v>
      </c>
      <c r="AG387" s="39">
        <v>40574</v>
      </c>
      <c r="AH387" s="103">
        <f t="shared" si="76"/>
        <v>26.197550467695621</v>
      </c>
      <c r="AI387" s="103">
        <f t="shared" si="77"/>
        <v>34.305666566109402</v>
      </c>
      <c r="AJ387" s="103">
        <f t="shared" si="78"/>
        <v>39.76821571010813</v>
      </c>
      <c r="AK387" s="103">
        <f t="shared" si="79"/>
        <v>17.368427260766797</v>
      </c>
      <c r="AL387" s="103">
        <f t="shared" si="80"/>
        <v>33.707927350294632</v>
      </c>
      <c r="AM387" s="103">
        <f t="shared" si="81"/>
        <v>57.455505447375941</v>
      </c>
      <c r="AN387" s="103">
        <f t="shared" si="82"/>
        <v>25.149636036368062</v>
      </c>
      <c r="AO387" s="103">
        <f t="shared" si="83"/>
        <v>34.004025729519945</v>
      </c>
      <c r="AP387" s="103">
        <f t="shared" si="84"/>
        <v>40.762171103700233</v>
      </c>
    </row>
    <row r="388" spans="12:42" x14ac:dyDescent="0.25">
      <c r="L388" s="39">
        <v>40633</v>
      </c>
      <c r="M388" s="53">
        <v>1.2212480999999999E-3</v>
      </c>
      <c r="N388" s="53">
        <v>2.5852679999999999E-3</v>
      </c>
      <c r="O388" s="53">
        <v>3.9717796999999997E-3</v>
      </c>
      <c r="P388" s="53">
        <v>3.7513087399999999E-2</v>
      </c>
      <c r="Q388" s="53">
        <v>2.5915959799999999E-2</v>
      </c>
      <c r="R388" s="53">
        <v>1.38962337E-2</v>
      </c>
      <c r="S388" s="53">
        <v>4.2431496000000001E-3</v>
      </c>
      <c r="T388" s="53">
        <v>4.5105637999999998E-3</v>
      </c>
      <c r="U388" s="53">
        <v>4.7832539000000002E-3</v>
      </c>
      <c r="V388" s="32"/>
      <c r="W388" s="4">
        <f t="shared" si="87"/>
        <v>-2.3616853699999999E-2</v>
      </c>
      <c r="X388" s="34">
        <f t="shared" ref="X388:X451" si="88">X387*(1+W388)</f>
        <v>1.8003539901236929</v>
      </c>
      <c r="Y388" s="17"/>
      <c r="AD388" s="17">
        <f t="shared" si="85"/>
        <v>3.7513087399999999E-2</v>
      </c>
      <c r="AE388" s="17">
        <f t="shared" si="86"/>
        <v>1.38962337E-2</v>
      </c>
      <c r="AG388" s="39">
        <v>40602</v>
      </c>
      <c r="AH388" s="103">
        <f t="shared" ref="AH388:AH451" si="89">AH387*(1+M388)</f>
        <v>26.229544176428949</v>
      </c>
      <c r="AI388" s="103">
        <f t="shared" ref="AI388:AI451" si="90">AI387*(1+N388)</f>
        <v>34.394355908101439</v>
      </c>
      <c r="AJ388" s="103">
        <f t="shared" ref="AJ388:AJ451" si="91">AJ387*(1+O388)</f>
        <v>39.92616630197076</v>
      </c>
      <c r="AK388" s="103">
        <f t="shared" ref="AK388:AK451" si="92">AK387*(1+P388)</f>
        <v>18.019970590600487</v>
      </c>
      <c r="AL388" s="103">
        <f t="shared" ref="AL388:AL451" si="93">AL387*(1+Q388)</f>
        <v>34.581500640446187</v>
      </c>
      <c r="AM388" s="103">
        <f t="shared" ref="AM388:AM451" si="94">AM387*(1+R388)</f>
        <v>58.253920578424299</v>
      </c>
      <c r="AN388" s="103">
        <f t="shared" ref="AN388:AN451" si="95">AN387*(1+S388)</f>
        <v>25.256349704455921</v>
      </c>
      <c r="AO388" s="103">
        <f t="shared" ref="AO388:AO451" si="96">AO387*(1+T388)</f>
        <v>34.157403057029789</v>
      </c>
      <c r="AP388" s="103">
        <f t="shared" ref="AP388:AP451" si="97">AP387*(1+U388)</f>
        <v>40.957146917604469</v>
      </c>
    </row>
    <row r="389" spans="12:42" x14ac:dyDescent="0.25">
      <c r="L389" s="39">
        <v>40663</v>
      </c>
      <c r="M389" s="53">
        <v>3.3488937699999999E-2</v>
      </c>
      <c r="N389" s="53">
        <v>3.0077190699999999E-2</v>
      </c>
      <c r="O389" s="53">
        <v>2.6628277700000001E-2</v>
      </c>
      <c r="P389" s="53">
        <v>3.6030654699999998E-2</v>
      </c>
      <c r="Q389" s="53">
        <v>2.64060432E-2</v>
      </c>
      <c r="R389" s="53">
        <v>1.6248145499999998E-2</v>
      </c>
      <c r="S389" s="53">
        <v>3.3708514600000003E-2</v>
      </c>
      <c r="T389" s="53">
        <v>2.97646287E-2</v>
      </c>
      <c r="U389" s="53">
        <v>2.5762305999999999E-2</v>
      </c>
      <c r="W389" s="4">
        <f t="shared" si="87"/>
        <v>-1.9782509199999999E-2</v>
      </c>
      <c r="X389" s="34">
        <f t="shared" si="88"/>
        <v>1.7647384707508142</v>
      </c>
      <c r="Y389" s="17"/>
      <c r="AD389" s="17">
        <f t="shared" si="85"/>
        <v>3.6030654699999998E-2</v>
      </c>
      <c r="AE389" s="17">
        <f t="shared" si="86"/>
        <v>1.6248145499999998E-2</v>
      </c>
      <c r="AG389" s="39">
        <v>40633</v>
      </c>
      <c r="AH389" s="103">
        <f t="shared" si="89"/>
        <v>27.107943747252776</v>
      </c>
      <c r="AI389" s="103">
        <f t="shared" si="90"/>
        <v>35.428841509753077</v>
      </c>
      <c r="AJ389" s="103">
        <f t="shared" si="91"/>
        <v>40.989331345756021</v>
      </c>
      <c r="AK389" s="103">
        <f t="shared" si="92"/>
        <v>18.669241928654568</v>
      </c>
      <c r="AL389" s="103">
        <f t="shared" si="93"/>
        <v>35.494661240278631</v>
      </c>
      <c r="AM389" s="103">
        <f t="shared" si="94"/>
        <v>59.200438755927983</v>
      </c>
      <c r="AN389" s="103">
        <f t="shared" si="95"/>
        <v>26.107703737211281</v>
      </c>
      <c r="AO389" s="103">
        <f t="shared" si="96"/>
        <v>35.174085476378522</v>
      </c>
      <c r="AP389" s="103">
        <f t="shared" si="97"/>
        <v>42.012297469382752</v>
      </c>
    </row>
    <row r="390" spans="12:42" x14ac:dyDescent="0.25">
      <c r="L390" s="39">
        <v>40694</v>
      </c>
      <c r="M390" s="53">
        <v>-1.0886862799999999E-2</v>
      </c>
      <c r="N390" s="53">
        <v>-1.0727433200000001E-2</v>
      </c>
      <c r="O390" s="53">
        <v>-1.0565152600000001E-2</v>
      </c>
      <c r="P390" s="53">
        <v>-1.9518346299999999E-2</v>
      </c>
      <c r="Q390" s="53">
        <v>-1.87487538E-2</v>
      </c>
      <c r="R390" s="53">
        <v>-1.7913478300000001E-2</v>
      </c>
      <c r="S390" s="53">
        <v>-1.1641463100000001E-2</v>
      </c>
      <c r="T390" s="53">
        <v>-1.1410023199999999E-2</v>
      </c>
      <c r="U390" s="53">
        <v>-1.1173047E-2</v>
      </c>
      <c r="W390" s="4">
        <f t="shared" si="87"/>
        <v>1.6048679999999989E-3</v>
      </c>
      <c r="X390" s="34">
        <f t="shared" si="88"/>
        <v>1.7675706430508913</v>
      </c>
      <c r="Y390" s="17"/>
      <c r="AD390" s="17">
        <f t="shared" si="85"/>
        <v>-1.9518346299999999E-2</v>
      </c>
      <c r="AE390" s="17">
        <f t="shared" si="86"/>
        <v>-1.7913478300000001E-2</v>
      </c>
      <c r="AG390" s="39">
        <v>40663</v>
      </c>
      <c r="AH390" s="103">
        <f t="shared" si="89"/>
        <v>26.812823282886317</v>
      </c>
      <c r="AI390" s="103">
        <f t="shared" si="90"/>
        <v>35.04878097910381</v>
      </c>
      <c r="AJ390" s="103">
        <f t="shared" si="91"/>
        <v>40.556272805116144</v>
      </c>
      <c r="AK390" s="103">
        <f t="shared" si="92"/>
        <v>18.304849199532608</v>
      </c>
      <c r="AL390" s="103">
        <f t="shared" si="93"/>
        <v>34.829180575470247</v>
      </c>
      <c r="AM390" s="103">
        <f t="shared" si="94"/>
        <v>58.139952980923191</v>
      </c>
      <c r="AN390" s="103">
        <f t="shared" si="95"/>
        <v>25.803771867528802</v>
      </c>
      <c r="AO390" s="103">
        <f t="shared" si="96"/>
        <v>34.772748345054261</v>
      </c>
      <c r="AP390" s="103">
        <f t="shared" si="97"/>
        <v>41.542892095179354</v>
      </c>
    </row>
    <row r="391" spans="12:42" x14ac:dyDescent="0.25">
      <c r="L391" s="39">
        <v>40724</v>
      </c>
      <c r="M391" s="53">
        <v>-1.43426075E-2</v>
      </c>
      <c r="N391" s="53">
        <v>-1.7480123399999999E-2</v>
      </c>
      <c r="O391" s="53">
        <v>-2.05039105E-2</v>
      </c>
      <c r="P391" s="53">
        <v>-2.1367870099999998E-2</v>
      </c>
      <c r="Q391" s="53">
        <v>-2.30557968E-2</v>
      </c>
      <c r="R391" s="53">
        <v>-2.45891993E-2</v>
      </c>
      <c r="S391" s="53">
        <v>-1.49610886E-2</v>
      </c>
      <c r="T391" s="53">
        <v>-1.7958992E-2</v>
      </c>
      <c r="U391" s="53">
        <v>-2.08477629E-2</v>
      </c>
      <c r="W391" s="4">
        <f t="shared" si="87"/>
        <v>-3.2213292000000011E-3</v>
      </c>
      <c r="X391" s="34">
        <f t="shared" si="88"/>
        <v>1.7618767161253688</v>
      </c>
      <c r="Y391" s="17"/>
      <c r="AD391" s="17">
        <f t="shared" si="85"/>
        <v>-2.1367870099999998E-2</v>
      </c>
      <c r="AE391" s="17">
        <f t="shared" si="86"/>
        <v>-2.45891993E-2</v>
      </c>
      <c r="AG391" s="39">
        <v>40694</v>
      </c>
      <c r="AH391" s="103">
        <f t="shared" si="89"/>
        <v>26.428257482573017</v>
      </c>
      <c r="AI391" s="103">
        <f t="shared" si="90"/>
        <v>34.436123962569503</v>
      </c>
      <c r="AJ391" s="103">
        <f t="shared" si="91"/>
        <v>39.724710617306457</v>
      </c>
      <c r="AK391" s="103">
        <f t="shared" si="92"/>
        <v>17.913713559636907</v>
      </c>
      <c r="AL391" s="103">
        <f t="shared" si="93"/>
        <v>34.026166065411694</v>
      </c>
      <c r="AM391" s="103">
        <f t="shared" si="94"/>
        <v>56.710338089782638</v>
      </c>
      <c r="AN391" s="103">
        <f t="shared" si="95"/>
        <v>25.417719350404514</v>
      </c>
      <c r="AO391" s="103">
        <f t="shared" si="96"/>
        <v>34.148264835707423</v>
      </c>
      <c r="AP391" s="103">
        <f t="shared" si="97"/>
        <v>40.676815730598769</v>
      </c>
    </row>
    <row r="392" spans="12:42" x14ac:dyDescent="0.25">
      <c r="L392" s="39">
        <v>40755</v>
      </c>
      <c r="M392" s="53">
        <v>-1.00234681E-2</v>
      </c>
      <c r="N392" s="53">
        <v>-2.17013411E-2</v>
      </c>
      <c r="O392" s="53">
        <v>-3.3168859299999999E-2</v>
      </c>
      <c r="P392" s="53">
        <v>-3.9198831900000002E-2</v>
      </c>
      <c r="Q392" s="53">
        <v>-3.6145235999999997E-2</v>
      </c>
      <c r="R392" s="53">
        <v>-3.30676731E-2</v>
      </c>
      <c r="S392" s="53">
        <v>-1.24779516E-2</v>
      </c>
      <c r="T392" s="53">
        <v>-2.2899900599999998E-2</v>
      </c>
      <c r="U392" s="53">
        <v>-3.3158812199999999E-2</v>
      </c>
      <c r="W392" s="4">
        <f t="shared" si="87"/>
        <v>6.1311588000000014E-3</v>
      </c>
      <c r="X392" s="34">
        <f t="shared" si="88"/>
        <v>1.7726790620579558</v>
      </c>
      <c r="Y392" s="17"/>
      <c r="AD392" s="17">
        <f t="shared" si="85"/>
        <v>-3.9198831900000002E-2</v>
      </c>
      <c r="AE392" s="17">
        <f t="shared" si="86"/>
        <v>-3.30676731E-2</v>
      </c>
      <c r="AG392" s="39">
        <v>40724</v>
      </c>
      <c r="AH392" s="103">
        <f t="shared" si="89"/>
        <v>26.163354686757859</v>
      </c>
      <c r="AI392" s="103">
        <f t="shared" si="90"/>
        <v>33.688813890295897</v>
      </c>
      <c r="AJ392" s="103">
        <f t="shared" si="91"/>
        <v>38.407087280107802</v>
      </c>
      <c r="AK392" s="103">
        <f t="shared" si="92"/>
        <v>17.21151691310795</v>
      </c>
      <c r="AL392" s="103">
        <f t="shared" si="93"/>
        <v>32.796282262802201</v>
      </c>
      <c r="AM392" s="103">
        <f t="shared" si="94"/>
        <v>54.835059168439223</v>
      </c>
      <c r="AN392" s="103">
        <f t="shared" si="95"/>
        <v>25.100558278567785</v>
      </c>
      <c r="AO392" s="103">
        <f t="shared" si="96"/>
        <v>33.366272965307246</v>
      </c>
      <c r="AP392" s="103">
        <f t="shared" si="97"/>
        <v>39.328020836893842</v>
      </c>
    </row>
    <row r="393" spans="12:42" x14ac:dyDescent="0.25">
      <c r="L393" s="39">
        <v>40786</v>
      </c>
      <c r="M393" s="53">
        <v>-5.2774403599999999E-2</v>
      </c>
      <c r="N393" s="53">
        <v>-5.7580041800000002E-2</v>
      </c>
      <c r="O393" s="53">
        <v>-6.24061042E-2</v>
      </c>
      <c r="P393" s="53">
        <v>-8.5650792099999998E-2</v>
      </c>
      <c r="Q393" s="53">
        <v>-8.7002339900000003E-2</v>
      </c>
      <c r="R393" s="53">
        <v>-8.8327946899999996E-2</v>
      </c>
      <c r="S393" s="53">
        <v>-5.54782209E-2</v>
      </c>
      <c r="T393" s="53">
        <v>-5.9995182000000001E-2</v>
      </c>
      <c r="U393" s="53">
        <v>-6.4529735199999994E-2</v>
      </c>
      <c r="W393" s="4">
        <f t="shared" si="87"/>
        <v>-2.6771547999999978E-3</v>
      </c>
      <c r="X393" s="34">
        <f t="shared" si="88"/>
        <v>1.7679333257981078</v>
      </c>
      <c r="Y393" s="17"/>
      <c r="AD393" s="17">
        <f t="shared" si="85"/>
        <v>-8.5650792099999998E-2</v>
      </c>
      <c r="AE393" s="17">
        <f t="shared" si="86"/>
        <v>-8.8327946899999996E-2</v>
      </c>
      <c r="AG393" s="39">
        <v>40755</v>
      </c>
      <c r="AH393" s="103">
        <f t="shared" si="89"/>
        <v>24.782599246988951</v>
      </c>
      <c r="AI393" s="103">
        <f t="shared" si="90"/>
        <v>31.74901057830024</v>
      </c>
      <c r="AJ393" s="103">
        <f t="shared" si="91"/>
        <v>36.010250589286898</v>
      </c>
      <c r="AK393" s="103">
        <f t="shared" si="92"/>
        <v>15.737336856257706</v>
      </c>
      <c r="AL393" s="103">
        <f t="shared" si="93"/>
        <v>29.942928965917545</v>
      </c>
      <c r="AM393" s="103">
        <f t="shared" si="94"/>
        <v>49.991590973950963</v>
      </c>
      <c r="AN393" s="103">
        <f t="shared" si="95"/>
        <v>23.70802396167608</v>
      </c>
      <c r="AO393" s="103">
        <f t="shared" si="96"/>
        <v>31.36445734609196</v>
      </c>
      <c r="AP393" s="103">
        <f t="shared" si="97"/>
        <v>36.790194066348995</v>
      </c>
    </row>
    <row r="394" spans="12:42" x14ac:dyDescent="0.25">
      <c r="L394" s="39">
        <v>40816</v>
      </c>
      <c r="M394" s="53">
        <v>-7.3684490800000002E-2</v>
      </c>
      <c r="N394" s="53">
        <v>-7.4617485499999997E-2</v>
      </c>
      <c r="O394" s="53">
        <v>-7.5573502000000001E-2</v>
      </c>
      <c r="P394" s="53">
        <v>-0.1149556368</v>
      </c>
      <c r="Q394" s="53">
        <v>-0.1121019441</v>
      </c>
      <c r="R394" s="53">
        <v>-0.1092098904</v>
      </c>
      <c r="S394" s="53">
        <v>-7.6953486299999999E-2</v>
      </c>
      <c r="T394" s="53">
        <v>-7.7595586600000002E-2</v>
      </c>
      <c r="U394" s="53">
        <v>-7.8254054000000003E-2</v>
      </c>
      <c r="W394" s="4">
        <f t="shared" si="87"/>
        <v>5.7457464000000014E-3</v>
      </c>
      <c r="X394" s="34">
        <f t="shared" si="88"/>
        <v>1.7780914223402522</v>
      </c>
      <c r="Y394" s="17"/>
      <c r="AD394" s="17">
        <f t="shared" si="85"/>
        <v>-0.1149556368</v>
      </c>
      <c r="AE394" s="17">
        <f t="shared" si="86"/>
        <v>-0.1092098904</v>
      </c>
      <c r="AG394" s="39">
        <v>40786</v>
      </c>
      <c r="AH394" s="103">
        <f t="shared" si="89"/>
        <v>22.956506040774105</v>
      </c>
      <c r="AI394" s="103">
        <f t="shared" si="90"/>
        <v>29.379979241834576</v>
      </c>
      <c r="AJ394" s="103">
        <f t="shared" si="91"/>
        <v>33.288829844356925</v>
      </c>
      <c r="AK394" s="103">
        <f t="shared" si="92"/>
        <v>13.928241276410491</v>
      </c>
      <c r="AL394" s="103">
        <f t="shared" si="93"/>
        <v>26.586268416789988</v>
      </c>
      <c r="AM394" s="103">
        <f t="shared" si="94"/>
        <v>44.532014802764152</v>
      </c>
      <c r="AN394" s="103">
        <f t="shared" si="95"/>
        <v>21.88360886454117</v>
      </c>
      <c r="AO394" s="103">
        <f t="shared" si="96"/>
        <v>28.930713879931275</v>
      </c>
      <c r="AP394" s="103">
        <f t="shared" si="97"/>
        <v>33.911212233210442</v>
      </c>
    </row>
    <row r="395" spans="12:42" x14ac:dyDescent="0.25">
      <c r="L395" s="39">
        <v>40847</v>
      </c>
      <c r="M395" s="53">
        <v>0.1097393534</v>
      </c>
      <c r="N395" s="53">
        <v>0.1120883309</v>
      </c>
      <c r="O395" s="53">
        <v>0.11449223779999999</v>
      </c>
      <c r="P395" s="53">
        <v>0.15859902949999999</v>
      </c>
      <c r="Q395" s="53">
        <v>0.15135806030000001</v>
      </c>
      <c r="R395" s="53">
        <v>0.1441029627</v>
      </c>
      <c r="S395" s="53">
        <v>0.1134546402</v>
      </c>
      <c r="T395" s="53">
        <v>0.1150925971</v>
      </c>
      <c r="U395" s="53">
        <v>0.1167713396</v>
      </c>
      <c r="W395" s="4">
        <f t="shared" si="87"/>
        <v>-1.4496066799999985E-2</v>
      </c>
      <c r="X395" s="34">
        <f t="shared" si="88"/>
        <v>1.7523160903055008</v>
      </c>
      <c r="Y395" s="17"/>
      <c r="AD395" s="17">
        <f t="shared" si="85"/>
        <v>0.15859902949999999</v>
      </c>
      <c r="AE395" s="17">
        <f t="shared" si="86"/>
        <v>0.1441029627</v>
      </c>
      <c r="AG395" s="39">
        <v>40816</v>
      </c>
      <c r="AH395" s="103">
        <f t="shared" si="89"/>
        <v>25.475738170011848</v>
      </c>
      <c r="AI395" s="103">
        <f t="shared" si="90"/>
        <v>32.673132076928461</v>
      </c>
      <c r="AJ395" s="103">
        <f t="shared" si="91"/>
        <v>37.10014246698077</v>
      </c>
      <c r="AK395" s="103">
        <f t="shared" si="92"/>
        <v>16.137246825491037</v>
      </c>
      <c r="AL395" s="103">
        <f t="shared" si="93"/>
        <v>30.610314434970473</v>
      </c>
      <c r="AM395" s="103">
        <f t="shared" si="94"/>
        <v>50.949210070842717</v>
      </c>
      <c r="AN395" s="103">
        <f t="shared" si="95"/>
        <v>24.366405834545219</v>
      </c>
      <c r="AO395" s="103">
        <f t="shared" si="96"/>
        <v>32.260424876329587</v>
      </c>
      <c r="AP395" s="103">
        <f t="shared" si="97"/>
        <v>37.871069913142335</v>
      </c>
    </row>
    <row r="396" spans="12:42" x14ac:dyDescent="0.25">
      <c r="L396" s="39">
        <v>40877</v>
      </c>
      <c r="M396" s="53">
        <v>-9.65149E-5</v>
      </c>
      <c r="N396" s="53">
        <v>-2.6229732999999999E-3</v>
      </c>
      <c r="O396" s="53">
        <v>-5.1830840000000001E-3</v>
      </c>
      <c r="P396" s="53">
        <v>-5.2646548E-3</v>
      </c>
      <c r="Q396" s="53">
        <v>-3.6451931000000002E-3</v>
      </c>
      <c r="R396" s="53">
        <v>-1.9983764000000002E-3</v>
      </c>
      <c r="S396" s="53">
        <v>-5.040267E-4</v>
      </c>
      <c r="T396" s="53">
        <v>-2.7027531E-3</v>
      </c>
      <c r="U396" s="53">
        <v>-4.9314160999999997E-3</v>
      </c>
      <c r="W396" s="4">
        <f t="shared" si="87"/>
        <v>3.2662783999999998E-3</v>
      </c>
      <c r="X396" s="34">
        <f t="shared" si="88"/>
        <v>1.7580396425012381</v>
      </c>
      <c r="Y396" s="17"/>
      <c r="AD396" s="17">
        <f t="shared" si="85"/>
        <v>-5.2646548E-3</v>
      </c>
      <c r="AE396" s="17">
        <f t="shared" si="86"/>
        <v>-1.9983764000000002E-3</v>
      </c>
      <c r="AG396" s="39">
        <v>40847</v>
      </c>
      <c r="AH396" s="103">
        <f t="shared" si="89"/>
        <v>25.473279381689945</v>
      </c>
      <c r="AI396" s="103">
        <f t="shared" si="90"/>
        <v>32.587431323863299</v>
      </c>
      <c r="AJ396" s="103">
        <f t="shared" si="91"/>
        <v>36.90784931216244</v>
      </c>
      <c r="AK396" s="103">
        <f t="shared" si="92"/>
        <v>16.052289791532431</v>
      </c>
      <c r="AL396" s="103">
        <f t="shared" si="93"/>
        <v>30.498733928003286</v>
      </c>
      <c r="AM396" s="103">
        <f t="shared" si="94"/>
        <v>50.847394371838504</v>
      </c>
      <c r="AN396" s="103">
        <f t="shared" si="95"/>
        <v>24.354124515421571</v>
      </c>
      <c r="AO396" s="103">
        <f t="shared" si="96"/>
        <v>32.173232912987771</v>
      </c>
      <c r="AP396" s="103">
        <f t="shared" si="97"/>
        <v>37.684311909248436</v>
      </c>
    </row>
    <row r="397" spans="12:42" x14ac:dyDescent="0.25">
      <c r="L397" s="39">
        <v>40908</v>
      </c>
      <c r="M397" s="53">
        <v>-3.2153360000000001E-3</v>
      </c>
      <c r="N397" s="53">
        <v>8.3587229000000006E-3</v>
      </c>
      <c r="O397" s="53">
        <v>2.0151525199999999E-2</v>
      </c>
      <c r="P397" s="53">
        <v>-2.2453425000000002E-3</v>
      </c>
      <c r="Q397" s="53">
        <v>6.6055992999999999E-3</v>
      </c>
      <c r="R397" s="53">
        <v>1.56508749E-2</v>
      </c>
      <c r="S397" s="53">
        <v>-3.1403407E-3</v>
      </c>
      <c r="T397" s="53">
        <v>8.2194877999999996E-3</v>
      </c>
      <c r="U397" s="53">
        <v>1.9794842199999999E-2</v>
      </c>
      <c r="W397" s="4">
        <f t="shared" si="87"/>
        <v>1.7896217400000001E-2</v>
      </c>
      <c r="X397" s="34">
        <f t="shared" si="88"/>
        <v>1.7895019021412584</v>
      </c>
      <c r="Y397" s="17"/>
      <c r="AD397" s="17">
        <f t="shared" si="85"/>
        <v>-2.2453425000000002E-3</v>
      </c>
      <c r="AE397" s="17">
        <f t="shared" si="86"/>
        <v>1.56508749E-2</v>
      </c>
      <c r="AG397" s="39">
        <v>40877</v>
      </c>
      <c r="AH397" s="103">
        <f t="shared" si="89"/>
        <v>25.391374229455938</v>
      </c>
      <c r="AI397" s="103">
        <f t="shared" si="90"/>
        <v>32.859820632322254</v>
      </c>
      <c r="AJ397" s="103">
        <f t="shared" si="91"/>
        <v>37.651598767654285</v>
      </c>
      <c r="AK397" s="103">
        <f t="shared" si="92"/>
        <v>16.016246903041186</v>
      </c>
      <c r="AL397" s="103">
        <f t="shared" si="93"/>
        <v>30.700196343488994</v>
      </c>
      <c r="AM397" s="103">
        <f t="shared" si="94"/>
        <v>51.643200580143109</v>
      </c>
      <c r="AN397" s="103">
        <f t="shared" si="95"/>
        <v>24.277644266992922</v>
      </c>
      <c r="AO397" s="103">
        <f t="shared" si="96"/>
        <v>32.437680408402628</v>
      </c>
      <c r="AP397" s="103">
        <f t="shared" si="97"/>
        <v>38.430266916907591</v>
      </c>
    </row>
    <row r="398" spans="12:42" x14ac:dyDescent="0.25">
      <c r="L398" s="39">
        <v>40939</v>
      </c>
      <c r="M398" s="53">
        <v>5.9691615199999999E-2</v>
      </c>
      <c r="N398" s="53">
        <v>4.87333655E-2</v>
      </c>
      <c r="O398" s="53">
        <v>3.7830121299999998E-2</v>
      </c>
      <c r="P398" s="53">
        <v>7.4800327E-2</v>
      </c>
      <c r="Q398" s="53">
        <v>7.06510001E-2</v>
      </c>
      <c r="R398" s="53">
        <v>6.6471548199999994E-2</v>
      </c>
      <c r="S398" s="53">
        <v>6.08884367E-2</v>
      </c>
      <c r="T398" s="53">
        <v>5.0462745199999999E-2</v>
      </c>
      <c r="U398" s="53">
        <v>4.0078452399999999E-2</v>
      </c>
      <c r="W398" s="4">
        <f t="shared" si="87"/>
        <v>-8.3287788000000057E-3</v>
      </c>
      <c r="X398" s="34">
        <f t="shared" si="88"/>
        <v>1.7745975366361444</v>
      </c>
      <c r="AD398" s="17">
        <f t="shared" ref="AD398:AD461" si="98">INDEX(M398:U398,VLOOKUP($G$1,$A$37:$B$45,2))</f>
        <v>7.4800327E-2</v>
      </c>
      <c r="AE398" s="17">
        <f t="shared" ref="AE398:AE461" si="99">INDEX(M398:U398,VLOOKUP($C$1,$A$37:$B$45,2))</f>
        <v>6.6471548199999994E-2</v>
      </c>
      <c r="AG398" s="39">
        <v>40908</v>
      </c>
      <c r="AH398" s="103">
        <f t="shared" si="89"/>
        <v>26.907026369359819</v>
      </c>
      <c r="AI398" s="103">
        <f t="shared" si="90"/>
        <v>34.461190281461654</v>
      </c>
      <c r="AJ398" s="103">
        <f t="shared" si="91"/>
        <v>39.075963316173578</v>
      </c>
      <c r="AK398" s="103">
        <f t="shared" si="92"/>
        <v>17.214267408701403</v>
      </c>
      <c r="AL398" s="103">
        <f t="shared" si="93"/>
        <v>32.869195918422854</v>
      </c>
      <c r="AM398" s="103">
        <f t="shared" si="94"/>
        <v>55.076004076708358</v>
      </c>
      <c r="AN398" s="103">
        <f t="shared" si="95"/>
        <v>25.755872073168838</v>
      </c>
      <c r="AO398" s="103">
        <f t="shared" si="96"/>
        <v>34.074574809730876</v>
      </c>
      <c r="AP398" s="103">
        <f t="shared" si="97"/>
        <v>39.970492540256167</v>
      </c>
    </row>
    <row r="399" spans="12:42" x14ac:dyDescent="0.25">
      <c r="L399" s="39">
        <v>40968</v>
      </c>
      <c r="M399" s="53">
        <v>4.7824647800000002E-2</v>
      </c>
      <c r="N399" s="53">
        <v>4.3882337E-2</v>
      </c>
      <c r="O399" s="53">
        <v>3.9863099899999997E-2</v>
      </c>
      <c r="P399" s="53">
        <v>3.2939184699999999E-2</v>
      </c>
      <c r="Q399" s="53">
        <v>2.3932375200000001E-2</v>
      </c>
      <c r="R399" s="53">
        <v>1.48766079E-2</v>
      </c>
      <c r="S399" s="53">
        <v>4.6672317999999997E-2</v>
      </c>
      <c r="T399" s="53">
        <v>4.2303013700000003E-2</v>
      </c>
      <c r="U399" s="53">
        <v>3.7856138800000001E-2</v>
      </c>
      <c r="W399" s="4">
        <f t="shared" si="87"/>
        <v>-1.8062576800000001E-2</v>
      </c>
      <c r="X399" s="34">
        <f t="shared" si="88"/>
        <v>1.7425437323415631</v>
      </c>
      <c r="Y399" s="17"/>
      <c r="AD399" s="17">
        <f t="shared" si="98"/>
        <v>3.2939184699999999E-2</v>
      </c>
      <c r="AE399" s="17">
        <f t="shared" si="99"/>
        <v>1.48766079E-2</v>
      </c>
      <c r="AG399" s="39">
        <v>40939</v>
      </c>
      <c r="AH399" s="103">
        <f t="shared" si="89"/>
        <v>28.193845428819763</v>
      </c>
      <c r="AI399" s="103">
        <f t="shared" si="90"/>
        <v>35.973427846813884</v>
      </c>
      <c r="AJ399" s="103">
        <f t="shared" si="91"/>
        <v>40.633652345534941</v>
      </c>
      <c r="AK399" s="103">
        <f t="shared" si="92"/>
        <v>17.78129134235181</v>
      </c>
      <c r="AL399" s="103">
        <f t="shared" si="93"/>
        <v>33.655833847664859</v>
      </c>
      <c r="AM399" s="103">
        <f t="shared" si="94"/>
        <v>55.895348194056353</v>
      </c>
      <c r="AN399" s="103">
        <f t="shared" si="95"/>
        <v>26.957958324935092</v>
      </c>
      <c r="AO399" s="103">
        <f t="shared" si="96"/>
        <v>35.516032014728594</v>
      </c>
      <c r="AP399" s="103">
        <f t="shared" si="97"/>
        <v>41.483621053764473</v>
      </c>
    </row>
    <row r="400" spans="12:42" x14ac:dyDescent="0.25">
      <c r="L400" s="39">
        <v>40999</v>
      </c>
      <c r="M400" s="53">
        <v>3.2891932999999998E-2</v>
      </c>
      <c r="N400" s="53">
        <v>3.1290817700000001E-2</v>
      </c>
      <c r="O400" s="53">
        <v>2.9644370900000001E-2</v>
      </c>
      <c r="P400" s="53">
        <v>2.0314456299999999E-2</v>
      </c>
      <c r="Q400" s="53">
        <v>2.5622329900000001E-2</v>
      </c>
      <c r="R400" s="53">
        <v>3.1014623599999999E-2</v>
      </c>
      <c r="S400" s="53">
        <v>3.1911943499999998E-2</v>
      </c>
      <c r="T400" s="53">
        <v>3.0846774899999999E-2</v>
      </c>
      <c r="U400" s="53">
        <v>2.97521429E-2</v>
      </c>
      <c r="W400" s="4">
        <f t="shared" si="87"/>
        <v>1.0700167300000001E-2</v>
      </c>
      <c r="X400" s="34">
        <f t="shared" si="88"/>
        <v>1.7611892418051842</v>
      </c>
      <c r="Y400" s="30"/>
      <c r="AD400" s="17">
        <f t="shared" si="98"/>
        <v>2.0314456299999999E-2</v>
      </c>
      <c r="AE400" s="17">
        <f t="shared" si="99"/>
        <v>3.1014623599999999E-2</v>
      </c>
      <c r="AG400" s="39">
        <v>40968</v>
      </c>
      <c r="AH400" s="103">
        <f t="shared" si="89"/>
        <v>29.121195503676859</v>
      </c>
      <c r="AI400" s="103">
        <f t="shared" si="90"/>
        <v>37.09906581961264</v>
      </c>
      <c r="AJ400" s="103">
        <f t="shared" si="91"/>
        <v>41.838211406687634</v>
      </c>
      <c r="AK400" s="103">
        <f t="shared" si="92"/>
        <v>18.142508608283585</v>
      </c>
      <c r="AL400" s="103">
        <f t="shared" si="93"/>
        <v>34.518174725569317</v>
      </c>
      <c r="AM400" s="103">
        <f t="shared" si="94"/>
        <v>57.628921379285948</v>
      </c>
      <c r="AN400" s="103">
        <f t="shared" si="95"/>
        <v>27.818239167875774</v>
      </c>
      <c r="AO400" s="103">
        <f t="shared" si="96"/>
        <v>36.611587059628121</v>
      </c>
      <c r="AP400" s="103">
        <f t="shared" si="97"/>
        <v>42.717847675365526</v>
      </c>
    </row>
    <row r="401" spans="12:42" x14ac:dyDescent="0.25">
      <c r="L401" s="39">
        <v>41029</v>
      </c>
      <c r="M401" s="53">
        <v>-1.5446441E-3</v>
      </c>
      <c r="N401" s="53">
        <v>-5.8024319000000001E-3</v>
      </c>
      <c r="O401" s="53">
        <v>-1.0197265800000001E-2</v>
      </c>
      <c r="P401" s="53">
        <v>-1.6417425999999999E-2</v>
      </c>
      <c r="Q401" s="53">
        <v>-1.5446873999999999E-2</v>
      </c>
      <c r="R401" s="53">
        <v>-1.44694135E-2</v>
      </c>
      <c r="S401" s="53">
        <v>-2.6993828E-3</v>
      </c>
      <c r="T401" s="53">
        <v>-6.5586981000000004E-3</v>
      </c>
      <c r="U401" s="53">
        <v>-1.05355428E-2</v>
      </c>
      <c r="W401" s="4">
        <f t="shared" si="87"/>
        <v>1.9480124999999987E-3</v>
      </c>
      <c r="X401" s="34">
        <f t="shared" si="88"/>
        <v>1.7646200604630862</v>
      </c>
      <c r="AD401" s="17">
        <f t="shared" si="98"/>
        <v>-1.6417425999999999E-2</v>
      </c>
      <c r="AE401" s="17">
        <f t="shared" si="99"/>
        <v>-1.44694135E-2</v>
      </c>
      <c r="AG401" s="39">
        <v>40999</v>
      </c>
      <c r="AH401" s="103">
        <f t="shared" si="89"/>
        <v>29.076213620857157</v>
      </c>
      <c r="AI401" s="103">
        <f t="shared" si="90"/>
        <v>36.883801016640724</v>
      </c>
      <c r="AJ401" s="103">
        <f t="shared" si="91"/>
        <v>41.41157604437705</v>
      </c>
      <c r="AK401" s="103">
        <f t="shared" si="92"/>
        <v>17.844655315752728</v>
      </c>
      <c r="AL401" s="103">
        <f t="shared" si="93"/>
        <v>33.98497682987346</v>
      </c>
      <c r="AM401" s="103">
        <f t="shared" si="94"/>
        <v>56.795064686290068</v>
      </c>
      <c r="AN401" s="103">
        <f t="shared" si="95"/>
        <v>27.743147091539722</v>
      </c>
      <c r="AO401" s="103">
        <f t="shared" si="96"/>
        <v>36.371462713142151</v>
      </c>
      <c r="AP401" s="103">
        <f t="shared" si="97"/>
        <v>42.267791962857828</v>
      </c>
    </row>
    <row r="402" spans="12:42" x14ac:dyDescent="0.25">
      <c r="L402" s="39">
        <v>41060</v>
      </c>
      <c r="M402" s="53">
        <v>-6.4146424399999999E-2</v>
      </c>
      <c r="N402" s="53">
        <v>-6.1451671899999998E-2</v>
      </c>
      <c r="O402" s="53">
        <v>-5.8640987200000001E-2</v>
      </c>
      <c r="P402" s="53">
        <v>-7.1261786699999996E-2</v>
      </c>
      <c r="Q402" s="53">
        <v>-6.6189639800000005E-2</v>
      </c>
      <c r="R402" s="53">
        <v>-6.11074583E-2</v>
      </c>
      <c r="S402" s="53">
        <v>-6.4689860399999993E-2</v>
      </c>
      <c r="T402" s="53">
        <v>-6.18189663E-2</v>
      </c>
      <c r="U402" s="53">
        <v>-5.8833987599999998E-2</v>
      </c>
      <c r="W402" s="4">
        <f t="shared" si="87"/>
        <v>1.0154328399999996E-2</v>
      </c>
      <c r="X402" s="34">
        <f t="shared" si="88"/>
        <v>1.7825385920582564</v>
      </c>
      <c r="AD402" s="17">
        <f t="shared" si="98"/>
        <v>-7.1261786699999996E-2</v>
      </c>
      <c r="AE402" s="17">
        <f t="shared" si="99"/>
        <v>-6.11074583E-2</v>
      </c>
      <c r="AG402" s="39">
        <v>41029</v>
      </c>
      <c r="AH402" s="103">
        <f t="shared" si="89"/>
        <v>27.211078481988594</v>
      </c>
      <c r="AI402" s="103">
        <f t="shared" si="90"/>
        <v>34.61722977814123</v>
      </c>
      <c r="AJ402" s="103">
        <f t="shared" si="91"/>
        <v>38.983160343626906</v>
      </c>
      <c r="AK402" s="103">
        <f t="shared" si="92"/>
        <v>16.573013294906534</v>
      </c>
      <c r="AL402" s="103">
        <f t="shared" si="93"/>
        <v>31.735523454892789</v>
      </c>
      <c r="AM402" s="103">
        <f t="shared" si="94"/>
        <v>53.324462639326796</v>
      </c>
      <c r="AN402" s="103">
        <f t="shared" si="95"/>
        <v>25.948446779131352</v>
      </c>
      <c r="AO402" s="103">
        <f t="shared" si="96"/>
        <v>34.123016485396711</v>
      </c>
      <c r="AP402" s="103">
        <f t="shared" si="97"/>
        <v>39.781009214635667</v>
      </c>
    </row>
    <row r="403" spans="12:42" x14ac:dyDescent="0.25">
      <c r="L403" s="39">
        <v>41090</v>
      </c>
      <c r="M403" s="53">
        <v>2.7153112900000002E-2</v>
      </c>
      <c r="N403" s="53">
        <v>3.8284505699999999E-2</v>
      </c>
      <c r="O403" s="53">
        <v>4.9649490999999997E-2</v>
      </c>
      <c r="P403" s="53">
        <v>5.1593393299999998E-2</v>
      </c>
      <c r="Q403" s="53">
        <v>4.9899882399999998E-2</v>
      </c>
      <c r="R403" s="53">
        <v>4.8213228699999999E-2</v>
      </c>
      <c r="S403" s="53">
        <v>2.8999399200000001E-2</v>
      </c>
      <c r="T403" s="53">
        <v>3.91652849E-2</v>
      </c>
      <c r="U403" s="53">
        <v>4.9520671000000002E-2</v>
      </c>
      <c r="W403" s="4">
        <f t="shared" si="87"/>
        <v>-3.3801645999999991E-3</v>
      </c>
      <c r="X403" s="34">
        <f t="shared" si="88"/>
        <v>1.7765133182112471</v>
      </c>
      <c r="AD403" s="17">
        <f t="shared" si="98"/>
        <v>5.1593393299999998E-2</v>
      </c>
      <c r="AE403" s="17">
        <f t="shared" si="99"/>
        <v>4.8213228699999999E-2</v>
      </c>
      <c r="AG403" s="39">
        <v>41060</v>
      </c>
      <c r="AH403" s="103">
        <f t="shared" si="89"/>
        <v>27.94994396814079</v>
      </c>
      <c r="AI403" s="103">
        <f t="shared" si="90"/>
        <v>35.942533308900693</v>
      </c>
      <c r="AJ403" s="103">
        <f t="shared" si="91"/>
        <v>40.918654412259372</v>
      </c>
      <c r="AK403" s="103">
        <f t="shared" si="92"/>
        <v>17.428071287996776</v>
      </c>
      <c r="AL403" s="103">
        <f t="shared" si="93"/>
        <v>33.319122343194387</v>
      </c>
      <c r="AM403" s="103">
        <f t="shared" si="94"/>
        <v>55.895407151861257</v>
      </c>
      <c r="AN403" s="103">
        <f t="shared" si="95"/>
        <v>26.700936145899334</v>
      </c>
      <c r="AO403" s="103">
        <f t="shared" si="96"/>
        <v>35.459454147694665</v>
      </c>
      <c r="AP403" s="103">
        <f t="shared" si="97"/>
        <v>41.750991484001609</v>
      </c>
    </row>
    <row r="404" spans="12:42" x14ac:dyDescent="0.25">
      <c r="L404" s="39">
        <v>41121</v>
      </c>
      <c r="M404" s="53">
        <v>1.34050078E-2</v>
      </c>
      <c r="N404" s="53">
        <v>1.18611041E-2</v>
      </c>
      <c r="O404" s="53">
        <v>1.03491565E-2</v>
      </c>
      <c r="P404" s="53">
        <v>-1.7444902500000001E-2</v>
      </c>
      <c r="Q404" s="53">
        <v>-1.38190786E-2</v>
      </c>
      <c r="R404" s="53">
        <v>-1.02190023E-2</v>
      </c>
      <c r="S404" s="53">
        <v>1.10419549E-2</v>
      </c>
      <c r="T404" s="53">
        <v>9.9049388000000006E-3</v>
      </c>
      <c r="U404" s="53">
        <v>8.7902189000000006E-3</v>
      </c>
      <c r="W404" s="4">
        <f t="shared" si="87"/>
        <v>7.2259002000000013E-3</v>
      </c>
      <c r="X404" s="34">
        <f t="shared" si="88"/>
        <v>1.7893502261526122</v>
      </c>
      <c r="AD404" s="17">
        <f t="shared" si="98"/>
        <v>-1.7444902500000001E-2</v>
      </c>
      <c r="AE404" s="17">
        <f t="shared" si="99"/>
        <v>-1.02190023E-2</v>
      </c>
      <c r="AG404" s="39">
        <v>41090</v>
      </c>
      <c r="AH404" s="103">
        <f t="shared" si="89"/>
        <v>28.324613185043283</v>
      </c>
      <c r="AI404" s="103">
        <f t="shared" si="90"/>
        <v>36.368851438095284</v>
      </c>
      <c r="AJ404" s="103">
        <f t="shared" si="91"/>
        <v>41.342127970541263</v>
      </c>
      <c r="AK404" s="103">
        <f t="shared" si="92"/>
        <v>17.124040283614622</v>
      </c>
      <c r="AL404" s="103">
        <f t="shared" si="93"/>
        <v>32.858682772650766</v>
      </c>
      <c r="AM404" s="103">
        <f t="shared" si="94"/>
        <v>55.324211857616952</v>
      </c>
      <c r="AN404" s="103">
        <f t="shared" si="95"/>
        <v>26.995766678610135</v>
      </c>
      <c r="AO404" s="103">
        <f t="shared" si="96"/>
        <v>35.810677870908989</v>
      </c>
      <c r="AP404" s="103">
        <f t="shared" si="97"/>
        <v>42.117991838438016</v>
      </c>
    </row>
    <row r="405" spans="12:42" x14ac:dyDescent="0.25">
      <c r="L405" s="39">
        <v>41152</v>
      </c>
      <c r="M405" s="53">
        <v>2.6904088999999999E-2</v>
      </c>
      <c r="N405" s="53">
        <v>2.4281386499999998E-2</v>
      </c>
      <c r="O405" s="53">
        <v>2.17119442E-2</v>
      </c>
      <c r="P405" s="53">
        <v>3.5899396899999998E-2</v>
      </c>
      <c r="Q405" s="53">
        <v>3.3347164999999998E-2</v>
      </c>
      <c r="R405" s="53">
        <v>3.08497524E-2</v>
      </c>
      <c r="S405" s="53">
        <v>2.7573330900000002E-2</v>
      </c>
      <c r="T405" s="53">
        <v>2.49581215E-2</v>
      </c>
      <c r="U405" s="53">
        <v>2.23962459E-2</v>
      </c>
      <c r="W405" s="4">
        <f t="shared" si="87"/>
        <v>-5.0496444999999987E-3</v>
      </c>
      <c r="X405" s="34">
        <f t="shared" si="88"/>
        <v>1.7803146436245469</v>
      </c>
      <c r="AD405" s="17">
        <f t="shared" si="98"/>
        <v>3.5899396899999998E-2</v>
      </c>
      <c r="AE405" s="17">
        <f t="shared" si="99"/>
        <v>3.08497524E-2</v>
      </c>
      <c r="AG405" s="39">
        <v>41121</v>
      </c>
      <c r="AH405" s="103">
        <f t="shared" si="89"/>
        <v>29.086661099064262</v>
      </c>
      <c r="AI405" s="103">
        <f t="shared" si="90"/>
        <v>37.251937576424758</v>
      </c>
      <c r="AJ405" s="103">
        <f t="shared" si="91"/>
        <v>42.239745946146911</v>
      </c>
      <c r="AK405" s="103">
        <f t="shared" si="92"/>
        <v>17.738783002287693</v>
      </c>
      <c r="AL405" s="103">
        <f t="shared" si="93"/>
        <v>33.954426688753003</v>
      </c>
      <c r="AM405" s="103">
        <f t="shared" si="94"/>
        <v>57.030950095149578</v>
      </c>
      <c r="AN405" s="103">
        <f t="shared" si="95"/>
        <v>27.740129886138643</v>
      </c>
      <c r="AO405" s="103">
        <f t="shared" si="96"/>
        <v>36.704445120208504</v>
      </c>
      <c r="AP405" s="103">
        <f t="shared" si="97"/>
        <v>43.061276740465864</v>
      </c>
    </row>
    <row r="406" spans="12:42" x14ac:dyDescent="0.25">
      <c r="L406" s="39">
        <v>41182</v>
      </c>
      <c r="M406" s="53">
        <v>1.96112157E-2</v>
      </c>
      <c r="N406" s="53">
        <v>2.5722439400000002E-2</v>
      </c>
      <c r="O406" s="53">
        <v>3.1742407100000002E-2</v>
      </c>
      <c r="P406" s="53">
        <v>2.9999366100000001E-2</v>
      </c>
      <c r="Q406" s="53">
        <v>3.2838121400000003E-2</v>
      </c>
      <c r="R406" s="53">
        <v>3.5625826999999999E-2</v>
      </c>
      <c r="S406" s="53">
        <v>2.0393902200000001E-2</v>
      </c>
      <c r="T406" s="53">
        <v>2.6260001799999998E-2</v>
      </c>
      <c r="U406" s="53">
        <v>3.2037285200000001E-2</v>
      </c>
      <c r="W406" s="4">
        <f t="shared" si="87"/>
        <v>5.6264608999999979E-3</v>
      </c>
      <c r="X406" s="34">
        <f t="shared" si="88"/>
        <v>1.7903315143565981</v>
      </c>
      <c r="AD406" s="17">
        <f t="shared" si="98"/>
        <v>2.9999366100000001E-2</v>
      </c>
      <c r="AE406" s="17">
        <f t="shared" si="99"/>
        <v>3.5625826999999999E-2</v>
      </c>
      <c r="AG406" s="39">
        <v>41152</v>
      </c>
      <c r="AH406" s="103">
        <f t="shared" si="89"/>
        <v>29.657085883870806</v>
      </c>
      <c r="AI406" s="103">
        <f t="shared" si="90"/>
        <v>38.210148283266925</v>
      </c>
      <c r="AJ406" s="103">
        <f t="shared" si="91"/>
        <v>43.580537157770088</v>
      </c>
      <c r="AK406" s="103">
        <f t="shared" si="92"/>
        <v>18.270935247741779</v>
      </c>
      <c r="AL406" s="103">
        <f t="shared" si="93"/>
        <v>35.069426274425673</v>
      </c>
      <c r="AM406" s="103">
        <f t="shared" si="94"/>
        <v>59.062724856885012</v>
      </c>
      <c r="AN406" s="103">
        <f t="shared" si="95"/>
        <v>28.30585938205185</v>
      </c>
      <c r="AO406" s="103">
        <f t="shared" si="96"/>
        <v>37.668303915133187</v>
      </c>
      <c r="AP406" s="103">
        <f t="shared" si="97"/>
        <v>44.44084314447629</v>
      </c>
    </row>
    <row r="407" spans="12:42" x14ac:dyDescent="0.25">
      <c r="L407" s="39">
        <v>41213</v>
      </c>
      <c r="M407" s="53">
        <v>-2.9186421399999999E-2</v>
      </c>
      <c r="N407" s="53">
        <v>-1.6882461599999999E-2</v>
      </c>
      <c r="O407" s="53">
        <v>-4.9090740999999999E-3</v>
      </c>
      <c r="P407" s="53">
        <v>-3.1097185999999999E-2</v>
      </c>
      <c r="Q407" s="53">
        <v>-2.1694619599999999E-2</v>
      </c>
      <c r="R407" s="53">
        <v>-1.2540781000000001E-2</v>
      </c>
      <c r="S407" s="53">
        <v>-2.9333140899999999E-2</v>
      </c>
      <c r="T407" s="53">
        <v>-1.7248558300000001E-2</v>
      </c>
      <c r="U407" s="53">
        <v>-5.4887362000000002E-3</v>
      </c>
      <c r="W407" s="4">
        <f t="shared" si="87"/>
        <v>1.8556404999999998E-2</v>
      </c>
      <c r="X407" s="34">
        <f t="shared" si="88"/>
        <v>1.8235536310212623</v>
      </c>
      <c r="AD407" s="17">
        <f t="shared" si="98"/>
        <v>-3.1097185999999999E-2</v>
      </c>
      <c r="AE407" s="17">
        <f t="shared" si="99"/>
        <v>-1.2540781000000001E-2</v>
      </c>
      <c r="AG407" s="39">
        <v>41182</v>
      </c>
      <c r="AH407" s="103">
        <f t="shared" si="89"/>
        <v>28.79150167776816</v>
      </c>
      <c r="AI407" s="103">
        <f t="shared" si="90"/>
        <v>37.565066922144368</v>
      </c>
      <c r="AJ407" s="103">
        <f t="shared" si="91"/>
        <v>43.366597071544795</v>
      </c>
      <c r="AK407" s="103">
        <f t="shared" si="92"/>
        <v>17.702760575948798</v>
      </c>
      <c r="AL407" s="103">
        <f t="shared" si="93"/>
        <v>34.308608411811761</v>
      </c>
      <c r="AM407" s="103">
        <f t="shared" si="94"/>
        <v>58.322032159191558</v>
      </c>
      <c r="AN407" s="103">
        <f t="shared" si="95"/>
        <v>27.475559620502537</v>
      </c>
      <c r="AO407" s="103">
        <f t="shared" si="96"/>
        <v>37.018579978990893</v>
      </c>
      <c r="AP407" s="103">
        <f t="shared" si="97"/>
        <v>44.196919079950682</v>
      </c>
    </row>
    <row r="408" spans="12:42" x14ac:dyDescent="0.25">
      <c r="L408" s="39">
        <v>41243</v>
      </c>
      <c r="M408" s="53">
        <v>1.6745260299999998E-2</v>
      </c>
      <c r="N408" s="53">
        <v>7.9445113999999997E-3</v>
      </c>
      <c r="O408" s="53">
        <v>-4.1533150000000002E-4</v>
      </c>
      <c r="P408" s="53">
        <v>7.6897642999999996E-3</v>
      </c>
      <c r="Q408" s="53">
        <v>5.3130876000000004E-3</v>
      </c>
      <c r="R408" s="53">
        <v>3.0607701E-3</v>
      </c>
      <c r="S408" s="53">
        <v>1.60597211E-2</v>
      </c>
      <c r="T408" s="53">
        <v>7.7438358000000004E-3</v>
      </c>
      <c r="U408" s="53">
        <v>-1.5544500000000001E-4</v>
      </c>
      <c r="W408" s="4">
        <f t="shared" si="87"/>
        <v>-4.6289942000000001E-3</v>
      </c>
      <c r="X408" s="34">
        <f t="shared" si="88"/>
        <v>1.815112411839876</v>
      </c>
      <c r="AD408" s="17">
        <f t="shared" si="98"/>
        <v>7.6897642999999996E-3</v>
      </c>
      <c r="AE408" s="17">
        <f t="shared" si="99"/>
        <v>3.0607701E-3</v>
      </c>
      <c r="AG408" s="39">
        <v>41213</v>
      </c>
      <c r="AH408" s="103">
        <f t="shared" si="89"/>
        <v>29.273622867790277</v>
      </c>
      <c r="AI408" s="103">
        <f t="shared" si="90"/>
        <v>37.863503024549111</v>
      </c>
      <c r="AJ408" s="103">
        <f t="shared" si="91"/>
        <v>43.34858555773318</v>
      </c>
      <c r="AK408" s="103">
        <f t="shared" si="92"/>
        <v>17.838890632237177</v>
      </c>
      <c r="AL408" s="103">
        <f t="shared" si="93"/>
        <v>34.490893053737814</v>
      </c>
      <c r="AM408" s="103">
        <f t="shared" si="94"/>
        <v>58.500542491395656</v>
      </c>
      <c r="AN408" s="103">
        <f t="shared" si="95"/>
        <v>27.916809445074229</v>
      </c>
      <c r="AO408" s="103">
        <f t="shared" si="96"/>
        <v>37.305245783897362</v>
      </c>
      <c r="AP408" s="103">
        <f t="shared" si="97"/>
        <v>44.1900488898643</v>
      </c>
    </row>
    <row r="409" spans="12:42" x14ac:dyDescent="0.25">
      <c r="L409" s="39">
        <v>41274</v>
      </c>
      <c r="M409" s="53">
        <v>-2.7627529999999997E-4</v>
      </c>
      <c r="N409" s="53">
        <v>1.0370582600000001E-2</v>
      </c>
      <c r="O409" s="53">
        <v>2.06544255E-2</v>
      </c>
      <c r="P409" s="53">
        <v>2.8798880700000001E-2</v>
      </c>
      <c r="Q409" s="53">
        <v>3.5625149100000003E-2</v>
      </c>
      <c r="R409" s="53">
        <v>4.2132823299999997E-2</v>
      </c>
      <c r="S409" s="53">
        <v>1.8797462999999999E-3</v>
      </c>
      <c r="T409" s="53">
        <v>1.2255115800000001E-2</v>
      </c>
      <c r="U409" s="53">
        <v>2.2265497799999999E-2</v>
      </c>
      <c r="W409" s="4">
        <f t="shared" si="87"/>
        <v>1.3333942599999996E-2</v>
      </c>
      <c r="X409" s="34">
        <f t="shared" si="88"/>
        <v>1.8393150165518968</v>
      </c>
      <c r="AD409" s="17">
        <f t="shared" si="98"/>
        <v>2.8798880700000001E-2</v>
      </c>
      <c r="AE409" s="17">
        <f t="shared" si="99"/>
        <v>4.2132823299999997E-2</v>
      </c>
      <c r="AG409" s="39">
        <v>41243</v>
      </c>
      <c r="AH409" s="103">
        <f t="shared" si="89"/>
        <v>29.265535288850391</v>
      </c>
      <c r="AI409" s="103">
        <f t="shared" si="90"/>
        <v>38.256169610190547</v>
      </c>
      <c r="AJ409" s="103">
        <f t="shared" si="91"/>
        <v>44.243925688665762</v>
      </c>
      <c r="AK409" s="103">
        <f t="shared" si="92"/>
        <v>18.352630715375323</v>
      </c>
      <c r="AL409" s="103">
        <f t="shared" si="93"/>
        <v>35.719636261369374</v>
      </c>
      <c r="AM409" s="103">
        <f t="shared" si="94"/>
        <v>60.96533551113977</v>
      </c>
      <c r="AN409" s="103">
        <f t="shared" si="95"/>
        <v>27.969285964336411</v>
      </c>
      <c r="AO409" s="103">
        <f t="shared" si="96"/>
        <v>37.762425890926487</v>
      </c>
      <c r="AP409" s="103">
        <f t="shared" si="97"/>
        <v>45.173962326203473</v>
      </c>
    </row>
    <row r="410" spans="12:42" x14ac:dyDescent="0.25">
      <c r="L410" s="39">
        <v>41305</v>
      </c>
      <c r="M410" s="53">
        <v>4.2859200100000001E-2</v>
      </c>
      <c r="N410" s="53">
        <v>5.4233747999999998E-2</v>
      </c>
      <c r="O410" s="53">
        <v>6.4996260400000005E-2</v>
      </c>
      <c r="P410" s="53">
        <v>6.5801714600000005E-2</v>
      </c>
      <c r="Q410" s="53">
        <v>6.2592912400000006E-2</v>
      </c>
      <c r="R410" s="53">
        <v>5.9598779900000003E-2</v>
      </c>
      <c r="S410" s="53">
        <v>4.4598850500000002E-2</v>
      </c>
      <c r="T410" s="53">
        <v>5.4870666200000001E-2</v>
      </c>
      <c r="U410" s="53">
        <v>6.4583046199999994E-2</v>
      </c>
      <c r="W410" s="4">
        <f t="shared" si="87"/>
        <v>-6.2029347000000026E-3</v>
      </c>
      <c r="X410" s="34">
        <f t="shared" si="88"/>
        <v>1.8279058656114959</v>
      </c>
      <c r="Z410" s="31"/>
      <c r="AD410" s="17">
        <f t="shared" si="98"/>
        <v>6.5801714600000005E-2</v>
      </c>
      <c r="AE410" s="17">
        <f t="shared" si="99"/>
        <v>5.9598779900000003E-2</v>
      </c>
      <c r="AG410" s="39">
        <v>41274</v>
      </c>
      <c r="AH410" s="103">
        <f t="shared" si="89"/>
        <v>30.519832721828845</v>
      </c>
      <c r="AI410" s="103">
        <f t="shared" si="90"/>
        <v>40.330945072274879</v>
      </c>
      <c r="AJ410" s="103">
        <f t="shared" si="91"/>
        <v>47.119615403844534</v>
      </c>
      <c r="AK410" s="103">
        <f t="shared" si="92"/>
        <v>19.560265283867643</v>
      </c>
      <c r="AL410" s="103">
        <f t="shared" si="93"/>
        <v>37.955432324837126</v>
      </c>
      <c r="AM410" s="103">
        <f t="shared" si="94"/>
        <v>64.598795123797842</v>
      </c>
      <c r="AN410" s="103">
        <f t="shared" si="95"/>
        <v>29.216683967651598</v>
      </c>
      <c r="AO410" s="103">
        <f t="shared" si="96"/>
        <v>39.834475356889754</v>
      </c>
      <c r="AP410" s="103">
        <f t="shared" si="97"/>
        <v>48.091434422153739</v>
      </c>
    </row>
    <row r="411" spans="12:42" x14ac:dyDescent="0.25">
      <c r="L411" s="39">
        <v>41333</v>
      </c>
      <c r="M411" s="53">
        <v>1.2443747E-2</v>
      </c>
      <c r="N411" s="53">
        <v>1.3435338600000001E-2</v>
      </c>
      <c r="O411" s="53">
        <v>1.43537864E-2</v>
      </c>
      <c r="P411" s="53">
        <v>1.06289169E-2</v>
      </c>
      <c r="Q411" s="53">
        <v>1.1031036899999999E-2</v>
      </c>
      <c r="R411" s="53">
        <v>1.1413714E-2</v>
      </c>
      <c r="S411" s="53">
        <v>1.23075836E-2</v>
      </c>
      <c r="T411" s="53">
        <v>1.32523668E-2</v>
      </c>
      <c r="U411" s="53">
        <v>1.4129558299999999E-2</v>
      </c>
      <c r="W411" s="4">
        <f t="shared" si="87"/>
        <v>7.8479709999999987E-4</v>
      </c>
      <c r="X411" s="34">
        <f t="shared" si="88"/>
        <v>1.8293404008339007</v>
      </c>
      <c r="AD411" s="17">
        <f t="shared" si="98"/>
        <v>1.06289169E-2</v>
      </c>
      <c r="AE411" s="17">
        <f t="shared" si="99"/>
        <v>1.1413714E-2</v>
      </c>
      <c r="AG411" s="39">
        <v>41305</v>
      </c>
      <c r="AH411" s="103">
        <f t="shared" si="89"/>
        <v>30.899613798701605</v>
      </c>
      <c r="AI411" s="103">
        <f t="shared" si="90"/>
        <v>40.872804975378891</v>
      </c>
      <c r="AJ411" s="103">
        <f t="shared" si="91"/>
        <v>47.795960298601472</v>
      </c>
      <c r="AK411" s="103">
        <f t="shared" si="92"/>
        <v>19.768169718111828</v>
      </c>
      <c r="AL411" s="103">
        <f t="shared" si="93"/>
        <v>38.374120099367858</v>
      </c>
      <c r="AM411" s="103">
        <f t="shared" si="94"/>
        <v>65.336107296085459</v>
      </c>
      <c r="AN411" s="103">
        <f t="shared" si="95"/>
        <v>29.576270748098249</v>
      </c>
      <c r="AO411" s="103">
        <f t="shared" si="96"/>
        <v>40.362376435604816</v>
      </c>
      <c r="AP411" s="103">
        <f t="shared" si="97"/>
        <v>48.770945148552194</v>
      </c>
    </row>
    <row r="412" spans="12:42" x14ac:dyDescent="0.25">
      <c r="L412" s="39">
        <v>41364</v>
      </c>
      <c r="M412" s="53">
        <v>3.7513297000000001E-2</v>
      </c>
      <c r="N412" s="53">
        <v>3.8605505200000001E-2</v>
      </c>
      <c r="O412" s="53">
        <v>3.9616445899999998E-2</v>
      </c>
      <c r="P412" s="53">
        <v>5.1037104799999997E-2</v>
      </c>
      <c r="Q412" s="53">
        <v>4.6173774100000002E-2</v>
      </c>
      <c r="R412" s="53">
        <v>4.1631234500000003E-2</v>
      </c>
      <c r="S412" s="53">
        <v>3.85552776E-2</v>
      </c>
      <c r="T412" s="53">
        <v>3.9186648400000003E-2</v>
      </c>
      <c r="U412" s="53">
        <v>3.97709646E-2</v>
      </c>
      <c r="W412" s="4">
        <f t="shared" si="87"/>
        <v>-9.4058702999999938E-3</v>
      </c>
      <c r="X412" s="34">
        <f t="shared" si="88"/>
        <v>1.812133862289107</v>
      </c>
      <c r="AD412" s="17">
        <f t="shared" si="98"/>
        <v>5.1037104799999997E-2</v>
      </c>
      <c r="AE412" s="17">
        <f t="shared" si="99"/>
        <v>4.1631234500000003E-2</v>
      </c>
      <c r="AG412" s="39">
        <v>41333</v>
      </c>
      <c r="AH412" s="103">
        <f t="shared" si="89"/>
        <v>32.058760188317599</v>
      </c>
      <c r="AI412" s="103">
        <f t="shared" si="90"/>
        <v>42.450720260394469</v>
      </c>
      <c r="AJ412" s="103">
        <f t="shared" si="91"/>
        <v>49.689466374009562</v>
      </c>
      <c r="AK412" s="103">
        <f t="shared" si="92"/>
        <v>20.777079867719287</v>
      </c>
      <c r="AL412" s="103">
        <f t="shared" si="93"/>
        <v>40.145998052122337</v>
      </c>
      <c r="AM412" s="103">
        <f t="shared" si="94"/>
        <v>68.056130100245952</v>
      </c>
      <c r="AN412" s="103">
        <f t="shared" si="95"/>
        <v>30.716592077163938</v>
      </c>
      <c r="AO412" s="103">
        <f t="shared" si="96"/>
        <v>41.944042689575312</v>
      </c>
      <c r="AP412" s="103">
        <f t="shared" si="97"/>
        <v>50.710612681563802</v>
      </c>
    </row>
    <row r="413" spans="12:42" x14ac:dyDescent="0.25">
      <c r="L413" s="39">
        <v>41394</v>
      </c>
      <c r="M413" s="53">
        <v>2.1226549800000001E-2</v>
      </c>
      <c r="N413" s="53">
        <v>1.80585396E-2</v>
      </c>
      <c r="O413" s="53">
        <v>1.51214491E-2</v>
      </c>
      <c r="P413" s="53">
        <v>-6.5518234000000002E-3</v>
      </c>
      <c r="Q413" s="53">
        <v>-3.6744428999999999E-3</v>
      </c>
      <c r="R413" s="53">
        <v>-9.6683860000000002E-4</v>
      </c>
      <c r="S413" s="53">
        <v>1.9054254E-2</v>
      </c>
      <c r="T413" s="53">
        <v>1.6368756200000001E-2</v>
      </c>
      <c r="U413" s="53">
        <v>1.38763807E-2</v>
      </c>
      <c r="W413" s="4">
        <f t="shared" si="87"/>
        <v>5.5849847999999997E-3</v>
      </c>
      <c r="X413" s="34">
        <f t="shared" si="88"/>
        <v>1.822254602365557</v>
      </c>
      <c r="AD413" s="17">
        <f t="shared" si="98"/>
        <v>-6.5518234000000002E-3</v>
      </c>
      <c r="AE413" s="17">
        <f t="shared" si="99"/>
        <v>-9.6683860000000002E-4</v>
      </c>
      <c r="AG413" s="39">
        <v>41364</v>
      </c>
      <c r="AH413" s="103">
        <f t="shared" si="89"/>
        <v>32.739257057981177</v>
      </c>
      <c r="AI413" s="103">
        <f t="shared" si="90"/>
        <v>43.21731827326532</v>
      </c>
      <c r="AJ413" s="103">
        <f t="shared" si="91"/>
        <v>50.440843110590308</v>
      </c>
      <c r="AK413" s="103">
        <f t="shared" si="92"/>
        <v>20.640952109658294</v>
      </c>
      <c r="AL413" s="103">
        <f t="shared" si="93"/>
        <v>39.998483874616305</v>
      </c>
      <c r="AM413" s="103">
        <f t="shared" si="94"/>
        <v>67.99033080669841</v>
      </c>
      <c r="AN413" s="103">
        <f t="shared" si="95"/>
        <v>31.30187382461661</v>
      </c>
      <c r="AO413" s="103">
        <f t="shared" si="96"/>
        <v>42.630614498403361</v>
      </c>
      <c r="AP413" s="103">
        <f t="shared" si="97"/>
        <v>51.414292448663424</v>
      </c>
    </row>
    <row r="414" spans="12:42" x14ac:dyDescent="0.25">
      <c r="L414" s="39">
        <v>41425</v>
      </c>
      <c r="M414" s="53">
        <v>1.8577379599999999E-2</v>
      </c>
      <c r="N414" s="53">
        <v>2.2244081700000001E-2</v>
      </c>
      <c r="O414" s="53">
        <v>2.56657224E-2</v>
      </c>
      <c r="P414" s="53">
        <v>5.0734912600000001E-2</v>
      </c>
      <c r="Q414" s="53">
        <v>3.9968130499999997E-2</v>
      </c>
      <c r="R414" s="53">
        <v>2.98755824E-2</v>
      </c>
      <c r="S414" s="53">
        <v>2.1030796899999999E-2</v>
      </c>
      <c r="T414" s="53">
        <v>2.3590622499999998E-2</v>
      </c>
      <c r="U414" s="53">
        <v>2.5980817E-2</v>
      </c>
      <c r="W414" s="4">
        <f t="shared" si="87"/>
        <v>-2.0859330200000002E-2</v>
      </c>
      <c r="X414" s="34">
        <f t="shared" si="88"/>
        <v>1.7842435919063442</v>
      </c>
      <c r="AD414" s="17">
        <f t="shared" si="98"/>
        <v>5.0734912600000001E-2</v>
      </c>
      <c r="AE414" s="17">
        <f t="shared" si="99"/>
        <v>2.98755824E-2</v>
      </c>
      <c r="AG414" s="39">
        <v>41394</v>
      </c>
      <c r="AH414" s="103">
        <f t="shared" si="89"/>
        <v>33.347466664169268</v>
      </c>
      <c r="AI414" s="103">
        <f t="shared" si="90"/>
        <v>44.178647831790741</v>
      </c>
      <c r="AJ414" s="103">
        <f t="shared" si="91"/>
        <v>51.735443787488677</v>
      </c>
      <c r="AK414" s="103">
        <f t="shared" si="92"/>
        <v>21.688169010922593</v>
      </c>
      <c r="AL414" s="103">
        <f t="shared" si="93"/>
        <v>41.597148497919115</v>
      </c>
      <c r="AM414" s="103">
        <f t="shared" si="94"/>
        <v>70.0215815371172</v>
      </c>
      <c r="AN414" s="103">
        <f t="shared" si="95"/>
        <v>31.960177175611552</v>
      </c>
      <c r="AO414" s="103">
        <f t="shared" si="96"/>
        <v>43.636297231978219</v>
      </c>
      <c r="AP414" s="103">
        <f t="shared" si="97"/>
        <v>52.750077771956633</v>
      </c>
    </row>
    <row r="415" spans="12:42" x14ac:dyDescent="0.25">
      <c r="L415" s="39">
        <v>41455</v>
      </c>
      <c r="M415" s="53">
        <v>-1.8817915099999999E-2</v>
      </c>
      <c r="N415" s="53">
        <v>-1.3628400000000001E-2</v>
      </c>
      <c r="O415" s="53">
        <v>-8.8140161000000005E-3</v>
      </c>
      <c r="P415" s="53">
        <v>-6.2249564000000004E-3</v>
      </c>
      <c r="Q415" s="53">
        <v>-5.1159487000000002E-3</v>
      </c>
      <c r="R415" s="53">
        <v>-4.0514911000000004E-3</v>
      </c>
      <c r="S415" s="53">
        <v>-1.7828457499999999E-2</v>
      </c>
      <c r="T415" s="53">
        <v>-1.29704153E-2</v>
      </c>
      <c r="U415" s="53">
        <v>-8.4514228000000004E-3</v>
      </c>
      <c r="W415" s="4">
        <f t="shared" si="87"/>
        <v>2.1734653E-3</v>
      </c>
      <c r="X415" s="34">
        <f t="shared" si="88"/>
        <v>1.7881215834401001</v>
      </c>
      <c r="AD415" s="17">
        <f t="shared" si="98"/>
        <v>-6.2249564000000004E-3</v>
      </c>
      <c r="AE415" s="17">
        <f t="shared" si="99"/>
        <v>-4.0514911000000004E-3</v>
      </c>
      <c r="AG415" s="39">
        <v>41425</v>
      </c>
      <c r="AH415" s="103">
        <f t="shared" si="89"/>
        <v>32.719936867682854</v>
      </c>
      <c r="AI415" s="103">
        <f t="shared" si="90"/>
        <v>43.576563547679967</v>
      </c>
      <c r="AJ415" s="103">
        <f t="shared" si="91"/>
        <v>51.279446753005111</v>
      </c>
      <c r="AK415" s="103">
        <f t="shared" si="92"/>
        <v>21.553161104433769</v>
      </c>
      <c r="AL415" s="103">
        <f t="shared" si="93"/>
        <v>41.384339620137482</v>
      </c>
      <c r="AM415" s="103">
        <f t="shared" si="94"/>
        <v>69.737889722711643</v>
      </c>
      <c r="AN415" s="103">
        <f t="shared" si="95"/>
        <v>31.390376515143693</v>
      </c>
      <c r="AO415" s="103">
        <f t="shared" si="96"/>
        <v>43.07031633472522</v>
      </c>
      <c r="AP415" s="103">
        <f t="shared" si="97"/>
        <v>52.304264561972943</v>
      </c>
    </row>
    <row r="416" spans="12:42" x14ac:dyDescent="0.25">
      <c r="L416" s="39">
        <v>41486</v>
      </c>
      <c r="M416" s="53">
        <v>5.3021613199999998E-2</v>
      </c>
      <c r="N416" s="53">
        <v>5.3507876199999999E-2</v>
      </c>
      <c r="O416" s="53">
        <v>5.3993569599999999E-2</v>
      </c>
      <c r="P416" s="53">
        <v>7.5646715599999997E-2</v>
      </c>
      <c r="Q416" s="53">
        <v>6.9983507700000003E-2</v>
      </c>
      <c r="R416" s="53">
        <v>6.4255960900000006E-2</v>
      </c>
      <c r="S416" s="53">
        <v>5.4821655400000002E-2</v>
      </c>
      <c r="T416" s="53">
        <v>5.48081292E-2</v>
      </c>
      <c r="U416" s="53">
        <v>5.4796872900000002E-2</v>
      </c>
      <c r="W416" s="4">
        <f t="shared" si="87"/>
        <v>-1.1390754699999991E-2</v>
      </c>
      <c r="X416" s="34">
        <f t="shared" si="88"/>
        <v>1.7677535291093585</v>
      </c>
      <c r="AD416" s="17">
        <f t="shared" si="98"/>
        <v>7.5646715599999997E-2</v>
      </c>
      <c r="AE416" s="17">
        <f t="shared" si="99"/>
        <v>6.4255960900000006E-2</v>
      </c>
      <c r="AG416" s="39">
        <v>41455</v>
      </c>
      <c r="AH416" s="103">
        <f t="shared" si="89"/>
        <v>34.454800704209561</v>
      </c>
      <c r="AI416" s="103">
        <f t="shared" si="90"/>
        <v>45.90825291521066</v>
      </c>
      <c r="AJ416" s="103">
        <f t="shared" si="91"/>
        <v>54.048207130312989</v>
      </c>
      <c r="AK416" s="103">
        <f t="shared" si="92"/>
        <v>23.183586952781852</v>
      </c>
      <c r="AL416" s="103">
        <f t="shared" si="93"/>
        <v>44.280560870602784</v>
      </c>
      <c r="AM416" s="103">
        <f t="shared" si="94"/>
        <v>74.21896483798271</v>
      </c>
      <c r="AN416" s="103">
        <f t="shared" si="95"/>
        <v>33.111248919333157</v>
      </c>
      <c r="AO416" s="103">
        <f t="shared" si="96"/>
        <v>45.43091979708371</v>
      </c>
      <c r="AP416" s="103">
        <f t="shared" si="97"/>
        <v>55.170374699303345</v>
      </c>
    </row>
    <row r="417" spans="12:42" x14ac:dyDescent="0.25">
      <c r="L417" s="39">
        <v>41517</v>
      </c>
      <c r="M417" s="53">
        <v>-1.7138544499999998E-2</v>
      </c>
      <c r="N417" s="53">
        <v>-2.7582434900000001E-2</v>
      </c>
      <c r="O417" s="53">
        <v>-3.7936503199999999E-2</v>
      </c>
      <c r="P417" s="53">
        <v>-1.95435266E-2</v>
      </c>
      <c r="Q417" s="53">
        <v>-3.1762271199999997E-2</v>
      </c>
      <c r="R417" s="53">
        <v>-4.4222292000000003E-2</v>
      </c>
      <c r="S417" s="53">
        <v>-1.7333054300000001E-2</v>
      </c>
      <c r="T417" s="53">
        <v>-2.79157989E-2</v>
      </c>
      <c r="U417" s="53">
        <v>-3.8430887099999998E-2</v>
      </c>
      <c r="W417" s="4">
        <f t="shared" si="87"/>
        <v>-2.4678765400000004E-2</v>
      </c>
      <c r="X417" s="34">
        <f t="shared" si="88"/>
        <v>1.7241275544794465</v>
      </c>
      <c r="AD417" s="17">
        <f t="shared" si="98"/>
        <v>-1.95435266E-2</v>
      </c>
      <c r="AE417" s="17">
        <f t="shared" si="99"/>
        <v>-4.4222292000000003E-2</v>
      </c>
      <c r="AG417" s="39">
        <v>41486</v>
      </c>
      <c r="AH417" s="103">
        <f t="shared" si="89"/>
        <v>33.864295569101834</v>
      </c>
      <c r="AI417" s="103">
        <f t="shared" si="90"/>
        <v>44.641991517804129</v>
      </c>
      <c r="AJ417" s="103">
        <f t="shared" si="91"/>
        <v>51.997807147559605</v>
      </c>
      <c r="AK417" s="103">
        <f t="shared" si="92"/>
        <v>22.730497904486747</v>
      </c>
      <c r="AL417" s="103">
        <f t="shared" si="93"/>
        <v>42.874109687342589</v>
      </c>
      <c r="AM417" s="103">
        <f t="shared" si="94"/>
        <v>70.936832102979707</v>
      </c>
      <c r="AN417" s="103">
        <f t="shared" si="95"/>
        <v>32.537329843873536</v>
      </c>
      <c r="AO417" s="103">
        <f t="shared" si="96"/>
        <v>44.162679376186297</v>
      </c>
      <c r="AP417" s="103">
        <f t="shared" si="97"/>
        <v>53.050128257969725</v>
      </c>
    </row>
    <row r="418" spans="12:42" x14ac:dyDescent="0.25">
      <c r="L418" s="39">
        <v>41547</v>
      </c>
      <c r="M418" s="53">
        <v>4.4563244000000002E-2</v>
      </c>
      <c r="N418" s="53">
        <v>3.4869457999999999E-2</v>
      </c>
      <c r="O418" s="53">
        <v>2.50506401E-2</v>
      </c>
      <c r="P418" s="53">
        <v>6.96007555E-2</v>
      </c>
      <c r="Q418" s="53">
        <v>6.3803527099999993E-2</v>
      </c>
      <c r="R418" s="53">
        <v>5.7733987399999999E-2</v>
      </c>
      <c r="S418" s="53">
        <v>4.6589063200000003E-2</v>
      </c>
      <c r="T418" s="53">
        <v>3.7176193599999997E-2</v>
      </c>
      <c r="U418" s="53">
        <v>2.76167106E-2</v>
      </c>
      <c r="W418" s="4">
        <f t="shared" si="87"/>
        <v>-1.1866768100000001E-2</v>
      </c>
      <c r="X418" s="34">
        <f t="shared" si="88"/>
        <v>1.7036677326156189</v>
      </c>
      <c r="AD418" s="17">
        <f t="shared" si="98"/>
        <v>6.96007555E-2</v>
      </c>
      <c r="AE418" s="17">
        <f t="shared" si="99"/>
        <v>5.7733987399999999E-2</v>
      </c>
      <c r="AG418" s="39">
        <v>41517</v>
      </c>
      <c r="AH418" s="103">
        <f t="shared" si="89"/>
        <v>35.373398435435831</v>
      </c>
      <c r="AI418" s="103">
        <f t="shared" si="90"/>
        <v>46.198633566070555</v>
      </c>
      <c r="AJ418" s="103">
        <f t="shared" si="91"/>
        <v>53.300385500402321</v>
      </c>
      <c r="AK418" s="103">
        <f t="shared" si="92"/>
        <v>24.312557731530191</v>
      </c>
      <c r="AL418" s="103">
        <f t="shared" si="93"/>
        <v>45.60962910666732</v>
      </c>
      <c r="AM418" s="103">
        <f t="shared" si="94"/>
        <v>75.032298273809062</v>
      </c>
      <c r="AN418" s="103">
        <f t="shared" si="95"/>
        <v>34.053213560329006</v>
      </c>
      <c r="AO418" s="103">
        <f t="shared" si="96"/>
        <v>45.804479694570119</v>
      </c>
      <c r="AP418" s="103">
        <f t="shared" si="97"/>
        <v>54.515198297362957</v>
      </c>
    </row>
    <row r="419" spans="12:42" x14ac:dyDescent="0.25">
      <c r="L419" s="39">
        <v>41578</v>
      </c>
      <c r="M419" s="53">
        <v>4.4235754299999999E-2</v>
      </c>
      <c r="N419" s="53">
        <v>4.4019831000000002E-2</v>
      </c>
      <c r="O419" s="53">
        <v>4.37932657E-2</v>
      </c>
      <c r="P419" s="53">
        <v>1.8227257699999999E-2</v>
      </c>
      <c r="Q419" s="53">
        <v>2.51460786E-2</v>
      </c>
      <c r="R419" s="53">
        <v>3.2502756700000003E-2</v>
      </c>
      <c r="S419" s="53">
        <v>4.2083182900000002E-2</v>
      </c>
      <c r="T419" s="53">
        <v>4.24778606E-2</v>
      </c>
      <c r="U419" s="53">
        <v>4.2882875399999999E-2</v>
      </c>
      <c r="W419" s="4">
        <f t="shared" si="87"/>
        <v>1.4275499000000004E-2</v>
      </c>
      <c r="X419" s="34">
        <f t="shared" si="88"/>
        <v>1.7279884396289054</v>
      </c>
      <c r="AD419" s="17">
        <f t="shared" si="98"/>
        <v>1.8227257699999999E-2</v>
      </c>
      <c r="AE419" s="17">
        <f t="shared" si="99"/>
        <v>3.2502756700000003E-2</v>
      </c>
      <c r="AG419" s="39">
        <v>41547</v>
      </c>
      <c r="AH419" s="103">
        <f t="shared" si="89"/>
        <v>36.938167397381775</v>
      </c>
      <c r="AI419" s="103">
        <f t="shared" si="90"/>
        <v>48.232289608079903</v>
      </c>
      <c r="AJ419" s="103">
        <f t="shared" si="91"/>
        <v>55.634583444533867</v>
      </c>
      <c r="AK419" s="103">
        <f t="shared" si="92"/>
        <v>24.755708986648919</v>
      </c>
      <c r="AL419" s="103">
        <f t="shared" si="93"/>
        <v>46.756532425100424</v>
      </c>
      <c r="AM419" s="103">
        <f t="shared" si="94"/>
        <v>77.471054809244507</v>
      </c>
      <c r="AN419" s="103">
        <f t="shared" si="95"/>
        <v>35.486281174921089</v>
      </c>
      <c r="AO419" s="103">
        <f t="shared" si="96"/>
        <v>47.750155997891603</v>
      </c>
      <c r="AP419" s="103">
        <f t="shared" si="97"/>
        <v>56.852966753355062</v>
      </c>
    </row>
    <row r="420" spans="12:42" x14ac:dyDescent="0.25">
      <c r="L420" s="39">
        <v>41608</v>
      </c>
      <c r="M420" s="53">
        <v>2.8209090799999999E-2</v>
      </c>
      <c r="N420" s="53">
        <v>2.8057123900000001E-2</v>
      </c>
      <c r="O420" s="53">
        <v>2.7898100700000001E-2</v>
      </c>
      <c r="P420" s="53">
        <v>4.1059081900000002E-2</v>
      </c>
      <c r="Q420" s="53">
        <v>4.0064124800000003E-2</v>
      </c>
      <c r="R420" s="53">
        <v>3.9020669199999997E-2</v>
      </c>
      <c r="S420" s="53">
        <v>2.9246968700000001E-2</v>
      </c>
      <c r="T420" s="53">
        <v>2.90205846E-2</v>
      </c>
      <c r="U420" s="53">
        <v>2.8784345199999999E-2</v>
      </c>
      <c r="W420" s="4">
        <f t="shared" si="87"/>
        <v>-2.0384127000000057E-3</v>
      </c>
      <c r="X420" s="34">
        <f t="shared" si="88"/>
        <v>1.7244660860481125</v>
      </c>
      <c r="AD420" s="17">
        <f t="shared" si="98"/>
        <v>4.1059081900000002E-2</v>
      </c>
      <c r="AE420" s="17">
        <f t="shared" si="99"/>
        <v>3.9020669199999997E-2</v>
      </c>
      <c r="AG420" s="39">
        <v>41578</v>
      </c>
      <c r="AH420" s="103">
        <f t="shared" si="89"/>
        <v>37.980159515480111</v>
      </c>
      <c r="AI420" s="103">
        <f t="shared" si="90"/>
        <v>49.585548933594488</v>
      </c>
      <c r="AJ420" s="103">
        <f t="shared" si="91"/>
        <v>57.186682655872033</v>
      </c>
      <c r="AK420" s="103">
        <f t="shared" si="92"/>
        <v>25.772155669424304</v>
      </c>
      <c r="AL420" s="103">
        <f t="shared" si="93"/>
        <v>48.629791975394895</v>
      </c>
      <c r="AM420" s="103">
        <f t="shared" si="94"/>
        <v>80.494027211531105</v>
      </c>
      <c r="AN420" s="103">
        <f t="shared" si="95"/>
        <v>36.524147329723412</v>
      </c>
      <c r="AO420" s="103">
        <f t="shared" si="96"/>
        <v>49.135893439691614</v>
      </c>
      <c r="AP420" s="103">
        <f t="shared" si="97"/>
        <v>58.489442174027758</v>
      </c>
    </row>
    <row r="421" spans="12:42" x14ac:dyDescent="0.25">
      <c r="L421" s="39">
        <v>41639</v>
      </c>
      <c r="M421" s="53">
        <v>2.85649613E-2</v>
      </c>
      <c r="N421" s="53">
        <v>2.6977630700000001E-2</v>
      </c>
      <c r="O421" s="53">
        <v>2.53267844E-2</v>
      </c>
      <c r="P421" s="53">
        <v>2.0461316600000001E-2</v>
      </c>
      <c r="Q421" s="53">
        <v>1.9680188599999999E-2</v>
      </c>
      <c r="R421" s="53">
        <v>1.8849325199999999E-2</v>
      </c>
      <c r="S421" s="53">
        <v>2.79004318E-2</v>
      </c>
      <c r="T421" s="53">
        <v>2.63829142E-2</v>
      </c>
      <c r="U421" s="53">
        <v>2.4802025700000001E-2</v>
      </c>
      <c r="W421" s="4">
        <f t="shared" si="87"/>
        <v>-1.611991400000002E-3</v>
      </c>
      <c r="X421" s="34">
        <f t="shared" si="88"/>
        <v>1.7216862615478112</v>
      </c>
      <c r="AD421" s="17">
        <f t="shared" si="98"/>
        <v>2.0461316600000001E-2</v>
      </c>
      <c r="AE421" s="17">
        <f t="shared" si="99"/>
        <v>1.8849325199999999E-2</v>
      </c>
      <c r="AG421" s="39">
        <v>41608</v>
      </c>
      <c r="AH421" s="103">
        <f t="shared" si="89"/>
        <v>39.065061302207631</v>
      </c>
      <c r="AI421" s="103">
        <f t="shared" si="90"/>
        <v>50.923249560781784</v>
      </c>
      <c r="AJ421" s="103">
        <f t="shared" si="91"/>
        <v>58.635037438048528</v>
      </c>
      <c r="AK421" s="103">
        <f t="shared" si="92"/>
        <v>26.299487906040881</v>
      </c>
      <c r="AL421" s="103">
        <f t="shared" si="93"/>
        <v>49.586835453049432</v>
      </c>
      <c r="AM421" s="103">
        <f t="shared" si="94"/>
        <v>82.011285307098902</v>
      </c>
      <c r="AN421" s="103">
        <f t="shared" si="95"/>
        <v>37.543186811349514</v>
      </c>
      <c r="AO421" s="103">
        <f t="shared" si="96"/>
        <v>50.43224150045134</v>
      </c>
      <c r="AP421" s="103">
        <f t="shared" si="97"/>
        <v>59.940098822006654</v>
      </c>
    </row>
    <row r="422" spans="12:42" x14ac:dyDescent="0.25">
      <c r="L422" s="39">
        <v>41670</v>
      </c>
      <c r="M422" s="53">
        <v>-2.8508288600000001E-2</v>
      </c>
      <c r="N422" s="53">
        <v>-3.19384339E-2</v>
      </c>
      <c r="O422" s="53">
        <v>-3.5514485599999999E-2</v>
      </c>
      <c r="P422" s="53">
        <v>-1.7271806899999999E-2</v>
      </c>
      <c r="Q422" s="53">
        <v>-2.76800655E-2</v>
      </c>
      <c r="R422" s="53">
        <v>-3.8682690300000003E-2</v>
      </c>
      <c r="S422" s="53">
        <v>-2.75948112E-2</v>
      </c>
      <c r="T422" s="53">
        <v>-3.1593652200000003E-2</v>
      </c>
      <c r="U422" s="53">
        <v>-3.5767734900000001E-2</v>
      </c>
      <c r="W422" s="4">
        <f t="shared" si="87"/>
        <v>-2.1410883400000004E-2</v>
      </c>
      <c r="X422" s="34">
        <f t="shared" si="88"/>
        <v>1.6848234377504292</v>
      </c>
      <c r="AD422" s="17">
        <f t="shared" si="98"/>
        <v>-1.7271806899999999E-2</v>
      </c>
      <c r="AE422" s="17">
        <f t="shared" si="99"/>
        <v>-3.8682690300000003E-2</v>
      </c>
      <c r="AG422" s="39">
        <v>41639</v>
      </c>
      <c r="AH422" s="103">
        <f t="shared" si="89"/>
        <v>37.951383260427605</v>
      </c>
      <c r="AI422" s="103">
        <f t="shared" si="90"/>
        <v>49.29684072071155</v>
      </c>
      <c r="AJ422" s="103">
        <f t="shared" si="91"/>
        <v>56.55264424529949</v>
      </c>
      <c r="AK422" s="103">
        <f t="shared" si="92"/>
        <v>25.845248229358859</v>
      </c>
      <c r="AL422" s="103">
        <f t="shared" si="93"/>
        <v>48.214268599771302</v>
      </c>
      <c r="AM422" s="103">
        <f t="shared" si="94"/>
        <v>78.838868156459455</v>
      </c>
      <c r="AN422" s="103">
        <f t="shared" si="95"/>
        <v>36.507189659443995</v>
      </c>
      <c r="AO422" s="103">
        <f t="shared" si="96"/>
        <v>48.838902802819675</v>
      </c>
      <c r="AP422" s="103">
        <f t="shared" si="97"/>
        <v>57.796177257461316</v>
      </c>
    </row>
    <row r="423" spans="12:42" x14ac:dyDescent="0.25">
      <c r="L423" s="39">
        <v>41698</v>
      </c>
      <c r="M423" s="53">
        <v>5.1472530099999997E-2</v>
      </c>
      <c r="N423" s="53">
        <v>4.7465765399999998E-2</v>
      </c>
      <c r="O423" s="53">
        <v>4.3242744399999998E-2</v>
      </c>
      <c r="P423" s="53">
        <v>4.8340552600000003E-2</v>
      </c>
      <c r="Q423" s="53">
        <v>4.7111204099999998E-2</v>
      </c>
      <c r="R423" s="53">
        <v>4.57748709E-2</v>
      </c>
      <c r="S423" s="53">
        <v>5.1217083099999998E-2</v>
      </c>
      <c r="T423" s="53">
        <v>4.7436080499999998E-2</v>
      </c>
      <c r="U423" s="53">
        <v>4.3444636500000001E-2</v>
      </c>
      <c r="W423" s="4">
        <f t="shared" si="87"/>
        <v>-2.5656817000000026E-3</v>
      </c>
      <c r="X423" s="34">
        <f t="shared" si="88"/>
        <v>1.6805007170884618</v>
      </c>
      <c r="AD423" s="17">
        <f t="shared" si="98"/>
        <v>4.8340552600000003E-2</v>
      </c>
      <c r="AE423" s="17">
        <f t="shared" si="99"/>
        <v>4.57748709E-2</v>
      </c>
      <c r="AG423" s="39">
        <v>41670</v>
      </c>
      <c r="AH423" s="103">
        <f t="shared" si="89"/>
        <v>39.904836977636606</v>
      </c>
      <c r="AI423" s="103">
        <f t="shared" si="90"/>
        <v>51.636752997322006</v>
      </c>
      <c r="AJ423" s="103">
        <f t="shared" si="91"/>
        <v>58.998135785543113</v>
      </c>
      <c r="AK423" s="103">
        <f t="shared" si="92"/>
        <v>27.094621810850239</v>
      </c>
      <c r="AL423" s="103">
        <f t="shared" si="93"/>
        <v>50.485700848307346</v>
      </c>
      <c r="AM423" s="103">
        <f t="shared" si="94"/>
        <v>82.447707168223516</v>
      </c>
      <c r="AN423" s="103">
        <f t="shared" si="95"/>
        <v>38.376981425979203</v>
      </c>
      <c r="AO423" s="103">
        <f t="shared" si="96"/>
        <v>51.155628927705905</v>
      </c>
      <c r="AP423" s="103">
        <f t="shared" si="97"/>
        <v>60.307111169501297</v>
      </c>
    </row>
    <row r="424" spans="12:42" x14ac:dyDescent="0.25">
      <c r="L424" s="39">
        <v>41729</v>
      </c>
      <c r="M424" s="53">
        <v>-1.00848949E-2</v>
      </c>
      <c r="N424" s="53">
        <v>6.3694937000000002E-3</v>
      </c>
      <c r="O424" s="53">
        <v>2.38735791E-2</v>
      </c>
      <c r="P424" s="53">
        <v>-2.4641191100000001E-2</v>
      </c>
      <c r="Q424" s="53">
        <v>-6.8161714999999999E-3</v>
      </c>
      <c r="R424" s="53">
        <v>1.2382859099999999E-2</v>
      </c>
      <c r="S424" s="53">
        <v>-1.1262449000000001E-2</v>
      </c>
      <c r="T424" s="53">
        <v>5.3077417000000002E-3</v>
      </c>
      <c r="U424" s="53">
        <v>2.2953158800000002E-2</v>
      </c>
      <c r="W424" s="4">
        <f t="shared" si="87"/>
        <v>3.7024050199999999E-2</v>
      </c>
      <c r="X424" s="34">
        <f t="shared" si="88"/>
        <v>1.7427196599990813</v>
      </c>
      <c r="AD424" s="17">
        <f t="shared" si="98"/>
        <v>-2.4641191100000001E-2</v>
      </c>
      <c r="AE424" s="17">
        <f t="shared" si="99"/>
        <v>1.2382859099999999E-2</v>
      </c>
      <c r="AG424" s="39">
        <v>41698</v>
      </c>
      <c r="AH424" s="103">
        <f t="shared" si="89"/>
        <v>39.502400890715506</v>
      </c>
      <c r="AI424" s="103">
        <f t="shared" si="90"/>
        <v>51.965652970226905</v>
      </c>
      <c r="AJ424" s="103">
        <f t="shared" si="91"/>
        <v>60.40663244697182</v>
      </c>
      <c r="AK424" s="103">
        <f t="shared" si="92"/>
        <v>26.426978057026851</v>
      </c>
      <c r="AL424" s="103">
        <f t="shared" si="93"/>
        <v>50.141581653027586</v>
      </c>
      <c r="AM424" s="103">
        <f t="shared" si="94"/>
        <v>83.468645509205686</v>
      </c>
      <c r="AN424" s="103">
        <f t="shared" si="95"/>
        <v>37.944762629895166</v>
      </c>
      <c r="AO424" s="103">
        <f t="shared" si="96"/>
        <v>51.42714979255522</v>
      </c>
      <c r="AP424" s="103">
        <f t="shared" si="97"/>
        <v>61.691349868944116</v>
      </c>
    </row>
    <row r="425" spans="12:42" x14ac:dyDescent="0.25">
      <c r="L425" s="39">
        <v>41759</v>
      </c>
      <c r="M425" s="53">
        <v>4.0572999999999999E-5</v>
      </c>
      <c r="N425" s="53">
        <v>4.7064702999999996E-3</v>
      </c>
      <c r="O425" s="53">
        <v>9.5028117000000006E-3</v>
      </c>
      <c r="P425" s="53">
        <v>-5.1345846299999998E-2</v>
      </c>
      <c r="Q425" s="53">
        <v>-3.8780783399999998E-2</v>
      </c>
      <c r="R425" s="53">
        <v>-2.5731849399999999E-2</v>
      </c>
      <c r="S425" s="53">
        <v>-4.1052420999999999E-3</v>
      </c>
      <c r="T425" s="53">
        <v>1.2135805000000001E-3</v>
      </c>
      <c r="U425" s="53">
        <v>6.6856169999999996E-3</v>
      </c>
      <c r="W425" s="4">
        <f t="shared" si="87"/>
        <v>2.5613996899999998E-2</v>
      </c>
      <c r="X425" s="34">
        <f t="shared" si="88"/>
        <v>1.7873576759678669</v>
      </c>
      <c r="AD425" s="17">
        <f t="shared" si="98"/>
        <v>-5.1345846299999998E-2</v>
      </c>
      <c r="AE425" s="17">
        <f t="shared" si="99"/>
        <v>-2.5731849399999999E-2</v>
      </c>
      <c r="AG425" s="39">
        <v>41729</v>
      </c>
      <c r="AH425" s="103">
        <f t="shared" si="89"/>
        <v>39.504003621626843</v>
      </c>
      <c r="AI425" s="103">
        <f t="shared" si="90"/>
        <v>52.210227772551384</v>
      </c>
      <c r="AJ425" s="103">
        <f t="shared" si="91"/>
        <v>60.980665300546505</v>
      </c>
      <c r="AK425" s="103">
        <f t="shared" si="92"/>
        <v>25.070062503537276</v>
      </c>
      <c r="AL425" s="103">
        <f t="shared" si="93"/>
        <v>48.197051835608107</v>
      </c>
      <c r="AM425" s="103">
        <f t="shared" si="94"/>
        <v>81.320842893340824</v>
      </c>
      <c r="AN425" s="103">
        <f t="shared" si="95"/>
        <v>37.788990192872419</v>
      </c>
      <c r="AO425" s="103">
        <f t="shared" si="96"/>
        <v>51.489560778714043</v>
      </c>
      <c r="AP425" s="103">
        <f t="shared" si="97"/>
        <v>62.10379460638088</v>
      </c>
    </row>
    <row r="426" spans="12:42" x14ac:dyDescent="0.25">
      <c r="L426" s="39">
        <v>41790</v>
      </c>
      <c r="M426" s="53">
        <v>3.1164499299999999E-2</v>
      </c>
      <c r="N426" s="53">
        <v>2.29792168E-2</v>
      </c>
      <c r="O426" s="53">
        <v>1.46452779E-2</v>
      </c>
      <c r="P426" s="53">
        <v>9.6538917000000002E-3</v>
      </c>
      <c r="Q426" s="53">
        <v>8.0128539999999998E-3</v>
      </c>
      <c r="R426" s="53">
        <v>6.3456140999999999E-3</v>
      </c>
      <c r="S426" s="53">
        <v>2.9503505999999999E-2</v>
      </c>
      <c r="T426" s="53">
        <v>2.18208293E-2</v>
      </c>
      <c r="U426" s="53">
        <v>1.40015366E-2</v>
      </c>
      <c r="W426" s="4">
        <f t="shared" si="87"/>
        <v>-3.3082776000000003E-3</v>
      </c>
      <c r="X426" s="34">
        <f t="shared" si="88"/>
        <v>1.7814446006052744</v>
      </c>
      <c r="AD426" s="17">
        <f t="shared" si="98"/>
        <v>9.6538917000000002E-3</v>
      </c>
      <c r="AE426" s="17">
        <f t="shared" si="99"/>
        <v>6.3456140999999999E-3</v>
      </c>
      <c r="AG426" s="39">
        <v>41759</v>
      </c>
      <c r="AH426" s="103">
        <f t="shared" si="89"/>
        <v>40.735126114840227</v>
      </c>
      <c r="AI426" s="103">
        <f t="shared" si="90"/>
        <v>53.409977915714222</v>
      </c>
      <c r="AJ426" s="103">
        <f t="shared" si="91"/>
        <v>61.873744090399889</v>
      </c>
      <c r="AK426" s="103">
        <f t="shared" si="92"/>
        <v>25.312086171858656</v>
      </c>
      <c r="AL426" s="103">
        <f t="shared" si="93"/>
        <v>48.583247775197265</v>
      </c>
      <c r="AM426" s="103">
        <f t="shared" si="94"/>
        <v>81.836873580628691</v>
      </c>
      <c r="AN426" s="103">
        <f t="shared" si="95"/>
        <v>38.903897891761773</v>
      </c>
      <c r="AO426" s="103">
        <f t="shared" si="96"/>
        <v>52.613105695198335</v>
      </c>
      <c r="AP426" s="103">
        <f t="shared" si="97"/>
        <v>62.973343159560997</v>
      </c>
    </row>
    <row r="427" spans="12:42" x14ac:dyDescent="0.25">
      <c r="L427" s="39">
        <v>41820</v>
      </c>
      <c r="M427" s="53">
        <v>1.9488777400000001E-2</v>
      </c>
      <c r="N427" s="53">
        <v>2.2745511100000001E-2</v>
      </c>
      <c r="O427" s="53">
        <v>2.6120677200000001E-2</v>
      </c>
      <c r="P427" s="53">
        <v>6.2049381899999999E-2</v>
      </c>
      <c r="Q427" s="53">
        <v>5.3207012099999999E-2</v>
      </c>
      <c r="R427" s="53">
        <v>4.4242731299999997E-2</v>
      </c>
      <c r="S427" s="53">
        <v>2.2720772100000002E-2</v>
      </c>
      <c r="T427" s="53">
        <v>2.50821029E-2</v>
      </c>
      <c r="U427" s="53">
        <v>2.7526157700000001E-2</v>
      </c>
      <c r="W427" s="4">
        <f t="shared" si="87"/>
        <v>-1.7806650600000001E-2</v>
      </c>
      <c r="X427" s="34">
        <f t="shared" si="88"/>
        <v>1.7497230390390399</v>
      </c>
      <c r="AD427" s="17">
        <f t="shared" si="98"/>
        <v>6.2049381899999999E-2</v>
      </c>
      <c r="AE427" s="17">
        <f t="shared" si="99"/>
        <v>4.4242731299999997E-2</v>
      </c>
      <c r="AG427" s="39">
        <v>41790</v>
      </c>
      <c r="AH427" s="103">
        <f t="shared" si="89"/>
        <v>41.529003920053277</v>
      </c>
      <c r="AI427" s="103">
        <f t="shared" si="90"/>
        <v>54.62481516124685</v>
      </c>
      <c r="AJ427" s="103">
        <f t="shared" si="91"/>
        <v>63.489928186940631</v>
      </c>
      <c r="AK427" s="103">
        <f t="shared" si="92"/>
        <v>26.882685473422026</v>
      </c>
      <c r="AL427" s="103">
        <f t="shared" si="93"/>
        <v>51.16821722742948</v>
      </c>
      <c r="AM427" s="103">
        <f t="shared" si="94"/>
        <v>85.45756038888851</v>
      </c>
      <c r="AN427" s="103">
        <f t="shared" si="95"/>
        <v>39.787824489562162</v>
      </c>
      <c r="AO427" s="103">
        <f t="shared" si="96"/>
        <v>53.932753026133874</v>
      </c>
      <c r="AP427" s="103">
        <f t="shared" si="97"/>
        <v>64.706757334267294</v>
      </c>
    </row>
    <row r="428" spans="12:42" x14ac:dyDescent="0.25">
      <c r="L428" s="39">
        <v>41851</v>
      </c>
      <c r="M428" s="53">
        <v>-1.53075373E-2</v>
      </c>
      <c r="N428" s="53">
        <v>-1.6170072800000001E-2</v>
      </c>
      <c r="O428" s="53">
        <v>-1.70414409E-2</v>
      </c>
      <c r="P428" s="53">
        <v>-6.0574630800000001E-2</v>
      </c>
      <c r="Q428" s="53">
        <v>-6.0529023100000003E-2</v>
      </c>
      <c r="R428" s="53">
        <v>-6.0474794399999997E-2</v>
      </c>
      <c r="S428" s="53">
        <v>-1.8908995299999998E-2</v>
      </c>
      <c r="T428" s="53">
        <v>-1.9727298300000001E-2</v>
      </c>
      <c r="U428" s="53">
        <v>-2.0552602499999999E-2</v>
      </c>
      <c r="W428" s="4">
        <f t="shared" si="87"/>
        <v>9.9836400000004322E-5</v>
      </c>
      <c r="X428" s="34">
        <f t="shared" si="88"/>
        <v>1.7498977250882546</v>
      </c>
      <c r="AD428" s="17">
        <f t="shared" si="98"/>
        <v>-6.0574630800000001E-2</v>
      </c>
      <c r="AE428" s="17">
        <f t="shared" si="99"/>
        <v>-6.0474794399999997E-2</v>
      </c>
      <c r="AG428" s="39">
        <v>41820</v>
      </c>
      <c r="AH428" s="103">
        <f t="shared" si="89"/>
        <v>40.893297143515213</v>
      </c>
      <c r="AI428" s="103">
        <f t="shared" si="90"/>
        <v>53.741527923402941</v>
      </c>
      <c r="AJ428" s="103">
        <f t="shared" si="91"/>
        <v>62.407968327997636</v>
      </c>
      <c r="AK428" s="103">
        <f t="shared" si="92"/>
        <v>25.254276725956963</v>
      </c>
      <c r="AL428" s="103">
        <f t="shared" si="93"/>
        <v>48.071055024884586</v>
      </c>
      <c r="AM428" s="103">
        <f t="shared" si="94"/>
        <v>80.289531994444886</v>
      </c>
      <c r="AN428" s="103">
        <f t="shared" si="95"/>
        <v>39.035476703291806</v>
      </c>
      <c r="AO428" s="103">
        <f t="shared" si="96"/>
        <v>52.868805519047108</v>
      </c>
      <c r="AP428" s="103">
        <f t="shared" si="97"/>
        <v>63.376865071712139</v>
      </c>
    </row>
    <row r="429" spans="12:42" x14ac:dyDescent="0.25">
      <c r="L429" s="39">
        <v>41882</v>
      </c>
      <c r="M429" s="53">
        <v>4.5817771799999997E-2</v>
      </c>
      <c r="N429" s="53">
        <v>4.1320043100000002E-2</v>
      </c>
      <c r="O429" s="53">
        <v>3.6755260099999999E-2</v>
      </c>
      <c r="P429" s="53">
        <v>5.5769587699999998E-2</v>
      </c>
      <c r="Q429" s="53">
        <v>4.9585572600000002E-2</v>
      </c>
      <c r="R429" s="53">
        <v>4.3466793199999999E-2</v>
      </c>
      <c r="S429" s="53">
        <v>4.6573207300000002E-2</v>
      </c>
      <c r="T429" s="53">
        <v>4.1954551999999999E-2</v>
      </c>
      <c r="U429" s="53">
        <v>3.7276545500000001E-2</v>
      </c>
      <c r="W429" s="4">
        <f t="shared" si="87"/>
        <v>-1.2302794499999999E-2</v>
      </c>
      <c r="X429" s="34">
        <f t="shared" si="88"/>
        <v>1.7283690929804763</v>
      </c>
      <c r="AD429" s="17">
        <f t="shared" si="98"/>
        <v>5.5769587699999998E-2</v>
      </c>
      <c r="AE429" s="17">
        <f t="shared" si="99"/>
        <v>4.3466793199999999E-2</v>
      </c>
      <c r="AG429" s="39">
        <v>41851</v>
      </c>
      <c r="AH429" s="103">
        <f t="shared" si="89"/>
        <v>42.76693690018638</v>
      </c>
      <c r="AI429" s="103">
        <f t="shared" si="90"/>
        <v>55.962130173457808</v>
      </c>
      <c r="AJ429" s="103">
        <f t="shared" si="91"/>
        <v>64.701789436205758</v>
      </c>
      <c r="AK429" s="103">
        <f t="shared" si="92"/>
        <v>26.662697326625288</v>
      </c>
      <c r="AL429" s="103">
        <f t="shared" si="93"/>
        <v>50.454685813779598</v>
      </c>
      <c r="AM429" s="103">
        <f t="shared" si="94"/>
        <v>83.779460477772204</v>
      </c>
      <c r="AN429" s="103">
        <f t="shared" si="95"/>
        <v>40.85348405184854</v>
      </c>
      <c r="AO429" s="103">
        <f t="shared" si="96"/>
        <v>55.086892569373852</v>
      </c>
      <c r="AP429" s="103">
        <f t="shared" si="97"/>
        <v>65.739335666205179</v>
      </c>
    </row>
    <row r="430" spans="12:42" x14ac:dyDescent="0.25">
      <c r="L430" s="39">
        <v>41912</v>
      </c>
      <c r="M430" s="53">
        <v>-1.4506315299999999E-2</v>
      </c>
      <c r="N430" s="53">
        <v>-1.75310295E-2</v>
      </c>
      <c r="O430" s="53">
        <v>-2.06280914E-2</v>
      </c>
      <c r="P430" s="53">
        <v>-5.3547450699999999E-2</v>
      </c>
      <c r="Q430" s="53">
        <v>-6.0494412999999997E-2</v>
      </c>
      <c r="R430" s="53">
        <v>-6.7463525600000004E-2</v>
      </c>
      <c r="S430" s="53">
        <v>-1.7483697499999999E-2</v>
      </c>
      <c r="T430" s="53">
        <v>-2.0844560099999999E-2</v>
      </c>
      <c r="U430" s="53">
        <v>-2.4279969700000001E-2</v>
      </c>
      <c r="W430" s="4">
        <f t="shared" si="87"/>
        <v>-1.3916074900000006E-2</v>
      </c>
      <c r="X430" s="34">
        <f t="shared" si="88"/>
        <v>1.7043169792277149</v>
      </c>
      <c r="AD430" s="17">
        <f t="shared" si="98"/>
        <v>-5.3547450699999999E-2</v>
      </c>
      <c r="AE430" s="17">
        <f t="shared" si="99"/>
        <v>-6.7463525600000004E-2</v>
      </c>
      <c r="AG430" s="39">
        <v>41882</v>
      </c>
      <c r="AH430" s="103">
        <f t="shared" si="89"/>
        <v>42.146546229097069</v>
      </c>
      <c r="AI430" s="103">
        <f t="shared" si="90"/>
        <v>54.981056418504082</v>
      </c>
      <c r="AJ430" s="103">
        <f t="shared" si="91"/>
        <v>63.367115009972153</v>
      </c>
      <c r="AK430" s="103">
        <f t="shared" si="92"/>
        <v>25.2349778559988</v>
      </c>
      <c r="AL430" s="103">
        <f t="shared" si="93"/>
        <v>47.402459212375575</v>
      </c>
      <c r="AM430" s="103">
        <f t="shared" si="94"/>
        <v>78.127402701075823</v>
      </c>
      <c r="AN430" s="103">
        <f t="shared" si="95"/>
        <v>40.139214094864947</v>
      </c>
      <c r="AO430" s="103">
        <f t="shared" si="96"/>
        <v>53.938630526489291</v>
      </c>
      <c r="AP430" s="103">
        <f t="shared" si="97"/>
        <v>64.143186588131584</v>
      </c>
    </row>
    <row r="431" spans="12:42" x14ac:dyDescent="0.25">
      <c r="L431" s="39">
        <v>41943</v>
      </c>
      <c r="M431" s="53">
        <v>2.63516232E-2</v>
      </c>
      <c r="N431" s="53">
        <v>2.4439496500000001E-2</v>
      </c>
      <c r="O431" s="53">
        <v>2.2465693799999999E-2</v>
      </c>
      <c r="P431" s="53">
        <v>6.2032612399999999E-2</v>
      </c>
      <c r="Q431" s="53">
        <v>6.5919240899999995E-2</v>
      </c>
      <c r="R431" s="53">
        <v>6.9858853799999995E-2</v>
      </c>
      <c r="S431" s="53">
        <v>2.89647494E-2</v>
      </c>
      <c r="T431" s="53">
        <v>2.7513223199999999E-2</v>
      </c>
      <c r="U431" s="53">
        <v>2.6017363200000001E-2</v>
      </c>
      <c r="W431" s="4">
        <f t="shared" si="87"/>
        <v>7.8262413999999961E-3</v>
      </c>
      <c r="X431" s="34">
        <f t="shared" si="88"/>
        <v>1.7176553753292698</v>
      </c>
      <c r="AD431" s="17">
        <f t="shared" si="98"/>
        <v>6.2032612399999999E-2</v>
      </c>
      <c r="AE431" s="17">
        <f t="shared" si="99"/>
        <v>6.9858853799999995E-2</v>
      </c>
      <c r="AG431" s="39">
        <v>41912</v>
      </c>
      <c r="AH431" s="103">
        <f t="shared" si="89"/>
        <v>43.257176134507617</v>
      </c>
      <c r="AI431" s="103">
        <f t="shared" si="90"/>
        <v>56.324765754410421</v>
      </c>
      <c r="AJ431" s="103">
        <f t="shared" si="91"/>
        <v>64.790701212775573</v>
      </c>
      <c r="AK431" s="103">
        <f t="shared" si="92"/>
        <v>26.800369456262555</v>
      </c>
      <c r="AL431" s="103">
        <f t="shared" si="93"/>
        <v>50.527193340448584</v>
      </c>
      <c r="AM431" s="103">
        <f t="shared" si="94"/>
        <v>83.585293504144005</v>
      </c>
      <c r="AN431" s="103">
        <f t="shared" si="95"/>
        <v>41.301836372235663</v>
      </c>
      <c r="AO431" s="103">
        <f t="shared" si="96"/>
        <v>55.422656107266924</v>
      </c>
      <c r="AP431" s="103">
        <f t="shared" si="97"/>
        <v>65.81202317040038</v>
      </c>
    </row>
    <row r="432" spans="12:42" x14ac:dyDescent="0.25">
      <c r="L432" s="39">
        <v>41973</v>
      </c>
      <c r="M432" s="53">
        <v>3.1688337099999998E-2</v>
      </c>
      <c r="N432" s="53">
        <v>2.6180823400000001E-2</v>
      </c>
      <c r="O432" s="53">
        <v>2.04754906E-2</v>
      </c>
      <c r="P432" s="53">
        <v>6.4521902000000001E-3</v>
      </c>
      <c r="Q432" s="53">
        <v>8.9629320000000001E-4</v>
      </c>
      <c r="R432" s="53">
        <v>-4.6489905000000002E-3</v>
      </c>
      <c r="S432" s="53">
        <v>2.9776832900000001E-2</v>
      </c>
      <c r="T432" s="53">
        <v>2.4233881400000001E-2</v>
      </c>
      <c r="U432" s="53">
        <v>1.8508025300000001E-2</v>
      </c>
      <c r="W432" s="4">
        <f t="shared" si="87"/>
        <v>-1.1101180700000001E-2</v>
      </c>
      <c r="X432" s="34">
        <f t="shared" si="88"/>
        <v>1.6985873726274132</v>
      </c>
      <c r="AD432" s="17">
        <f t="shared" si="98"/>
        <v>6.4521902000000001E-3</v>
      </c>
      <c r="AE432" s="17">
        <f t="shared" si="99"/>
        <v>-4.6489905000000002E-3</v>
      </c>
      <c r="AG432" s="39">
        <v>41943</v>
      </c>
      <c r="AH432" s="103">
        <f t="shared" si="89"/>
        <v>44.627924113851975</v>
      </c>
      <c r="AI432" s="103">
        <f t="shared" si="90"/>
        <v>57.799394499673014</v>
      </c>
      <c r="AJ432" s="103">
        <f t="shared" si="91"/>
        <v>66.117322606425162</v>
      </c>
      <c r="AK432" s="103">
        <f t="shared" si="92"/>
        <v>26.973290537424635</v>
      </c>
      <c r="AL432" s="103">
        <f t="shared" si="93"/>
        <v>50.572480520254715</v>
      </c>
      <c r="AM432" s="103">
        <f t="shared" si="94"/>
        <v>83.196706268703522</v>
      </c>
      <c r="AN432" s="103">
        <f t="shared" si="95"/>
        <v>42.531674252354868</v>
      </c>
      <c r="AO432" s="103">
        <f t="shared" si="96"/>
        <v>56.765762182243421</v>
      </c>
      <c r="AP432" s="103">
        <f t="shared" si="97"/>
        <v>67.030073760282335</v>
      </c>
    </row>
    <row r="433" spans="12:42" x14ac:dyDescent="0.25">
      <c r="L433" s="39">
        <v>42004</v>
      </c>
      <c r="M433" s="53">
        <v>-1.0418155199999999E-2</v>
      </c>
      <c r="N433" s="53">
        <v>-2.3297102000000001E-3</v>
      </c>
      <c r="O433" s="53">
        <v>6.1340188999999996E-3</v>
      </c>
      <c r="P433" s="53">
        <v>2.9659399400000001E-2</v>
      </c>
      <c r="Q433" s="53">
        <v>2.8500001000000001E-2</v>
      </c>
      <c r="R433" s="53">
        <v>2.73258215E-2</v>
      </c>
      <c r="S433" s="53">
        <v>-7.4554486000000001E-3</v>
      </c>
      <c r="T433" s="53">
        <v>-1.1321900000000001E-5</v>
      </c>
      <c r="U433" s="53">
        <v>7.7565574999999996E-3</v>
      </c>
      <c r="W433" s="4">
        <f t="shared" si="87"/>
        <v>-2.3335779000000015E-3</v>
      </c>
      <c r="X433" s="34">
        <f t="shared" si="88"/>
        <v>1.6946235866734309</v>
      </c>
      <c r="AD433" s="17">
        <f t="shared" si="98"/>
        <v>2.9659399400000001E-2</v>
      </c>
      <c r="AE433" s="17">
        <f t="shared" si="99"/>
        <v>2.73258215E-2</v>
      </c>
      <c r="AG433" s="39">
        <v>41973</v>
      </c>
      <c r="AH433" s="103">
        <f t="shared" si="89"/>
        <v>44.162983474180045</v>
      </c>
      <c r="AI433" s="103">
        <f t="shared" si="90"/>
        <v>57.664738660753308</v>
      </c>
      <c r="AJ433" s="103">
        <f t="shared" si="91"/>
        <v>66.522887512910373</v>
      </c>
      <c r="AK433" s="103">
        <f t="shared" si="92"/>
        <v>27.773302134606354</v>
      </c>
      <c r="AL433" s="103">
        <f t="shared" si="93"/>
        <v>52.013796265654456</v>
      </c>
      <c r="AM433" s="103">
        <f t="shared" si="94"/>
        <v>85.470124613590045</v>
      </c>
      <c r="AN433" s="103">
        <f t="shared" si="95"/>
        <v>42.214581541094489</v>
      </c>
      <c r="AO433" s="103">
        <f t="shared" si="96"/>
        <v>56.765119485960568</v>
      </c>
      <c r="AP433" s="103">
        <f t="shared" si="97"/>
        <v>67.549996381633207</v>
      </c>
    </row>
    <row r="434" spans="12:42" x14ac:dyDescent="0.25">
      <c r="L434" s="39">
        <v>42035</v>
      </c>
      <c r="M434" s="53">
        <v>-1.5312881699999999E-2</v>
      </c>
      <c r="N434" s="53">
        <v>-2.7467358000000001E-2</v>
      </c>
      <c r="O434" s="53">
        <v>-3.9973385700000003E-2</v>
      </c>
      <c r="P434" s="53">
        <v>-2.28302009E-2</v>
      </c>
      <c r="Q434" s="53">
        <v>-3.2165984000000002E-2</v>
      </c>
      <c r="R434" s="53">
        <v>-4.1623852199999999E-2</v>
      </c>
      <c r="S434" s="53">
        <v>-1.5887463500000001E-2</v>
      </c>
      <c r="T434" s="53">
        <v>-2.78316009E-2</v>
      </c>
      <c r="U434" s="53">
        <v>-4.0105650700000002E-2</v>
      </c>
      <c r="W434" s="4">
        <f t="shared" si="87"/>
        <v>-1.8793651299999999E-2</v>
      </c>
      <c r="X434" s="34">
        <f t="shared" si="88"/>
        <v>1.6627754219007351</v>
      </c>
      <c r="AD434" s="17">
        <f t="shared" si="98"/>
        <v>-2.28302009E-2</v>
      </c>
      <c r="AE434" s="17">
        <f t="shared" si="99"/>
        <v>-4.1623852199999999E-2</v>
      </c>
      <c r="AG434" s="39">
        <v>42004</v>
      </c>
      <c r="AH434" s="103">
        <f t="shared" si="89"/>
        <v>43.486720932720871</v>
      </c>
      <c r="AI434" s="103">
        <f t="shared" si="90"/>
        <v>56.080840639981957</v>
      </c>
      <c r="AJ434" s="103">
        <f t="shared" si="91"/>
        <v>63.863742472479096</v>
      </c>
      <c r="AK434" s="103">
        <f t="shared" si="92"/>
        <v>27.139232067216891</v>
      </c>
      <c r="AL434" s="103">
        <f t="shared" si="93"/>
        <v>50.340721327194153</v>
      </c>
      <c r="AM434" s="103">
        <f t="shared" si="94"/>
        <v>81.912528779158393</v>
      </c>
      <c r="AN434" s="103">
        <f t="shared" si="95"/>
        <v>41.543898917692573</v>
      </c>
      <c r="AO434" s="103">
        <f t="shared" si="96"/>
        <v>55.185255335386501</v>
      </c>
      <c r="AP434" s="103">
        <f t="shared" si="97"/>
        <v>64.840859821965154</v>
      </c>
    </row>
    <row r="435" spans="12:42" x14ac:dyDescent="0.25">
      <c r="L435" s="39">
        <v>42063</v>
      </c>
      <c r="M435" s="53">
        <v>6.6655396699999994E-2</v>
      </c>
      <c r="N435" s="53">
        <v>5.7780680600000002E-2</v>
      </c>
      <c r="O435" s="53">
        <v>4.8389343000000001E-2</v>
      </c>
      <c r="P435" s="53">
        <v>7.1965924000000001E-2</v>
      </c>
      <c r="Q435" s="53">
        <v>5.9366279500000001E-2</v>
      </c>
      <c r="R435" s="53">
        <v>4.6438062699999998E-2</v>
      </c>
      <c r="S435" s="53">
        <v>6.7055464800000006E-2</v>
      </c>
      <c r="T435" s="53">
        <v>5.7900987199999997E-2</v>
      </c>
      <c r="U435" s="53">
        <v>4.8237018800000003E-2</v>
      </c>
      <c r="W435" s="4">
        <f t="shared" si="87"/>
        <v>-2.5527861300000003E-2</v>
      </c>
      <c r="X435" s="34">
        <f t="shared" si="88"/>
        <v>1.6203283215574042</v>
      </c>
      <c r="AD435" s="17">
        <f t="shared" si="98"/>
        <v>7.1965924000000001E-2</v>
      </c>
      <c r="AE435" s="17">
        <f t="shared" si="99"/>
        <v>4.6438062699999998E-2</v>
      </c>
      <c r="AG435" s="39">
        <v>42035</v>
      </c>
      <c r="AH435" s="103">
        <f t="shared" si="89"/>
        <v>46.385345567673582</v>
      </c>
      <c r="AI435" s="103">
        <f t="shared" si="90"/>
        <v>59.321229780780257</v>
      </c>
      <c r="AJ435" s="103">
        <f t="shared" si="91"/>
        <v>66.954067012243556</v>
      </c>
      <c r="AK435" s="103">
        <f t="shared" si="92"/>
        <v>29.092331979584582</v>
      </c>
      <c r="AL435" s="103">
        <f t="shared" si="93"/>
        <v>53.329262659735974</v>
      </c>
      <c r="AM435" s="103">
        <f t="shared" si="94"/>
        <v>85.716387926520511</v>
      </c>
      <c r="AN435" s="103">
        <f t="shared" si="95"/>
        <v>44.329644369222663</v>
      </c>
      <c r="AO435" s="103">
        <f t="shared" si="96"/>
        <v>58.380536098189445</v>
      </c>
      <c r="AP435" s="103">
        <f t="shared" si="97"/>
        <v>67.968589596205462</v>
      </c>
    </row>
    <row r="436" spans="12:42" x14ac:dyDescent="0.25">
      <c r="L436" s="39">
        <v>42094</v>
      </c>
      <c r="M436" s="53">
        <v>-1.1373033499999999E-2</v>
      </c>
      <c r="N436" s="53">
        <v>-1.2452609999999999E-2</v>
      </c>
      <c r="O436" s="53">
        <v>-1.3612719699999999E-2</v>
      </c>
      <c r="P436" s="53">
        <v>1.7952981900000001E-2</v>
      </c>
      <c r="Q436" s="53">
        <v>1.7421299500000001E-2</v>
      </c>
      <c r="R436" s="53">
        <v>1.6873269600000001E-2</v>
      </c>
      <c r="S436" s="53">
        <v>-9.1540566E-3</v>
      </c>
      <c r="T436" s="53">
        <v>-1.0165911600000001E-2</v>
      </c>
      <c r="U436" s="53">
        <v>-1.1251803600000001E-2</v>
      </c>
      <c r="W436" s="4">
        <f t="shared" si="87"/>
        <v>-1.0797123000000006E-3</v>
      </c>
      <c r="X436" s="34">
        <f t="shared" si="88"/>
        <v>1.6185788331385802</v>
      </c>
      <c r="AD436" s="17">
        <f t="shared" si="98"/>
        <v>1.7952981900000001E-2</v>
      </c>
      <c r="AE436" s="17">
        <f t="shared" si="99"/>
        <v>1.6873269600000001E-2</v>
      </c>
      <c r="AG436" s="39">
        <v>42063</v>
      </c>
      <c r="AH436" s="103">
        <f t="shared" si="89"/>
        <v>45.857803478623353</v>
      </c>
      <c r="AI436" s="103">
        <f t="shared" si="90"/>
        <v>58.582525641599815</v>
      </c>
      <c r="AJ436" s="103">
        <f t="shared" si="91"/>
        <v>66.04264006523087</v>
      </c>
      <c r="AK436" s="103">
        <f t="shared" si="92"/>
        <v>29.614626089042854</v>
      </c>
      <c r="AL436" s="103">
        <f t="shared" si="93"/>
        <v>54.258327716645404</v>
      </c>
      <c r="AM436" s="103">
        <f t="shared" si="94"/>
        <v>87.162703649142884</v>
      </c>
      <c r="AN436" s="103">
        <f t="shared" si="95"/>
        <v>43.923848295608927</v>
      </c>
      <c r="AO436" s="103">
        <f t="shared" si="96"/>
        <v>57.787044729054642</v>
      </c>
      <c r="AP436" s="103">
        <f t="shared" si="97"/>
        <v>67.203820375099951</v>
      </c>
    </row>
    <row r="437" spans="12:42" x14ac:dyDescent="0.25">
      <c r="L437" s="39">
        <v>42124</v>
      </c>
      <c r="M437" s="53">
        <v>5.0080827000000003E-3</v>
      </c>
      <c r="N437" s="53">
        <v>7.0987076999999999E-3</v>
      </c>
      <c r="O437" s="53">
        <v>9.3493867000000001E-3</v>
      </c>
      <c r="P437" s="53">
        <v>-2.9417902400000001E-2</v>
      </c>
      <c r="Q437" s="53">
        <v>-2.5502851199999999E-2</v>
      </c>
      <c r="R437" s="53">
        <v>-2.1358614500000001E-2</v>
      </c>
      <c r="S437" s="53">
        <v>2.3111363000000002E-3</v>
      </c>
      <c r="T437" s="53">
        <v>4.5232837999999997E-3</v>
      </c>
      <c r="U437" s="53">
        <v>6.9016666000000001E-3</v>
      </c>
      <c r="W437" s="4">
        <f t="shared" si="87"/>
        <v>8.0592878999999999E-3</v>
      </c>
      <c r="X437" s="34">
        <f t="shared" si="88"/>
        <v>1.6316234259436901</v>
      </c>
      <c r="AD437" s="17">
        <f t="shared" si="98"/>
        <v>-2.9417902400000001E-2</v>
      </c>
      <c r="AE437" s="17">
        <f t="shared" si="99"/>
        <v>-2.1358614500000001E-2</v>
      </c>
      <c r="AG437" s="39">
        <v>42094</v>
      </c>
      <c r="AH437" s="103">
        <f t="shared" si="89"/>
        <v>46.087463150884652</v>
      </c>
      <c r="AI437" s="103">
        <f t="shared" si="90"/>
        <v>58.998385867457287</v>
      </c>
      <c r="AJ437" s="103">
        <f t="shared" si="91"/>
        <v>66.660098245889628</v>
      </c>
      <c r="AK437" s="103">
        <f t="shared" si="92"/>
        <v>28.7434259091429</v>
      </c>
      <c r="AL437" s="103">
        <f t="shared" si="93"/>
        <v>52.874585658526961</v>
      </c>
      <c r="AM437" s="103">
        <f t="shared" si="94"/>
        <v>85.301029063123096</v>
      </c>
      <c r="AN437" s="103">
        <f t="shared" si="95"/>
        <v>44.025362295840601</v>
      </c>
      <c r="AO437" s="103">
        <f t="shared" si="96"/>
        <v>58.048431932327453</v>
      </c>
      <c r="AP437" s="103">
        <f t="shared" si="97"/>
        <v>67.667638737575174</v>
      </c>
    </row>
    <row r="438" spans="12:42" x14ac:dyDescent="0.25">
      <c r="L438" s="39">
        <v>42155</v>
      </c>
      <c r="M438" s="53">
        <v>1.40760061E-2</v>
      </c>
      <c r="N438" s="53">
        <v>1.30827297E-2</v>
      </c>
      <c r="O438" s="53">
        <v>1.2017607200000001E-2</v>
      </c>
      <c r="P438" s="53">
        <v>3.6740781100000001E-2</v>
      </c>
      <c r="Q438" s="53">
        <v>2.2830156099999999E-2</v>
      </c>
      <c r="R438" s="53">
        <v>8.2885476999999992E-3</v>
      </c>
      <c r="S438" s="53">
        <v>1.5796965499999999E-2</v>
      </c>
      <c r="T438" s="53">
        <v>1.38313181E-2</v>
      </c>
      <c r="U438" s="53">
        <v>1.17274921E-2</v>
      </c>
      <c r="W438" s="4">
        <f t="shared" si="87"/>
        <v>-2.8452233400000002E-2</v>
      </c>
      <c r="X438" s="34">
        <f t="shared" si="88"/>
        <v>1.5852000954078327</v>
      </c>
      <c r="AD438" s="17">
        <f t="shared" si="98"/>
        <v>3.6740781100000001E-2</v>
      </c>
      <c r="AE438" s="17">
        <f t="shared" si="99"/>
        <v>8.2885476999999992E-3</v>
      </c>
      <c r="AG438" s="39">
        <v>42124</v>
      </c>
      <c r="AH438" s="103">
        <f t="shared" si="89"/>
        <v>46.736190563330034</v>
      </c>
      <c r="AI438" s="103">
        <f t="shared" si="90"/>
        <v>59.770245802497534</v>
      </c>
      <c r="AJ438" s="103">
        <f t="shared" si="91"/>
        <v>67.461193122522133</v>
      </c>
      <c r="AK438" s="103">
        <f t="shared" si="92"/>
        <v>29.799481828534788</v>
      </c>
      <c r="AL438" s="103">
        <f t="shared" si="93"/>
        <v>54.081720702833948</v>
      </c>
      <c r="AM438" s="103">
        <f t="shared" si="94"/>
        <v>86.00805071137188</v>
      </c>
      <c r="AN438" s="103">
        <f t="shared" si="95"/>
        <v>44.720829425152999</v>
      </c>
      <c r="AO438" s="103">
        <f t="shared" si="96"/>
        <v>58.851318259589675</v>
      </c>
      <c r="AP438" s="103">
        <f t="shared" si="97"/>
        <v>68.46121043629573</v>
      </c>
    </row>
    <row r="439" spans="12:42" x14ac:dyDescent="0.25">
      <c r="L439" s="39">
        <v>42185</v>
      </c>
      <c r="M439" s="53">
        <v>-1.7616664899999999E-2</v>
      </c>
      <c r="N439" s="53">
        <v>-1.8759745000000001E-2</v>
      </c>
      <c r="O439" s="53">
        <v>-1.9966894299999999E-2</v>
      </c>
      <c r="P439" s="53">
        <v>1.3442770200000001E-2</v>
      </c>
      <c r="Q439" s="53">
        <v>7.4884755000000002E-3</v>
      </c>
      <c r="R439" s="53">
        <v>1.3062236E-3</v>
      </c>
      <c r="S439" s="53">
        <v>-1.5201502299999999E-2</v>
      </c>
      <c r="T439" s="53">
        <v>-1.67304549E-2</v>
      </c>
      <c r="U439" s="53">
        <v>-1.8337169899999999E-2</v>
      </c>
      <c r="W439" s="4">
        <f t="shared" si="87"/>
        <v>-1.2136546600000001E-2</v>
      </c>
      <c r="X439" s="34">
        <f t="shared" si="88"/>
        <v>1.5659612405795911</v>
      </c>
      <c r="AD439" s="17">
        <f t="shared" si="98"/>
        <v>1.3442770200000001E-2</v>
      </c>
      <c r="AE439" s="17">
        <f t="shared" si="99"/>
        <v>1.3062236E-3</v>
      </c>
      <c r="AG439" s="39">
        <v>42155</v>
      </c>
      <c r="AH439" s="103">
        <f t="shared" si="89"/>
        <v>45.912854755473305</v>
      </c>
      <c r="AI439" s="103">
        <f t="shared" si="90"/>
        <v>58.648971232655363</v>
      </c>
      <c r="AJ439" s="103">
        <f t="shared" si="91"/>
        <v>66.114202610092846</v>
      </c>
      <c r="AK439" s="103">
        <f t="shared" si="92"/>
        <v>30.200069414834854</v>
      </c>
      <c r="AL439" s="103">
        <f t="shared" si="93"/>
        <v>54.486710343314961</v>
      </c>
      <c r="AM439" s="103">
        <f t="shared" si="94"/>
        <v>86.120396457001078</v>
      </c>
      <c r="AN439" s="103">
        <f t="shared" si="95"/>
        <v>44.041005633788629</v>
      </c>
      <c r="AO439" s="103">
        <f t="shared" si="96"/>
        <v>57.866708933642059</v>
      </c>
      <c r="AP439" s="103">
        <f t="shared" si="97"/>
        <v>67.205825588965723</v>
      </c>
    </row>
    <row r="440" spans="12:42" x14ac:dyDescent="0.25">
      <c r="L440" s="39">
        <v>42216</v>
      </c>
      <c r="M440" s="53">
        <v>3.3910853499999997E-2</v>
      </c>
      <c r="N440" s="53">
        <v>1.92750826E-2</v>
      </c>
      <c r="O440" s="53">
        <v>4.3844692999999999E-3</v>
      </c>
      <c r="P440" s="53">
        <v>4.0827961999999997E-3</v>
      </c>
      <c r="Q440" s="53">
        <v>-1.1621856E-2</v>
      </c>
      <c r="R440" s="53">
        <v>-2.7584140900000002E-2</v>
      </c>
      <c r="S440" s="53">
        <v>3.1448412299999999E-2</v>
      </c>
      <c r="T440" s="53">
        <v>1.6725423999999999E-2</v>
      </c>
      <c r="U440" s="53">
        <v>1.7471606E-3</v>
      </c>
      <c r="W440" s="4">
        <f t="shared" si="87"/>
        <v>-3.1666937100000001E-2</v>
      </c>
      <c r="X440" s="34">
        <f t="shared" si="88"/>
        <v>1.5163720444731192</v>
      </c>
      <c r="AD440" s="17">
        <f t="shared" si="98"/>
        <v>4.0827961999999997E-3</v>
      </c>
      <c r="AE440" s="17">
        <f t="shared" si="99"/>
        <v>-2.7584140900000002E-2</v>
      </c>
      <c r="AG440" s="39">
        <v>42185</v>
      </c>
      <c r="AH440" s="103">
        <f t="shared" si="89"/>
        <v>47.469798846852932</v>
      </c>
      <c r="AI440" s="103">
        <f t="shared" si="90"/>
        <v>59.779434997569822</v>
      </c>
      <c r="AJ440" s="103">
        <f t="shared" si="91"/>
        <v>66.404078301730777</v>
      </c>
      <c r="AK440" s="103">
        <f t="shared" si="92"/>
        <v>30.32337014348148</v>
      </c>
      <c r="AL440" s="103">
        <f t="shared" si="93"/>
        <v>53.853473641791247</v>
      </c>
      <c r="AM440" s="103">
        <f t="shared" si="94"/>
        <v>83.74483930676729</v>
      </c>
      <c r="AN440" s="103">
        <f t="shared" si="95"/>
        <v>45.42602533706664</v>
      </c>
      <c r="AO440" s="103">
        <f t="shared" si="96"/>
        <v>58.834554176041813</v>
      </c>
      <c r="AP440" s="103">
        <f t="shared" si="97"/>
        <v>67.323244959525226</v>
      </c>
    </row>
    <row r="441" spans="12:42" x14ac:dyDescent="0.25">
      <c r="L441" s="39">
        <v>42247</v>
      </c>
      <c r="M441" s="53">
        <v>-6.0728698800000001E-2</v>
      </c>
      <c r="N441" s="53">
        <v>-6.0153117300000003E-2</v>
      </c>
      <c r="O441" s="53">
        <v>-5.9556602700000003E-2</v>
      </c>
      <c r="P441" s="53">
        <v>-7.5780670199999997E-2</v>
      </c>
      <c r="Q441" s="53">
        <v>-6.28408788E-2</v>
      </c>
      <c r="R441" s="53">
        <v>-4.9109543999999998E-2</v>
      </c>
      <c r="S441" s="53">
        <v>-6.1944069999999997E-2</v>
      </c>
      <c r="T441" s="53">
        <v>-6.0369527100000001E-2</v>
      </c>
      <c r="U441" s="53">
        <v>-5.8725552700000003E-2</v>
      </c>
      <c r="W441" s="4">
        <f t="shared" si="87"/>
        <v>2.6671126199999999E-2</v>
      </c>
      <c r="X441" s="34">
        <f t="shared" si="88"/>
        <v>1.5568153946374137</v>
      </c>
      <c r="AD441" s="17">
        <f t="shared" si="98"/>
        <v>-7.5780670199999997E-2</v>
      </c>
      <c r="AE441" s="17">
        <f t="shared" si="99"/>
        <v>-4.9109543999999998E-2</v>
      </c>
      <c r="AG441" s="39">
        <v>42216</v>
      </c>
      <c r="AH441" s="103">
        <f t="shared" si="89"/>
        <v>44.587019730585816</v>
      </c>
      <c r="AI441" s="103">
        <f t="shared" si="90"/>
        <v>56.183515632033277</v>
      </c>
      <c r="AJ441" s="103">
        <f t="shared" si="91"/>
        <v>62.449276992654909</v>
      </c>
      <c r="AK441" s="103">
        <f t="shared" si="92"/>
        <v>28.025444831285782</v>
      </c>
      <c r="AL441" s="103">
        <f t="shared" si="93"/>
        <v>50.469274031708451</v>
      </c>
      <c r="AM441" s="103">
        <f t="shared" si="94"/>
        <v>79.632168436058677</v>
      </c>
      <c r="AN441" s="103">
        <f t="shared" si="95"/>
        <v>42.612152443765609</v>
      </c>
      <c r="AO441" s="103">
        <f t="shared" si="96"/>
        <v>55.282739963294837</v>
      </c>
      <c r="AP441" s="103">
        <f t="shared" si="97"/>
        <v>63.369650189719614</v>
      </c>
    </row>
    <row r="442" spans="12:42" x14ac:dyDescent="0.25">
      <c r="L442" s="39">
        <v>42277</v>
      </c>
      <c r="M442" s="53">
        <v>-2.47378574E-2</v>
      </c>
      <c r="N442" s="53">
        <v>-2.7407711899999999E-2</v>
      </c>
      <c r="O442" s="53">
        <v>-3.0189963199999999E-2</v>
      </c>
      <c r="P442" s="53">
        <v>-6.3156346000000002E-2</v>
      </c>
      <c r="Q442" s="53">
        <v>-4.9063056899999999E-2</v>
      </c>
      <c r="R442" s="53">
        <v>-3.4616893900000001E-2</v>
      </c>
      <c r="S442" s="53">
        <v>-2.77890989E-2</v>
      </c>
      <c r="T442" s="53">
        <v>-2.91398306E-2</v>
      </c>
      <c r="U442" s="53">
        <v>-3.05462263E-2</v>
      </c>
      <c r="W442" s="4">
        <f t="shared" si="87"/>
        <v>2.8539452100000001E-2</v>
      </c>
      <c r="X442" s="34">
        <f t="shared" si="88"/>
        <v>1.6012460530212107</v>
      </c>
      <c r="AD442" s="17">
        <f t="shared" si="98"/>
        <v>-6.3156346000000002E-2</v>
      </c>
      <c r="AE442" s="17">
        <f t="shared" si="99"/>
        <v>-3.4616893900000001E-2</v>
      </c>
      <c r="AG442" s="39">
        <v>42247</v>
      </c>
      <c r="AH442" s="103">
        <f t="shared" si="89"/>
        <v>43.484032394599595</v>
      </c>
      <c r="AI442" s="103">
        <f t="shared" si="90"/>
        <v>54.643654022061362</v>
      </c>
      <c r="AJ442" s="103">
        <f t="shared" si="91"/>
        <v>60.56393561838005</v>
      </c>
      <c r="AK442" s="103">
        <f t="shared" si="92"/>
        <v>26.255460140717187</v>
      </c>
      <c r="AL442" s="103">
        <f t="shared" si="93"/>
        <v>47.993097168189045</v>
      </c>
      <c r="AM442" s="103">
        <f t="shared" si="94"/>
        <v>76.875550110280699</v>
      </c>
      <c r="AN442" s="103">
        <f t="shared" si="95"/>
        <v>41.427999125163929</v>
      </c>
      <c r="AO442" s="103">
        <f t="shared" si="96"/>
        <v>53.671810285660577</v>
      </c>
      <c r="AP442" s="103">
        <f t="shared" si="97"/>
        <v>61.433946514472602</v>
      </c>
    </row>
    <row r="443" spans="12:42" x14ac:dyDescent="0.25">
      <c r="L443" s="39">
        <v>42308</v>
      </c>
      <c r="M443" s="53">
        <v>8.6105799699999999E-2</v>
      </c>
      <c r="N443" s="53">
        <v>8.0908516599999994E-2</v>
      </c>
      <c r="O443" s="53">
        <v>7.5452984799999998E-2</v>
      </c>
      <c r="P443" s="53">
        <v>5.6722966999999999E-2</v>
      </c>
      <c r="Q443" s="53">
        <v>5.6340210100000003E-2</v>
      </c>
      <c r="R443" s="53">
        <v>5.5989435300000001E-2</v>
      </c>
      <c r="S443" s="53">
        <v>8.3865339100000005E-2</v>
      </c>
      <c r="T443" s="53">
        <v>7.8985280099999999E-2</v>
      </c>
      <c r="U443" s="53">
        <v>7.3888490700000004E-2</v>
      </c>
      <c r="W443" s="4">
        <f t="shared" si="87"/>
        <v>-7.3353169999999801E-4</v>
      </c>
      <c r="X443" s="34">
        <f t="shared" si="88"/>
        <v>1.6000714882818197</v>
      </c>
      <c r="AD443" s="17">
        <f t="shared" si="98"/>
        <v>5.6722966999999999E-2</v>
      </c>
      <c r="AE443" s="17">
        <f t="shared" si="99"/>
        <v>5.5989435300000001E-2</v>
      </c>
      <c r="AG443" s="39">
        <v>42277</v>
      </c>
      <c r="AH443" s="103">
        <f t="shared" si="89"/>
        <v>47.228259778117305</v>
      </c>
      <c r="AI443" s="103">
        <f t="shared" si="90"/>
        <v>59.064791010589978</v>
      </c>
      <c r="AJ443" s="103">
        <f t="shared" si="91"/>
        <v>65.133665332021863</v>
      </c>
      <c r="AK443" s="103">
        <f t="shared" si="92"/>
        <v>27.744747739848904</v>
      </c>
      <c r="AL443" s="103">
        <f t="shared" si="93"/>
        <v>50.697038345994528</v>
      </c>
      <c r="AM443" s="103">
        <f t="shared" si="94"/>
        <v>81.179768749332155</v>
      </c>
      <c r="AN443" s="103">
        <f t="shared" si="95"/>
        <v>44.902372320030302</v>
      </c>
      <c r="AO443" s="103">
        <f t="shared" si="96"/>
        <v>57.911093254547538</v>
      </c>
      <c r="AP443" s="103">
        <f t="shared" si="97"/>
        <v>65.973208100171504</v>
      </c>
    </row>
    <row r="444" spans="12:42" x14ac:dyDescent="0.25">
      <c r="L444" s="39">
        <v>42338</v>
      </c>
      <c r="M444" s="53">
        <v>2.8068528000000001E-3</v>
      </c>
      <c r="N444" s="53">
        <v>3.3034395999999998E-3</v>
      </c>
      <c r="O444" s="53">
        <v>3.8273154000000001E-3</v>
      </c>
      <c r="P444" s="53">
        <v>3.6645131400000003E-2</v>
      </c>
      <c r="Q444" s="53">
        <v>3.2528805399999999E-2</v>
      </c>
      <c r="R444" s="53">
        <v>2.8427715900000001E-2</v>
      </c>
      <c r="S444" s="53">
        <v>5.3276575999999997E-3</v>
      </c>
      <c r="T444" s="53">
        <v>5.5435114000000002E-3</v>
      </c>
      <c r="U444" s="53">
        <v>5.7689187999999999E-3</v>
      </c>
      <c r="W444" s="4">
        <f t="shared" si="87"/>
        <v>-8.217415500000002E-3</v>
      </c>
      <c r="X444" s="34">
        <f t="shared" si="88"/>
        <v>1.5869230360329045</v>
      </c>
      <c r="AD444" s="17">
        <f t="shared" si="98"/>
        <v>3.6645131400000003E-2</v>
      </c>
      <c r="AE444" s="17">
        <f t="shared" si="99"/>
        <v>2.8427715900000001E-2</v>
      </c>
      <c r="AG444" s="39">
        <v>42308</v>
      </c>
      <c r="AH444" s="103">
        <f t="shared" si="89"/>
        <v>47.360822551314641</v>
      </c>
      <c r="AI444" s="103">
        <f t="shared" si="90"/>
        <v>59.259907980180088</v>
      </c>
      <c r="AJ444" s="103">
        <f t="shared" si="91"/>
        <v>65.382952412405558</v>
      </c>
      <c r="AK444" s="103">
        <f t="shared" si="92"/>
        <v>28.761457666435522</v>
      </c>
      <c r="AL444" s="103">
        <f t="shared" si="93"/>
        <v>52.346152440707719</v>
      </c>
      <c r="AM444" s="103">
        <f t="shared" si="94"/>
        <v>83.487524152165861</v>
      </c>
      <c r="AN444" s="103">
        <f t="shared" si="95"/>
        <v>45.141596785179146</v>
      </c>
      <c r="AO444" s="103">
        <f t="shared" si="96"/>
        <v>58.232124060190586</v>
      </c>
      <c r="AP444" s="103">
        <f t="shared" si="97"/>
        <v>66.353802180676908</v>
      </c>
    </row>
    <row r="445" spans="12:42" x14ac:dyDescent="0.25">
      <c r="L445" s="39">
        <v>42369</v>
      </c>
      <c r="M445" s="53">
        <v>-1.46748161E-2</v>
      </c>
      <c r="N445" s="53">
        <v>-1.7990347199999999E-2</v>
      </c>
      <c r="O445" s="53">
        <v>-2.15056647E-2</v>
      </c>
      <c r="P445" s="53">
        <v>-4.7698785399999999E-2</v>
      </c>
      <c r="Q445" s="53">
        <v>-5.0209859699999998E-2</v>
      </c>
      <c r="R445" s="53">
        <v>-5.2714211599999998E-2</v>
      </c>
      <c r="S445" s="53">
        <v>-1.7213473999999999E-2</v>
      </c>
      <c r="T445" s="53">
        <v>-2.05254463E-2</v>
      </c>
      <c r="U445" s="53">
        <v>-2.40205374E-2</v>
      </c>
      <c r="W445" s="4">
        <f t="shared" si="87"/>
        <v>-5.0154261999999991E-3</v>
      </c>
      <c r="X445" s="34">
        <f t="shared" si="88"/>
        <v>1.5789639406606015</v>
      </c>
      <c r="AD445" s="17">
        <f t="shared" si="98"/>
        <v>-4.7698785399999999E-2</v>
      </c>
      <c r="AE445" s="17">
        <f t="shared" si="99"/>
        <v>-5.2714211599999998E-2</v>
      </c>
      <c r="AG445" s="39">
        <v>42338</v>
      </c>
      <c r="AH445" s="103">
        <f t="shared" si="89"/>
        <v>46.665811190029366</v>
      </c>
      <c r="AI445" s="103">
        <f t="shared" si="90"/>
        <v>58.193801660576597</v>
      </c>
      <c r="AJ445" s="103">
        <f t="shared" si="91"/>
        <v>63.976848560728307</v>
      </c>
      <c r="AK445" s="103">
        <f t="shared" si="92"/>
        <v>27.38957106941303</v>
      </c>
      <c r="AL445" s="103">
        <f t="shared" si="93"/>
        <v>49.717859470824969</v>
      </c>
      <c r="AM445" s="103">
        <f t="shared" si="94"/>
        <v>79.086545138048479</v>
      </c>
      <c r="AN445" s="103">
        <f t="shared" si="95"/>
        <v>44.364553082598981</v>
      </c>
      <c r="AO445" s="103">
        <f t="shared" si="96"/>
        <v>57.036883724858207</v>
      </c>
      <c r="AP445" s="103">
        <f t="shared" si="97"/>
        <v>64.759948193763762</v>
      </c>
    </row>
    <row r="446" spans="12:42" x14ac:dyDescent="0.25">
      <c r="L446" s="39">
        <v>42400</v>
      </c>
      <c r="M446" s="53">
        <v>-5.5827471900000002E-2</v>
      </c>
      <c r="N446" s="53">
        <v>-5.38241754E-2</v>
      </c>
      <c r="O446" s="53">
        <v>-5.1672502699999998E-2</v>
      </c>
      <c r="P446" s="53">
        <v>-0.10834937880000001</v>
      </c>
      <c r="Q446" s="53">
        <v>-8.7934486100000001E-2</v>
      </c>
      <c r="R446" s="53">
        <v>-6.7179548500000005E-2</v>
      </c>
      <c r="S446" s="53">
        <v>-5.9742551400000003E-2</v>
      </c>
      <c r="T446" s="53">
        <v>-5.64252752E-2</v>
      </c>
      <c r="U446" s="53">
        <v>-5.2881387600000003E-2</v>
      </c>
      <c r="W446" s="4">
        <f t="shared" si="87"/>
        <v>4.1169830300000002E-2</v>
      </c>
      <c r="X446" s="34">
        <f t="shared" si="88"/>
        <v>1.6439696181474179</v>
      </c>
      <c r="AD446" s="17">
        <f t="shared" si="98"/>
        <v>-0.10834937880000001</v>
      </c>
      <c r="AE446" s="17">
        <f t="shared" si="99"/>
        <v>-6.7179548500000005E-2</v>
      </c>
      <c r="AG446" s="39">
        <v>42369</v>
      </c>
      <c r="AH446" s="103">
        <f t="shared" si="89"/>
        <v>44.060576927127293</v>
      </c>
      <c r="AI446" s="103">
        <f t="shared" si="90"/>
        <v>55.061568272804912</v>
      </c>
      <c r="AJ446" s="103">
        <f t="shared" si="91"/>
        <v>60.67100468073658</v>
      </c>
      <c r="AK446" s="103">
        <f t="shared" si="92"/>
        <v>24.421928058443676</v>
      </c>
      <c r="AL446" s="103">
        <f t="shared" si="93"/>
        <v>45.345945048265961</v>
      </c>
      <c r="AM446" s="103">
        <f t="shared" si="94"/>
        <v>73.773546743249511</v>
      </c>
      <c r="AN446" s="103">
        <f t="shared" si="95"/>
        <v>41.714101489723788</v>
      </c>
      <c r="AO446" s="103">
        <f t="shared" si="96"/>
        <v>53.818561864132683</v>
      </c>
      <c r="AP446" s="103">
        <f t="shared" si="97"/>
        <v>61.33535227237342</v>
      </c>
    </row>
    <row r="447" spans="12:42" x14ac:dyDescent="0.25">
      <c r="L447" s="39">
        <v>42429</v>
      </c>
      <c r="M447" s="53">
        <v>-4.2662320000000001E-4</v>
      </c>
      <c r="N447" s="53">
        <v>-3.4312550000000001E-4</v>
      </c>
      <c r="O447" s="53">
        <v>-2.5258220000000002E-4</v>
      </c>
      <c r="P447" s="53">
        <v>-7.0690320999999999E-3</v>
      </c>
      <c r="Q447" s="53">
        <v>-4.4729099999999998E-5</v>
      </c>
      <c r="R447" s="53">
        <v>6.8203168999999998E-3</v>
      </c>
      <c r="S447" s="53">
        <v>-8.946259E-4</v>
      </c>
      <c r="T447" s="53">
        <v>-3.2202469999999999E-4</v>
      </c>
      <c r="U447" s="53">
        <v>2.8936910000000002E-4</v>
      </c>
      <c r="W447" s="4">
        <f t="shared" si="87"/>
        <v>1.3889348999999999E-2</v>
      </c>
      <c r="X447" s="34">
        <f t="shared" si="88"/>
        <v>1.6668032859192643</v>
      </c>
      <c r="AD447" s="17">
        <f t="shared" si="98"/>
        <v>-7.0690320999999999E-3</v>
      </c>
      <c r="AE447" s="17">
        <f t="shared" si="99"/>
        <v>6.8203168999999998E-3</v>
      </c>
      <c r="AG447" s="39">
        <v>42400</v>
      </c>
      <c r="AH447" s="103">
        <f t="shared" si="89"/>
        <v>44.0417796628048</v>
      </c>
      <c r="AI447" s="103">
        <f t="shared" si="90"/>
        <v>55.042675244660522</v>
      </c>
      <c r="AJ447" s="103">
        <f t="shared" si="91"/>
        <v>60.655680264898109</v>
      </c>
      <c r="AK447" s="103">
        <f t="shared" si="92"/>
        <v>24.249288665054646</v>
      </c>
      <c r="AL447" s="103">
        <f t="shared" si="93"/>
        <v>45.343916764955303</v>
      </c>
      <c r="AM447" s="103">
        <f t="shared" si="94"/>
        <v>74.276705710875447</v>
      </c>
      <c r="AN447" s="103">
        <f t="shared" si="95"/>
        <v>41.676782974135854</v>
      </c>
      <c r="AO447" s="103">
        <f t="shared" si="96"/>
        <v>53.801230957893956</v>
      </c>
      <c r="AP447" s="103">
        <f t="shared" si="97"/>
        <v>61.353100828058665</v>
      </c>
    </row>
    <row r="448" spans="12:42" x14ac:dyDescent="0.25">
      <c r="L448" s="39">
        <v>42460</v>
      </c>
      <c r="M448" s="53">
        <v>6.7441408199999997E-2</v>
      </c>
      <c r="N448" s="53">
        <v>6.9660830600000001E-2</v>
      </c>
      <c r="O448" s="53">
        <v>7.2035097899999997E-2</v>
      </c>
      <c r="P448" s="53">
        <v>7.6605721599999996E-2</v>
      </c>
      <c r="Q448" s="53">
        <v>7.9811651999999997E-2</v>
      </c>
      <c r="R448" s="53">
        <v>8.2885863899999995E-2</v>
      </c>
      <c r="S448" s="53">
        <v>6.8080047699999993E-2</v>
      </c>
      <c r="T448" s="53">
        <v>7.04060767E-2</v>
      </c>
      <c r="U448" s="53">
        <v>7.2874687600000002E-2</v>
      </c>
      <c r="W448" s="4">
        <f t="shared" si="87"/>
        <v>6.2801422999999995E-3</v>
      </c>
      <c r="X448" s="34">
        <f t="shared" si="88"/>
        <v>1.6772710477409449</v>
      </c>
      <c r="AD448" s="17">
        <f t="shared" si="98"/>
        <v>7.6605721599999996E-2</v>
      </c>
      <c r="AE448" s="17">
        <f t="shared" si="99"/>
        <v>8.2885863899999995E-2</v>
      </c>
      <c r="AG448" s="39">
        <v>42429</v>
      </c>
      <c r="AH448" s="103">
        <f t="shared" si="89"/>
        <v>47.01201930289848</v>
      </c>
      <c r="AI448" s="103">
        <f t="shared" si="90"/>
        <v>58.876993720649629</v>
      </c>
      <c r="AJ448" s="103">
        <f t="shared" si="91"/>
        <v>65.025018130971134</v>
      </c>
      <c r="AK448" s="103">
        <f t="shared" si="92"/>
        <v>26.106922921527858</v>
      </c>
      <c r="AL448" s="103">
        <f t="shared" si="93"/>
        <v>48.962889670116887</v>
      </c>
      <c r="AM448" s="103">
        <f t="shared" si="94"/>
        <v>80.433194631367428</v>
      </c>
      <c r="AN448" s="103">
        <f t="shared" si="95"/>
        <v>44.514140346997571</v>
      </c>
      <c r="AO448" s="103">
        <f t="shared" si="96"/>
        <v>57.58916455126986</v>
      </c>
      <c r="AP448" s="103">
        <f t="shared" si="97"/>
        <v>65.82418888419474</v>
      </c>
    </row>
    <row r="449" spans="12:42" x14ac:dyDescent="0.25">
      <c r="L449" s="39">
        <v>42490</v>
      </c>
      <c r="M449" s="53">
        <v>-9.1315895000000005E-3</v>
      </c>
      <c r="N449" s="53">
        <v>5.4382112999999998E-3</v>
      </c>
      <c r="O449" s="53">
        <v>2.10064085E-2</v>
      </c>
      <c r="P449" s="53">
        <v>9.9716929000000006E-3</v>
      </c>
      <c r="Q449" s="53">
        <v>1.56946515E-2</v>
      </c>
      <c r="R449" s="53">
        <v>2.1181184700000001E-2</v>
      </c>
      <c r="S449" s="53">
        <v>-7.7782368000000003E-3</v>
      </c>
      <c r="T449" s="53">
        <v>6.1975624000000003E-3</v>
      </c>
      <c r="U449" s="53">
        <v>2.10174209E-2</v>
      </c>
      <c r="W449" s="4">
        <f t="shared" si="87"/>
        <v>1.1209491800000001E-2</v>
      </c>
      <c r="X449" s="34">
        <f t="shared" si="88"/>
        <v>1.6960724037969745</v>
      </c>
      <c r="AD449" s="17">
        <f t="shared" si="98"/>
        <v>9.9716929000000006E-3</v>
      </c>
      <c r="AE449" s="17">
        <f t="shared" si="99"/>
        <v>2.1181184700000001E-2</v>
      </c>
      <c r="AG449" s="39">
        <v>42460</v>
      </c>
      <c r="AH449" s="103">
        <f t="shared" si="89"/>
        <v>46.582724841058337</v>
      </c>
      <c r="AI449" s="103">
        <f t="shared" si="90"/>
        <v>59.197179253211296</v>
      </c>
      <c r="AJ449" s="103">
        <f t="shared" si="91"/>
        <v>66.390960224550213</v>
      </c>
      <c r="AK449" s="103">
        <f t="shared" si="92"/>
        <v>26.367253139465305</v>
      </c>
      <c r="AL449" s="103">
        <f t="shared" si="93"/>
        <v>49.731345159922327</v>
      </c>
      <c r="AM449" s="103">
        <f t="shared" si="94"/>
        <v>82.136864982865475</v>
      </c>
      <c r="AN449" s="103">
        <f t="shared" si="95"/>
        <v>44.167898822430189</v>
      </c>
      <c r="AO449" s="103">
        <f t="shared" si="96"/>
        <v>57.94607699214022</v>
      </c>
      <c r="AP449" s="103">
        <f t="shared" si="97"/>
        <v>67.207643567374959</v>
      </c>
    </row>
    <row r="450" spans="12:42" x14ac:dyDescent="0.25">
      <c r="L450" s="39">
        <v>42521</v>
      </c>
      <c r="M450" s="53">
        <v>1.9419316200000002E-2</v>
      </c>
      <c r="N450" s="53">
        <v>1.7511781000000001E-2</v>
      </c>
      <c r="O450" s="53">
        <v>1.5532084200000001E-2</v>
      </c>
      <c r="P450" s="53">
        <v>2.6941070599999999E-2</v>
      </c>
      <c r="Q450" s="53">
        <v>2.2524822100000001E-2</v>
      </c>
      <c r="R450" s="53">
        <v>1.8331934099999999E-2</v>
      </c>
      <c r="S450" s="53">
        <v>1.9964551099999998E-2</v>
      </c>
      <c r="T450" s="53">
        <v>1.7890329199999999E-2</v>
      </c>
      <c r="U450" s="53">
        <v>1.5752096300000001E-2</v>
      </c>
      <c r="W450" s="4">
        <f t="shared" ref="W450:W469" si="100">INDEX(M450:U450,VLOOKUP($C$1,$A$37:$B$45,2))-INDEX(M450:U450,VLOOKUP($G$1,$A$37:$B$45,2))</f>
        <v>-8.6091364999999996E-3</v>
      </c>
      <c r="X450" s="34">
        <f t="shared" si="88"/>
        <v>1.6814706849588035</v>
      </c>
      <c r="AD450" s="17">
        <f t="shared" si="98"/>
        <v>2.6941070599999999E-2</v>
      </c>
      <c r="AE450" s="17">
        <f t="shared" si="99"/>
        <v>1.8331934099999999E-2</v>
      </c>
      <c r="AG450" s="39">
        <v>42490</v>
      </c>
      <c r="AH450" s="103">
        <f t="shared" si="89"/>
        <v>47.487329504204446</v>
      </c>
      <c r="AI450" s="103">
        <f t="shared" si="90"/>
        <v>60.233827292111279</v>
      </c>
      <c r="AJ450" s="103">
        <f t="shared" si="91"/>
        <v>67.422150208876772</v>
      </c>
      <c r="AK450" s="103">
        <f t="shared" si="92"/>
        <v>27.077615167823708</v>
      </c>
      <c r="AL450" s="103">
        <f t="shared" si="93"/>
        <v>50.851534862443273</v>
      </c>
      <c r="AM450" s="103">
        <f t="shared" si="94"/>
        <v>83.642592578911959</v>
      </c>
      <c r="AN450" s="103">
        <f t="shared" si="95"/>
        <v>45.049691095450221</v>
      </c>
      <c r="AO450" s="103">
        <f t="shared" si="96"/>
        <v>58.982751385378158</v>
      </c>
      <c r="AP450" s="103">
        <f t="shared" si="97"/>
        <v>68.266304840944315</v>
      </c>
    </row>
    <row r="451" spans="12:42" x14ac:dyDescent="0.25">
      <c r="L451" s="39">
        <v>42551</v>
      </c>
      <c r="M451" s="53">
        <v>-3.9274638999999998E-3</v>
      </c>
      <c r="N451" s="53">
        <v>2.2645236999999999E-3</v>
      </c>
      <c r="O451" s="53">
        <v>8.6473214999999992E-3</v>
      </c>
      <c r="P451" s="53">
        <v>-4.6004033999999996E-3</v>
      </c>
      <c r="Q451" s="53">
        <v>-6.3036880000000002E-4</v>
      </c>
      <c r="R451" s="53">
        <v>3.0400552999999999E-3</v>
      </c>
      <c r="S451" s="53">
        <v>-3.9866197999999997E-3</v>
      </c>
      <c r="T451" s="53">
        <v>2.0562266000000002E-3</v>
      </c>
      <c r="U451" s="53">
        <v>8.2636286999999992E-3</v>
      </c>
      <c r="W451" s="4">
        <f t="shared" si="100"/>
        <v>7.6404587E-3</v>
      </c>
      <c r="X451" s="34">
        <f t="shared" si="88"/>
        <v>1.694317892282492</v>
      </c>
      <c r="AD451" s="17">
        <f t="shared" si="98"/>
        <v>-4.6004033999999996E-3</v>
      </c>
      <c r="AE451" s="17">
        <f t="shared" si="99"/>
        <v>3.0400552999999999E-3</v>
      </c>
      <c r="AG451" s="39">
        <v>42521</v>
      </c>
      <c r="AH451" s="103">
        <f t="shared" si="89"/>
        <v>47.300824731869277</v>
      </c>
      <c r="AI451" s="103">
        <f t="shared" si="90"/>
        <v>60.370228221555976</v>
      </c>
      <c r="AJ451" s="103">
        <f t="shared" si="91"/>
        <v>68.005171217954228</v>
      </c>
      <c r="AK451" s="103">
        <f t="shared" si="92"/>
        <v>26.953047214941762</v>
      </c>
      <c r="AL451" s="103">
        <f t="shared" si="93"/>
        <v>50.81947964143388</v>
      </c>
      <c r="AM451" s="103">
        <f t="shared" si="94"/>
        <v>83.896870685787221</v>
      </c>
      <c r="AN451" s="103">
        <f t="shared" si="95"/>
        <v>44.870095104945214</v>
      </c>
      <c r="AO451" s="103">
        <f t="shared" si="96"/>
        <v>59.104033287717954</v>
      </c>
      <c r="AP451" s="103">
        <f t="shared" si="97"/>
        <v>68.830432236870891</v>
      </c>
    </row>
    <row r="452" spans="12:42" x14ac:dyDescent="0.25">
      <c r="L452" s="39">
        <v>42582</v>
      </c>
      <c r="M452" s="53">
        <v>4.72019719E-2</v>
      </c>
      <c r="N452" s="53">
        <v>3.8094467600000001E-2</v>
      </c>
      <c r="O452" s="53">
        <v>2.9035553499999998E-2</v>
      </c>
      <c r="P452" s="53">
        <v>6.5388334199999995E-2</v>
      </c>
      <c r="Q452" s="53">
        <v>5.9706639800000003E-2</v>
      </c>
      <c r="R452" s="53">
        <v>5.3953341199999998E-2</v>
      </c>
      <c r="S452" s="53">
        <v>4.8554125199999999E-2</v>
      </c>
      <c r="T452" s="53">
        <v>3.9687013600000001E-2</v>
      </c>
      <c r="U452" s="53">
        <v>3.08553136E-2</v>
      </c>
      <c r="W452" s="4">
        <f t="shared" si="100"/>
        <v>-1.1434992999999997E-2</v>
      </c>
      <c r="X452" s="34">
        <f t="shared" ref="X452:X469" si="101">X451*(1+W452)</f>
        <v>1.674943379044467</v>
      </c>
      <c r="AD452" s="17">
        <f t="shared" si="98"/>
        <v>6.5388334199999995E-2</v>
      </c>
      <c r="AE452" s="17">
        <f t="shared" si="99"/>
        <v>5.3953341199999998E-2</v>
      </c>
      <c r="AG452" s="39">
        <v>42551</v>
      </c>
      <c r="AH452" s="103">
        <f t="shared" ref="AH452:AH515" si="102">AH451*(1+M452)</f>
        <v>49.533516931709798</v>
      </c>
      <c r="AI452" s="103">
        <f t="shared" ref="AI452:AI515" si="103">AI451*(1+N452)</f>
        <v>62.669999924546637</v>
      </c>
      <c r="AJ452" s="103">
        <f t="shared" ref="AJ452:AJ515" si="104">AJ451*(1+O452)</f>
        <v>69.979739005129801</v>
      </c>
      <c r="AK452" s="103">
        <f t="shared" ref="AK452:AK515" si="105">AK451*(1+P452)</f>
        <v>28.715462073940749</v>
      </c>
      <c r="AL452" s="103">
        <f t="shared" ref="AL452:AL515" si="106">AL451*(1+Q452)</f>
        <v>53.853740007208401</v>
      </c>
      <c r="AM452" s="103">
        <f t="shared" ref="AM452:AM515" si="107">AM451*(1+R452)</f>
        <v>88.423387175509774</v>
      </c>
      <c r="AN452" s="103">
        <f t="shared" ref="AN452:AN515" si="108">AN451*(1+S452)</f>
        <v>47.04872332040663</v>
      </c>
      <c r="AO452" s="103">
        <f t="shared" ref="AO452:AO515" si="109">AO451*(1+T452)</f>
        <v>61.449695860622469</v>
      </c>
      <c r="AP452" s="103">
        <f t="shared" ref="AP452:AP515" si="110">AP451*(1+U452)</f>
        <v>70.954216808763093</v>
      </c>
    </row>
    <row r="453" spans="12:42" x14ac:dyDescent="0.25">
      <c r="L453" s="39">
        <v>42613</v>
      </c>
      <c r="M453" s="53">
        <v>-4.9683436999999999E-3</v>
      </c>
      <c r="N453" s="53">
        <v>1.3285733000000001E-3</v>
      </c>
      <c r="O453" s="53">
        <v>7.7104113E-3</v>
      </c>
      <c r="P453" s="53">
        <v>1.06300939E-2</v>
      </c>
      <c r="Q453" s="53">
        <v>1.76842163E-2</v>
      </c>
      <c r="R453" s="53">
        <v>2.4851982599999999E-2</v>
      </c>
      <c r="S453" s="53">
        <v>-3.8015475999999999E-3</v>
      </c>
      <c r="T453" s="53">
        <v>2.5507753E-3</v>
      </c>
      <c r="U453" s="53">
        <v>8.9888382999999995E-3</v>
      </c>
      <c r="W453" s="4">
        <f t="shared" si="100"/>
        <v>1.4221888699999999E-2</v>
      </c>
      <c r="X453" s="34">
        <f t="shared" si="101"/>
        <v>1.6987642373600393</v>
      </c>
      <c r="AD453" s="17">
        <f t="shared" si="98"/>
        <v>1.06300939E-2</v>
      </c>
      <c r="AE453" s="17">
        <f t="shared" si="99"/>
        <v>2.4851982599999999E-2</v>
      </c>
      <c r="AG453" s="39">
        <v>42582</v>
      </c>
      <c r="AH453" s="103">
        <f t="shared" si="102"/>
        <v>49.287417394923295</v>
      </c>
      <c r="AI453" s="103">
        <f t="shared" si="103"/>
        <v>62.753261613157385</v>
      </c>
      <c r="AJ453" s="103">
        <f t="shared" si="104"/>
        <v>70.519311575526004</v>
      </c>
      <c r="AK453" s="103">
        <f t="shared" si="105"/>
        <v>29.020710132168624</v>
      </c>
      <c r="AL453" s="103">
        <f t="shared" si="106"/>
        <v>54.806101194059835</v>
      </c>
      <c r="AM453" s="103">
        <f t="shared" si="107"/>
        <v>90.620883655028607</v>
      </c>
      <c r="AN453" s="103">
        <f t="shared" si="108"/>
        <v>46.869865359184878</v>
      </c>
      <c r="AO453" s="103">
        <f t="shared" si="109"/>
        <v>61.606440227016257</v>
      </c>
      <c r="AP453" s="103">
        <f t="shared" si="110"/>
        <v>71.592012790360215</v>
      </c>
    </row>
    <row r="454" spans="12:42" x14ac:dyDescent="0.25">
      <c r="L454" s="39">
        <v>42643</v>
      </c>
      <c r="M454" s="53">
        <v>3.6580355000000002E-3</v>
      </c>
      <c r="N454" s="53">
        <v>7.9144320000000003E-4</v>
      </c>
      <c r="O454" s="53">
        <v>-2.0841891000000002E-3</v>
      </c>
      <c r="P454" s="53">
        <v>1.43981245E-2</v>
      </c>
      <c r="Q454" s="53">
        <v>1.11382624E-2</v>
      </c>
      <c r="R454" s="53">
        <v>7.8818924999999995E-3</v>
      </c>
      <c r="S454" s="53">
        <v>4.4675004999999999E-3</v>
      </c>
      <c r="T454" s="53">
        <v>1.5719635E-3</v>
      </c>
      <c r="U454" s="53">
        <v>-1.3309951E-3</v>
      </c>
      <c r="W454" s="4">
        <f t="shared" si="100"/>
        <v>-6.5162320000000003E-3</v>
      </c>
      <c r="X454" s="34">
        <f t="shared" si="101"/>
        <v>1.6876946954760983</v>
      </c>
      <c r="AD454" s="17">
        <f t="shared" si="98"/>
        <v>1.43981245E-2</v>
      </c>
      <c r="AE454" s="17">
        <f t="shared" si="99"/>
        <v>7.8818924999999995E-3</v>
      </c>
      <c r="AG454" s="39">
        <v>42613</v>
      </c>
      <c r="AH454" s="103">
        <f t="shared" si="102"/>
        <v>49.467712517457244</v>
      </c>
      <c r="AI454" s="103">
        <f t="shared" si="103"/>
        <v>62.802927255338943</v>
      </c>
      <c r="AJ454" s="103">
        <f t="shared" si="104"/>
        <v>70.372335995000796</v>
      </c>
      <c r="AK454" s="103">
        <f t="shared" si="105"/>
        <v>29.438553929729999</v>
      </c>
      <c r="AL454" s="103">
        <f t="shared" si="106"/>
        <v>55.416545930280229</v>
      </c>
      <c r="AM454" s="103">
        <f t="shared" si="107"/>
        <v>91.335147718252543</v>
      </c>
      <c r="AN454" s="103">
        <f t="shared" si="108"/>
        <v>47.079256506111975</v>
      </c>
      <c r="AO454" s="103">
        <f t="shared" si="109"/>
        <v>61.703283302418058</v>
      </c>
      <c r="AP454" s="103">
        <f t="shared" si="110"/>
        <v>71.496724172137107</v>
      </c>
    </row>
    <row r="455" spans="12:42" x14ac:dyDescent="0.25">
      <c r="L455" s="39">
        <v>42674</v>
      </c>
      <c r="M455" s="53">
        <v>-2.3483016799999999E-2</v>
      </c>
      <c r="N455" s="53">
        <v>-1.95000637E-2</v>
      </c>
      <c r="O455" s="53">
        <v>-1.54767334E-2</v>
      </c>
      <c r="P455" s="53">
        <v>-6.2144812899999999E-2</v>
      </c>
      <c r="Q455" s="53">
        <v>-4.7539963499999997E-2</v>
      </c>
      <c r="R455" s="53">
        <v>-3.2868021499999997E-2</v>
      </c>
      <c r="S455" s="53">
        <v>-2.6420604800000001E-2</v>
      </c>
      <c r="T455" s="53">
        <v>-2.16355503E-2</v>
      </c>
      <c r="U455" s="53">
        <v>-1.6804639400000002E-2</v>
      </c>
      <c r="W455" s="4">
        <f t="shared" si="100"/>
        <v>2.9276791400000002E-2</v>
      </c>
      <c r="X455" s="34">
        <f t="shared" si="101"/>
        <v>1.7371049810224386</v>
      </c>
      <c r="AD455" s="17">
        <f t="shared" si="98"/>
        <v>-6.2144812899999999E-2</v>
      </c>
      <c r="AE455" s="17">
        <f t="shared" si="99"/>
        <v>-3.2868021499999997E-2</v>
      </c>
      <c r="AG455" s="39">
        <v>42643</v>
      </c>
      <c r="AH455" s="103">
        <f t="shared" si="102"/>
        <v>48.306061393352223</v>
      </c>
      <c r="AI455" s="103">
        <f t="shared" si="103"/>
        <v>61.578266173313366</v>
      </c>
      <c r="AJ455" s="103">
        <f t="shared" si="104"/>
        <v>69.283202112070938</v>
      </c>
      <c r="AK455" s="103">
        <f t="shared" si="105"/>
        <v>27.60910050372037</v>
      </c>
      <c r="AL455" s="103">
        <f t="shared" si="106"/>
        <v>52.782045359458635</v>
      </c>
      <c r="AM455" s="103">
        <f t="shared" si="107"/>
        <v>88.333142119343336</v>
      </c>
      <c r="AN455" s="103">
        <f t="shared" si="108"/>
        <v>45.83539407568616</v>
      </c>
      <c r="AO455" s="103">
        <f t="shared" si="109"/>
        <v>60.368298812853446</v>
      </c>
      <c r="AP455" s="103">
        <f t="shared" si="110"/>
        <v>70.295247504143077</v>
      </c>
    </row>
    <row r="456" spans="12:42" x14ac:dyDescent="0.25">
      <c r="L456" s="39">
        <v>42704</v>
      </c>
      <c r="M456" s="53">
        <v>2.1758276100000001E-2</v>
      </c>
      <c r="N456" s="53">
        <v>3.9423605E-2</v>
      </c>
      <c r="O456" s="53">
        <v>5.71145058E-2</v>
      </c>
      <c r="P456" s="53">
        <v>8.9469055399999997E-2</v>
      </c>
      <c r="Q456" s="53">
        <v>0.11151215909999999</v>
      </c>
      <c r="R456" s="53">
        <v>0.1327282373</v>
      </c>
      <c r="S456" s="53">
        <v>2.6671004000000002E-2</v>
      </c>
      <c r="T456" s="53">
        <v>4.4752110400000003E-2</v>
      </c>
      <c r="U456" s="53">
        <v>6.2806755800000003E-2</v>
      </c>
      <c r="W456" s="4">
        <f t="shared" si="100"/>
        <v>4.3259181899999999E-2</v>
      </c>
      <c r="X456" s="34">
        <f t="shared" si="101"/>
        <v>1.8122507213758841</v>
      </c>
      <c r="AD456" s="17">
        <f t="shared" si="98"/>
        <v>8.9469055399999997E-2</v>
      </c>
      <c r="AE456" s="17">
        <f t="shared" si="99"/>
        <v>0.1327282373</v>
      </c>
      <c r="AG456" s="39">
        <v>42674</v>
      </c>
      <c r="AH456" s="103">
        <f t="shared" si="102"/>
        <v>49.357118014452325</v>
      </c>
      <c r="AI456" s="103">
        <f t="shared" si="103"/>
        <v>64.005903415514936</v>
      </c>
      <c r="AJ456" s="103">
        <f t="shared" si="104"/>
        <v>73.240277960943388</v>
      </c>
      <c r="AK456" s="103">
        <f t="shared" si="105"/>
        <v>30.079260646231894</v>
      </c>
      <c r="AL456" s="103">
        <f t="shared" si="106"/>
        <v>58.667885199205998</v>
      </c>
      <c r="AM456" s="103">
        <f t="shared" si="107"/>
        <v>100.05744436801417</v>
      </c>
      <c r="AN456" s="103">
        <f t="shared" si="108"/>
        <v>47.057870054420363</v>
      </c>
      <c r="AO456" s="103">
        <f t="shared" si="109"/>
        <v>63.069907585986449</v>
      </c>
      <c r="AP456" s="103">
        <f t="shared" si="110"/>
        <v>74.710263948036356</v>
      </c>
    </row>
    <row r="457" spans="12:42" x14ac:dyDescent="0.25">
      <c r="L457" s="39">
        <v>42735</v>
      </c>
      <c r="M457" s="53">
        <v>1.23790359E-2</v>
      </c>
      <c r="N457" s="53">
        <v>1.8786860200000002E-2</v>
      </c>
      <c r="O457" s="53">
        <v>2.49923331E-2</v>
      </c>
      <c r="P457" s="53">
        <v>1.3640161099999999E-2</v>
      </c>
      <c r="Q457" s="53">
        <v>2.8019563800000001E-2</v>
      </c>
      <c r="R457" s="53">
        <v>4.1294579800000002E-2</v>
      </c>
      <c r="S457" s="53">
        <v>1.2473227200000001E-2</v>
      </c>
      <c r="T457" s="53">
        <v>1.9513168399999999E-2</v>
      </c>
      <c r="U457" s="53">
        <v>2.63049206E-2</v>
      </c>
      <c r="W457" s="4">
        <f t="shared" si="100"/>
        <v>2.7654418700000002E-2</v>
      </c>
      <c r="X457" s="34">
        <f t="shared" si="101"/>
        <v>1.8623674616141899</v>
      </c>
      <c r="AD457" s="17">
        <f t="shared" si="98"/>
        <v>1.3640161099999999E-2</v>
      </c>
      <c r="AE457" s="17">
        <f t="shared" si="99"/>
        <v>4.1294579800000002E-2</v>
      </c>
      <c r="AG457" s="39">
        <v>42704</v>
      </c>
      <c r="AH457" s="103">
        <f t="shared" si="102"/>
        <v>49.968111550273768</v>
      </c>
      <c r="AI457" s="103">
        <f t="shared" si="103"/>
        <v>65.208373374956921</v>
      </c>
      <c r="AJ457" s="103">
        <f t="shared" si="104"/>
        <v>75.070723384079869</v>
      </c>
      <c r="AK457" s="103">
        <f t="shared" si="105"/>
        <v>30.489546607215392</v>
      </c>
      <c r="AL457" s="103">
        <f t="shared" si="106"/>
        <v>60.311733751556226</v>
      </c>
      <c r="AM457" s="103">
        <f t="shared" si="107"/>
        <v>104.18927448905319</v>
      </c>
      <c r="AN457" s="103">
        <f t="shared" si="108"/>
        <v>47.644833559157227</v>
      </c>
      <c r="AO457" s="103">
        <f t="shared" si="109"/>
        <v>64.30060131368424</v>
      </c>
      <c r="AP457" s="103">
        <f t="shared" si="110"/>
        <v>76.675511509194493</v>
      </c>
    </row>
    <row r="458" spans="12:42" x14ac:dyDescent="0.25">
      <c r="L458" s="39">
        <v>42766</v>
      </c>
      <c r="M458" s="53">
        <v>3.3698614000000002E-2</v>
      </c>
      <c r="N458" s="53">
        <v>2.01086184E-2</v>
      </c>
      <c r="O458" s="53">
        <v>7.1240975999999996E-3</v>
      </c>
      <c r="P458" s="53">
        <v>1.6236737899999999E-2</v>
      </c>
      <c r="Q458" s="53">
        <v>3.9444069999999996E-3</v>
      </c>
      <c r="R458" s="53">
        <v>-7.1379082999999998E-3</v>
      </c>
      <c r="S458" s="53">
        <v>3.2346019199999999E-2</v>
      </c>
      <c r="T458" s="53">
        <v>1.88218985E-2</v>
      </c>
      <c r="U458" s="53">
        <v>5.9599945999999999E-3</v>
      </c>
      <c r="W458" s="4">
        <f t="shared" si="100"/>
        <v>-2.3374646199999998E-2</v>
      </c>
      <c r="X458" s="34">
        <f t="shared" si="101"/>
        <v>1.8188352811045663</v>
      </c>
      <c r="AD458" s="17">
        <f t="shared" si="98"/>
        <v>1.6236737899999999E-2</v>
      </c>
      <c r="AE458" s="17">
        <f t="shared" si="99"/>
        <v>-7.1379082999999998E-3</v>
      </c>
      <c r="AG458" s="39">
        <v>42735</v>
      </c>
      <c r="AH458" s="103">
        <f t="shared" si="102"/>
        <v>51.651967653715381</v>
      </c>
      <c r="AI458" s="103">
        <f t="shared" si="103"/>
        <v>66.519623671638655</v>
      </c>
      <c r="AJ458" s="103">
        <f t="shared" si="104"/>
        <v>75.605534544370656</v>
      </c>
      <c r="AK458" s="103">
        <f t="shared" si="105"/>
        <v>30.98459738416658</v>
      </c>
      <c r="AL458" s="103">
        <f t="shared" si="106"/>
        <v>60.549627776348004</v>
      </c>
      <c r="AM458" s="103">
        <f t="shared" si="107"/>
        <v>103.44558100190679</v>
      </c>
      <c r="AN458" s="103">
        <f t="shared" si="108"/>
        <v>49.185954260242532</v>
      </c>
      <c r="AO458" s="103">
        <f t="shared" si="109"/>
        <v>65.510860705099361</v>
      </c>
      <c r="AP458" s="103">
        <f t="shared" si="110"/>
        <v>77.132497143741531</v>
      </c>
    </row>
    <row r="459" spans="12:42" x14ac:dyDescent="0.25">
      <c r="L459" s="39">
        <v>42794</v>
      </c>
      <c r="M459" s="53">
        <v>4.1535639200000002E-2</v>
      </c>
      <c r="N459" s="53">
        <v>3.8708026399999998E-2</v>
      </c>
      <c r="O459" s="53">
        <v>3.5933879299999999E-2</v>
      </c>
      <c r="P459" s="53">
        <v>2.4520800200000002E-2</v>
      </c>
      <c r="Q459" s="53">
        <v>1.9298818700000001E-2</v>
      </c>
      <c r="R459" s="53">
        <v>1.4468056199999999E-2</v>
      </c>
      <c r="S459" s="53">
        <v>4.0246976900000002E-2</v>
      </c>
      <c r="T459" s="53">
        <v>3.71915658E-2</v>
      </c>
      <c r="U459" s="53">
        <v>3.4206351400000001E-2</v>
      </c>
      <c r="W459" s="4">
        <f t="shared" si="100"/>
        <v>-1.0052744000000002E-2</v>
      </c>
      <c r="X459" s="34">
        <f t="shared" si="101"/>
        <v>1.800550995645454</v>
      </c>
      <c r="AD459" s="17">
        <f t="shared" si="98"/>
        <v>2.4520800200000002E-2</v>
      </c>
      <c r="AE459" s="17">
        <f t="shared" si="99"/>
        <v>1.4468056199999999E-2</v>
      </c>
      <c r="AG459" s="39">
        <v>42766</v>
      </c>
      <c r="AH459" s="103">
        <f t="shared" si="102"/>
        <v>53.79736514615017</v>
      </c>
      <c r="AI459" s="103">
        <f t="shared" si="103"/>
        <v>69.094467020838508</v>
      </c>
      <c r="AJ459" s="103">
        <f t="shared" si="104"/>
        <v>78.322334697100047</v>
      </c>
      <c r="AK459" s="103">
        <f t="shared" si="105"/>
        <v>31.744364505901171</v>
      </c>
      <c r="AL459" s="103">
        <f t="shared" si="106"/>
        <v>61.71816406515623</v>
      </c>
      <c r="AM459" s="103">
        <f t="shared" si="107"/>
        <v>104.94223748148401</v>
      </c>
      <c r="AN459" s="103">
        <f t="shared" si="108"/>
        <v>51.165540225158971</v>
      </c>
      <c r="AO459" s="103">
        <f t="shared" si="109"/>
        <v>67.947312191627688</v>
      </c>
      <c r="AP459" s="103">
        <f t="shared" si="110"/>
        <v>79.770918445399843</v>
      </c>
    </row>
    <row r="460" spans="12:42" x14ac:dyDescent="0.25">
      <c r="L460" s="39">
        <v>42825</v>
      </c>
      <c r="M460" s="53">
        <v>1.1566312400000001E-2</v>
      </c>
      <c r="N460" s="53">
        <v>6.3176499999999995E-4</v>
      </c>
      <c r="O460" s="53">
        <v>-1.01868268E-2</v>
      </c>
      <c r="P460" s="53">
        <v>1.18449209E-2</v>
      </c>
      <c r="Q460" s="53">
        <v>1.308622E-3</v>
      </c>
      <c r="R460" s="53">
        <v>-8.4651225999999996E-3</v>
      </c>
      <c r="S460" s="53">
        <v>1.15827703E-2</v>
      </c>
      <c r="T460" s="53">
        <v>6.8033989999999995E-4</v>
      </c>
      <c r="U460" s="53">
        <v>-1.00515545E-2</v>
      </c>
      <c r="W460" s="4">
        <f t="shared" si="100"/>
        <v>-2.03100435E-2</v>
      </c>
      <c r="X460" s="34">
        <f t="shared" si="101"/>
        <v>1.7639817265999265</v>
      </c>
      <c r="AD460" s="17">
        <f t="shared" si="98"/>
        <v>1.18449209E-2</v>
      </c>
      <c r="AE460" s="17">
        <f t="shared" si="99"/>
        <v>-8.4651225999999996E-3</v>
      </c>
      <c r="AG460" s="39">
        <v>42794</v>
      </c>
      <c r="AH460" s="103">
        <f t="shared" si="102"/>
        <v>54.419602277727421</v>
      </c>
      <c r="AI460" s="103">
        <f t="shared" si="103"/>
        <v>69.138118486795932</v>
      </c>
      <c r="AJ460" s="103">
        <f t="shared" si="104"/>
        <v>77.524478638969057</v>
      </c>
      <c r="AK460" s="103">
        <f t="shared" si="105"/>
        <v>32.120373992494336</v>
      </c>
      <c r="AL460" s="103">
        <f t="shared" si="106"/>
        <v>61.798929812451505</v>
      </c>
      <c r="AM460" s="103">
        <f t="shared" si="107"/>
        <v>104.05388857528494</v>
      </c>
      <c r="AN460" s="103">
        <f t="shared" si="108"/>
        <v>51.758178924862399</v>
      </c>
      <c r="AO460" s="103">
        <f t="shared" si="109"/>
        <v>67.993539459209401</v>
      </c>
      <c r="AP460" s="103">
        <f t="shared" si="110"/>
        <v>78.969096711130859</v>
      </c>
    </row>
    <row r="461" spans="12:42" x14ac:dyDescent="0.25">
      <c r="L461" s="39">
        <v>42855</v>
      </c>
      <c r="M461" s="53">
        <v>2.2870162499999999E-2</v>
      </c>
      <c r="N461" s="53">
        <v>1.05723508E-2</v>
      </c>
      <c r="O461" s="53">
        <v>-1.8765536E-3</v>
      </c>
      <c r="P461" s="53">
        <v>1.8416668899999999E-2</v>
      </c>
      <c r="Q461" s="53">
        <v>1.0966449099999999E-2</v>
      </c>
      <c r="R461" s="53">
        <v>3.9370947999999998E-3</v>
      </c>
      <c r="S461" s="53">
        <v>2.25385369E-2</v>
      </c>
      <c r="T461" s="53">
        <v>1.0599769699999999E-2</v>
      </c>
      <c r="U461" s="53">
        <v>-1.4210728000000001E-3</v>
      </c>
      <c r="W461" s="4">
        <f t="shared" si="100"/>
        <v>-1.44795741E-2</v>
      </c>
      <c r="X461" s="34">
        <f t="shared" si="101"/>
        <v>1.738440022478577</v>
      </c>
      <c r="AD461" s="17">
        <f t="shared" si="98"/>
        <v>1.8416668899999999E-2</v>
      </c>
      <c r="AE461" s="17">
        <f t="shared" si="99"/>
        <v>3.9370947999999998E-3</v>
      </c>
      <c r="AG461" s="39">
        <v>42825</v>
      </c>
      <c r="AH461" s="103">
        <f t="shared" si="102"/>
        <v>55.664187425004421</v>
      </c>
      <c r="AI461" s="103">
        <f t="shared" si="103"/>
        <v>69.869070929090299</v>
      </c>
      <c r="AJ461" s="103">
        <f t="shared" si="104"/>
        <v>77.37899979949097</v>
      </c>
      <c r="AK461" s="103">
        <f t="shared" si="105"/>
        <v>32.711924285258277</v>
      </c>
      <c r="AL461" s="103">
        <f t="shared" si="106"/>
        <v>62.476644630674237</v>
      </c>
      <c r="AM461" s="103">
        <f t="shared" si="107"/>
        <v>104.46355859891447</v>
      </c>
      <c r="AN461" s="103">
        <f t="shared" si="108"/>
        <v>52.924732550437213</v>
      </c>
      <c r="AO461" s="103">
        <f t="shared" si="109"/>
        <v>68.714255318564881</v>
      </c>
      <c r="AP461" s="103">
        <f t="shared" si="110"/>
        <v>78.856875875754099</v>
      </c>
    </row>
    <row r="462" spans="12:42" x14ac:dyDescent="0.25">
      <c r="L462" s="39">
        <v>42886</v>
      </c>
      <c r="M462" s="53">
        <v>2.60026774E-2</v>
      </c>
      <c r="N462" s="53">
        <v>1.27622838E-2</v>
      </c>
      <c r="O462" s="53">
        <v>-9.8024459999999989E-4</v>
      </c>
      <c r="P462" s="53">
        <v>-9.0945933000000003E-3</v>
      </c>
      <c r="Q462" s="53">
        <v>-2.0344047399999999E-2</v>
      </c>
      <c r="R462" s="53">
        <v>-3.1140890099999999E-2</v>
      </c>
      <c r="S462" s="53">
        <v>2.3418316299999999E-2</v>
      </c>
      <c r="T462" s="53">
        <v>1.0233982799999999E-2</v>
      </c>
      <c r="U462" s="53">
        <v>-3.3688614E-3</v>
      </c>
      <c r="W462" s="4">
        <f t="shared" si="100"/>
        <v>-2.2046296799999997E-2</v>
      </c>
      <c r="X462" s="34">
        <f t="shared" si="101"/>
        <v>1.7001138577740156</v>
      </c>
      <c r="AD462" s="17">
        <f t="shared" ref="AD462:AD481" si="111">INDEX(M462:U462,VLOOKUP($G$1,$A$37:$B$45,2))</f>
        <v>-9.0945933000000003E-3</v>
      </c>
      <c r="AE462" s="17">
        <f t="shared" ref="AE462:AE481" si="112">INDEX(M462:U462,VLOOKUP($C$1,$A$37:$B$45,2))</f>
        <v>-3.1140890099999999E-2</v>
      </c>
      <c r="AG462" s="39">
        <v>42855</v>
      </c>
      <c r="AH462" s="103">
        <f t="shared" si="102"/>
        <v>57.111605333349942</v>
      </c>
      <c r="AI462" s="103">
        <f t="shared" si="103"/>
        <v>70.760759841129683</v>
      </c>
      <c r="AJ462" s="103">
        <f t="shared" si="104"/>
        <v>77.303149452784112</v>
      </c>
      <c r="AK462" s="103">
        <f t="shared" si="105"/>
        <v>32.414422637823463</v>
      </c>
      <c r="AL462" s="103">
        <f t="shared" si="106"/>
        <v>61.205616810914847</v>
      </c>
      <c r="AM462" s="103">
        <f t="shared" si="107"/>
        <v>101.21047040113078</v>
      </c>
      <c r="AN462" s="103">
        <f t="shared" si="108"/>
        <v>54.164140677396254</v>
      </c>
      <c r="AO462" s="103">
        <f t="shared" si="109"/>
        <v>69.417475825609884</v>
      </c>
      <c r="AP462" s="103">
        <f t="shared" si="110"/>
        <v>78.591217990491671</v>
      </c>
    </row>
    <row r="463" spans="12:42" x14ac:dyDescent="0.25">
      <c r="L463" s="39">
        <v>42916</v>
      </c>
      <c r="M463" s="53">
        <v>-2.6345176000000001E-3</v>
      </c>
      <c r="N463" s="53">
        <v>6.9822367E-3</v>
      </c>
      <c r="O463" s="53">
        <v>1.6347441399999999E-2</v>
      </c>
      <c r="P463" s="53">
        <v>3.4418355499999997E-2</v>
      </c>
      <c r="Q463" s="53">
        <v>3.4568248500000003E-2</v>
      </c>
      <c r="R463" s="53">
        <v>3.4982654100000003E-2</v>
      </c>
      <c r="S463" s="53">
        <v>4.4813700000000001E-5</v>
      </c>
      <c r="T463" s="53">
        <v>9.0244417999999996E-3</v>
      </c>
      <c r="U463" s="53">
        <v>1.77508683E-2</v>
      </c>
      <c r="W463" s="4">
        <f t="shared" si="100"/>
        <v>5.6429860000000581E-4</v>
      </c>
      <c r="X463" s="34">
        <f t="shared" si="101"/>
        <v>1.7010732296437983</v>
      </c>
      <c r="AD463" s="17">
        <f t="shared" si="111"/>
        <v>3.4418355499999997E-2</v>
      </c>
      <c r="AE463" s="17">
        <f t="shared" si="112"/>
        <v>3.4982654100000003E-2</v>
      </c>
      <c r="AG463" s="39">
        <v>42886</v>
      </c>
      <c r="AH463" s="103">
        <f t="shared" si="102"/>
        <v>56.961143803934981</v>
      </c>
      <c r="AI463" s="103">
        <f t="shared" si="103"/>
        <v>71.254828215412317</v>
      </c>
      <c r="AJ463" s="103">
        <f t="shared" si="104"/>
        <v>78.566858158498945</v>
      </c>
      <c r="AK463" s="103">
        <f t="shared" si="105"/>
        <v>33.530073759499317</v>
      </c>
      <c r="AL463" s="103">
        <f t="shared" si="106"/>
        <v>63.321387782430335</v>
      </c>
      <c r="AM463" s="103">
        <f t="shared" si="107"/>
        <v>104.75108127847183</v>
      </c>
      <c r="AN463" s="103">
        <f t="shared" si="108"/>
        <v>54.166567972947327</v>
      </c>
      <c r="AO463" s="103">
        <f t="shared" si="109"/>
        <v>70.043929796101011</v>
      </c>
      <c r="AP463" s="103">
        <f t="shared" si="110"/>
        <v>79.986280350577488</v>
      </c>
    </row>
    <row r="464" spans="12:42" x14ac:dyDescent="0.25">
      <c r="L464" s="39">
        <v>42947</v>
      </c>
      <c r="M464" s="53">
        <v>2.65792324E-2</v>
      </c>
      <c r="N464" s="53">
        <v>1.9803545299999999E-2</v>
      </c>
      <c r="O464" s="53">
        <v>1.3290426500000001E-2</v>
      </c>
      <c r="P464" s="53">
        <v>8.5117900999999996E-3</v>
      </c>
      <c r="Q464" s="53">
        <v>7.4295638000000004E-3</v>
      </c>
      <c r="R464" s="53">
        <v>6.3268606000000003E-3</v>
      </c>
      <c r="S464" s="53">
        <v>2.51526148E-2</v>
      </c>
      <c r="T464" s="53">
        <v>1.8854962900000001E-2</v>
      </c>
      <c r="U464" s="53">
        <v>1.27723374E-2</v>
      </c>
      <c r="W464" s="4">
        <f t="shared" si="100"/>
        <v>-2.1849294999999993E-3</v>
      </c>
      <c r="X464" s="34">
        <f t="shared" si="101"/>
        <v>1.6973565045626893</v>
      </c>
      <c r="AD464" s="17">
        <f t="shared" si="111"/>
        <v>8.5117900999999996E-3</v>
      </c>
      <c r="AE464" s="17">
        <f t="shared" si="112"/>
        <v>6.3268606000000003E-3</v>
      </c>
      <c r="AG464" s="39">
        <v>42916</v>
      </c>
      <c r="AH464" s="103">
        <f t="shared" si="102"/>
        <v>58.475127282869593</v>
      </c>
      <c r="AI464" s="103">
        <f t="shared" si="103"/>
        <v>72.665926433819962</v>
      </c>
      <c r="AJ464" s="103">
        <f t="shared" si="104"/>
        <v>79.611045212190405</v>
      </c>
      <c r="AK464" s="103">
        <f t="shared" si="105"/>
        <v>33.815474709377696</v>
      </c>
      <c r="AL464" s="103">
        <f t="shared" si="106"/>
        <v>63.791838072864437</v>
      </c>
      <c r="AM464" s="103">
        <f t="shared" si="107"/>
        <v>105.41382676741999</v>
      </c>
      <c r="AN464" s="103">
        <f t="shared" si="108"/>
        <v>55.528998792208895</v>
      </c>
      <c r="AO464" s="103">
        <f t="shared" si="109"/>
        <v>71.364605493776708</v>
      </c>
      <c r="AP464" s="103">
        <f t="shared" si="110"/>
        <v>81.007892110586056</v>
      </c>
    </row>
    <row r="465" spans="12:42" x14ac:dyDescent="0.25">
      <c r="L465" s="39">
        <v>42978</v>
      </c>
      <c r="M465" s="53">
        <v>1.8331351199999998E-2</v>
      </c>
      <c r="N465" s="53">
        <v>3.1280618E-3</v>
      </c>
      <c r="O465" s="53">
        <v>-1.16483208E-2</v>
      </c>
      <c r="P465" s="53">
        <v>-1.1682894E-3</v>
      </c>
      <c r="Q465" s="53">
        <v>-1.2722010299999999E-2</v>
      </c>
      <c r="R465" s="53">
        <v>-2.4577562899999999E-2</v>
      </c>
      <c r="S465" s="53">
        <v>1.68155124E-2</v>
      </c>
      <c r="T465" s="53">
        <v>1.9267224E-3</v>
      </c>
      <c r="U465" s="53">
        <v>-1.2603666499999999E-2</v>
      </c>
      <c r="W465" s="4">
        <f t="shared" si="100"/>
        <v>-2.3409273499999998E-2</v>
      </c>
      <c r="X465" s="34">
        <f t="shared" si="101"/>
        <v>1.6576226219203773</v>
      </c>
      <c r="AD465" s="17">
        <f t="shared" si="111"/>
        <v>-1.1682894E-3</v>
      </c>
      <c r="AE465" s="17">
        <f t="shared" si="112"/>
        <v>-2.4577562899999999E-2</v>
      </c>
      <c r="AG465" s="39">
        <v>42947</v>
      </c>
      <c r="AH465" s="103">
        <f t="shared" si="102"/>
        <v>59.547055377556582</v>
      </c>
      <c r="AI465" s="103">
        <f t="shared" si="103"/>
        <v>72.8932299424592</v>
      </c>
      <c r="AJ465" s="103">
        <f t="shared" si="104"/>
        <v>78.683710218335506</v>
      </c>
      <c r="AK465" s="103">
        <f t="shared" si="105"/>
        <v>33.775968448718764</v>
      </c>
      <c r="AL465" s="103">
        <f t="shared" si="106"/>
        <v>62.980277651845526</v>
      </c>
      <c r="AM465" s="103">
        <f t="shared" si="107"/>
        <v>102.82301180951401</v>
      </c>
      <c r="AN465" s="103">
        <f t="shared" si="108"/>
        <v>56.462747359958868</v>
      </c>
      <c r="AO465" s="103">
        <f t="shared" si="109"/>
        <v>71.502105277748726</v>
      </c>
      <c r="AP465" s="103">
        <f t="shared" si="110"/>
        <v>79.98689565455625</v>
      </c>
    </row>
    <row r="466" spans="12:42" x14ac:dyDescent="0.25">
      <c r="L466" s="39">
        <v>43008</v>
      </c>
      <c r="M466" s="53">
        <v>1.30019356E-2</v>
      </c>
      <c r="N466" s="53">
        <v>2.1295159899999999E-2</v>
      </c>
      <c r="O466" s="53">
        <v>2.96176789E-2</v>
      </c>
      <c r="P466" s="53">
        <v>5.4450369499999998E-2</v>
      </c>
      <c r="Q466" s="53">
        <v>6.24089876E-2</v>
      </c>
      <c r="R466" s="53">
        <v>7.08030251E-2</v>
      </c>
      <c r="S466" s="53">
        <v>1.6192372300000001E-2</v>
      </c>
      <c r="T466" s="53">
        <v>2.4387845299999999E-2</v>
      </c>
      <c r="U466" s="53">
        <v>3.2642720600000001E-2</v>
      </c>
      <c r="W466" s="4">
        <f t="shared" si="100"/>
        <v>1.6352655600000002E-2</v>
      </c>
      <c r="X466" s="34">
        <f t="shared" si="101"/>
        <v>1.6847291537714102</v>
      </c>
      <c r="AD466" s="17">
        <f t="shared" si="111"/>
        <v>5.4450369499999998E-2</v>
      </c>
      <c r="AE466" s="17">
        <f t="shared" si="112"/>
        <v>7.08030251E-2</v>
      </c>
      <c r="AG466" s="39">
        <v>42978</v>
      </c>
      <c r="AH466" s="103">
        <f t="shared" si="102"/>
        <v>60.321282356745201</v>
      </c>
      <c r="AI466" s="103">
        <f t="shared" si="103"/>
        <v>74.445502929711338</v>
      </c>
      <c r="AJ466" s="103">
        <f t="shared" si="104"/>
        <v>81.014139082242821</v>
      </c>
      <c r="AK466" s="103">
        <f t="shared" si="105"/>
        <v>35.615082410971844</v>
      </c>
      <c r="AL466" s="103">
        <f t="shared" si="106"/>
        <v>66.910813018864118</v>
      </c>
      <c r="AM466" s="103">
        <f t="shared" si="107"/>
        <v>110.10319209552064</v>
      </c>
      <c r="AN466" s="103">
        <f t="shared" si="108"/>
        <v>57.37701318629216</v>
      </c>
      <c r="AO466" s="103">
        <f t="shared" si="109"/>
        <v>73.245887559886768</v>
      </c>
      <c r="AP466" s="103">
        <f t="shared" si="110"/>
        <v>82.597885541069274</v>
      </c>
    </row>
    <row r="467" spans="12:42" x14ac:dyDescent="0.25">
      <c r="L467" s="39">
        <v>43039</v>
      </c>
      <c r="M467" s="53">
        <v>3.87471593E-2</v>
      </c>
      <c r="N467" s="53">
        <v>2.2935891399999998E-2</v>
      </c>
      <c r="O467" s="53">
        <v>7.2606229999999999E-3</v>
      </c>
      <c r="P467" s="53">
        <v>1.5492830500000001E-2</v>
      </c>
      <c r="Q467" s="53">
        <v>8.5242818000000001E-3</v>
      </c>
      <c r="R467" s="53">
        <v>1.3128479000000001E-3</v>
      </c>
      <c r="S467" s="53">
        <v>3.6917507500000002E-2</v>
      </c>
      <c r="T467" s="53">
        <v>2.1822118299999999E-2</v>
      </c>
      <c r="U467" s="53">
        <v>6.8082582000000003E-3</v>
      </c>
      <c r="W467" s="4">
        <f t="shared" si="100"/>
        <v>-1.41799826E-2</v>
      </c>
      <c r="X467" s="34">
        <f t="shared" si="101"/>
        <v>1.6608397236852188</v>
      </c>
      <c r="AD467" s="17">
        <f t="shared" si="111"/>
        <v>1.5492830500000001E-2</v>
      </c>
      <c r="AE467" s="17">
        <f t="shared" si="112"/>
        <v>1.3128479000000001E-3</v>
      </c>
      <c r="AG467" s="39">
        <v>43008</v>
      </c>
      <c r="AH467" s="103">
        <f t="shared" si="102"/>
        <v>62.658560693402286</v>
      </c>
      <c r="AI467" s="103">
        <f t="shared" si="103"/>
        <v>76.15297690012558</v>
      </c>
      <c r="AJ467" s="103">
        <f t="shared" si="104"/>
        <v>81.602352203788556</v>
      </c>
      <c r="AK467" s="103">
        <f t="shared" si="105"/>
        <v>36.166860846008561</v>
      </c>
      <c r="AL467" s="103">
        <f t="shared" si="106"/>
        <v>67.481179644504024</v>
      </c>
      <c r="AM467" s="103">
        <f t="shared" si="107"/>
        <v>110.24774084004653</v>
      </c>
      <c r="AN467" s="103">
        <f t="shared" si="108"/>
        <v>59.495229500924708</v>
      </c>
      <c r="AO467" s="103">
        <f t="shared" si="109"/>
        <v>74.844267983207118</v>
      </c>
      <c r="AP467" s="103">
        <f t="shared" si="110"/>
        <v>83.160233272606916</v>
      </c>
    </row>
    <row r="468" spans="12:42" x14ac:dyDescent="0.25">
      <c r="L468" s="39">
        <v>43069</v>
      </c>
      <c r="M468" s="53">
        <v>3.0379811499999999E-2</v>
      </c>
      <c r="N468" s="53">
        <v>3.0496081899999999E-2</v>
      </c>
      <c r="O468" s="53">
        <v>3.0621531399999999E-2</v>
      </c>
      <c r="P468" s="53">
        <v>2.8710262100000002E-2</v>
      </c>
      <c r="Q468" s="53">
        <v>2.8819392700000002E-2</v>
      </c>
      <c r="R468" s="53">
        <v>2.8936895300000001E-2</v>
      </c>
      <c r="S468" s="53">
        <v>3.0250922900000001E-2</v>
      </c>
      <c r="T468" s="53">
        <v>3.0365129599999999E-2</v>
      </c>
      <c r="U468" s="53">
        <v>3.0489028599999999E-2</v>
      </c>
      <c r="W468" s="4">
        <f t="shared" si="100"/>
        <v>2.2663319999999959E-4</v>
      </c>
      <c r="X468" s="34">
        <f t="shared" si="101"/>
        <v>1.6612161251064848</v>
      </c>
      <c r="AD468" s="17">
        <f t="shared" si="111"/>
        <v>2.8710262100000002E-2</v>
      </c>
      <c r="AE468" s="17">
        <f t="shared" si="112"/>
        <v>2.8936895300000001E-2</v>
      </c>
      <c r="AG468" s="39">
        <v>43039</v>
      </c>
      <c r="AH468" s="103">
        <f t="shared" si="102"/>
        <v>64.562115956129162</v>
      </c>
      <c r="AI468" s="103">
        <f t="shared" si="103"/>
        <v>78.475344320600612</v>
      </c>
      <c r="AJ468" s="103">
        <f t="shared" si="104"/>
        <v>84.101141194110724</v>
      </c>
      <c r="AK468" s="103">
        <f t="shared" si="105"/>
        <v>37.205220900231694</v>
      </c>
      <c r="AL468" s="103">
        <f t="shared" si="106"/>
        <v>69.425946260538225</v>
      </c>
      <c r="AM468" s="103">
        <f t="shared" si="107"/>
        <v>113.43796817379649</v>
      </c>
      <c r="AN468" s="103">
        <f t="shared" si="108"/>
        <v>61.295015101474995</v>
      </c>
      <c r="AO468" s="103">
        <f t="shared" si="109"/>
        <v>77.11692388033434</v>
      </c>
      <c r="AP468" s="103">
        <f t="shared" si="110"/>
        <v>85.695708003238096</v>
      </c>
    </row>
    <row r="469" spans="12:42" x14ac:dyDescent="0.25">
      <c r="L469" s="39">
        <v>43100</v>
      </c>
      <c r="M469" s="53">
        <v>7.7851162E-3</v>
      </c>
      <c r="N469" s="53">
        <v>1.11480643E-2</v>
      </c>
      <c r="O469" s="53">
        <v>1.45973171E-2</v>
      </c>
      <c r="P469" s="53">
        <v>1.1520216E-3</v>
      </c>
      <c r="Q469" s="53">
        <v>-4.0361141E-3</v>
      </c>
      <c r="R469" s="53">
        <v>-9.5424429999999994E-3</v>
      </c>
      <c r="S469" s="53">
        <v>7.2848675999999998E-3</v>
      </c>
      <c r="T469" s="53">
        <v>9.9949145000000003E-3</v>
      </c>
      <c r="U469" s="53">
        <v>1.2783012099999999E-2</v>
      </c>
      <c r="W469" s="4">
        <f t="shared" si="100"/>
        <v>-1.06944646E-2</v>
      </c>
      <c r="X469" s="34">
        <f t="shared" si="101"/>
        <v>1.6434503080635843</v>
      </c>
      <c r="AD469" s="17">
        <f t="shared" si="111"/>
        <v>1.1520216E-3</v>
      </c>
      <c r="AE469" s="17">
        <f t="shared" si="112"/>
        <v>-9.5424429999999994E-3</v>
      </c>
      <c r="AG469" s="39">
        <v>43069</v>
      </c>
      <c r="AH469" s="103">
        <f t="shared" si="102"/>
        <v>65.064739530965497</v>
      </c>
      <c r="AI469" s="103">
        <f t="shared" si="103"/>
        <v>79.350192505051297</v>
      </c>
      <c r="AJ469" s="103">
        <f t="shared" si="104"/>
        <v>85.32879222059303</v>
      </c>
      <c r="AK469" s="103">
        <f t="shared" si="105"/>
        <v>37.248082118341536</v>
      </c>
      <c r="AL469" s="103">
        <f t="shared" si="106"/>
        <v>69.145735219930216</v>
      </c>
      <c r="AM469" s="103">
        <f t="shared" si="107"/>
        <v>112.35549282846223</v>
      </c>
      <c r="AN469" s="103">
        <f t="shared" si="108"/>
        <v>61.741541171029233</v>
      </c>
      <c r="AO469" s="103">
        <f t="shared" si="109"/>
        <v>77.887700941021293</v>
      </c>
      <c r="AP469" s="103">
        <f t="shared" si="110"/>
        <v>86.791157275561559</v>
      </c>
    </row>
    <row r="470" spans="12:42" x14ac:dyDescent="0.25">
      <c r="L470" s="39">
        <v>43131</v>
      </c>
      <c r="M470" s="53">
        <v>7.0826154200000005E-2</v>
      </c>
      <c r="N470" s="53">
        <v>5.4893206600000001E-2</v>
      </c>
      <c r="O470" s="53">
        <v>3.8661664599999999E-2</v>
      </c>
      <c r="P470" s="53">
        <v>3.8981847799999997E-2</v>
      </c>
      <c r="Q470" s="53">
        <v>2.61342647E-2</v>
      </c>
      <c r="R470" s="53">
        <v>1.23214863E-2</v>
      </c>
      <c r="S470" s="53">
        <v>6.83500524E-2</v>
      </c>
      <c r="T470" s="53">
        <v>5.2710584099999999E-2</v>
      </c>
      <c r="U470" s="53">
        <v>3.6712558700000002E-2</v>
      </c>
      <c r="W470" s="4">
        <f t="shared" ref="W470:W481" si="113">INDEX(M470:U470,VLOOKUP($C$1,$A$37:$B$45,2))-INDEX(M470:U470,VLOOKUP($G$1,$A$37:$B$45,2))</f>
        <v>-2.6660361499999997E-2</v>
      </c>
      <c r="X470" s="34">
        <f t="shared" ref="X470:X481" si="114">X469*(1+W470)</f>
        <v>1.5996353287433229</v>
      </c>
      <c r="AD470" s="17">
        <f t="shared" si="111"/>
        <v>3.8981847799999997E-2</v>
      </c>
      <c r="AE470" s="17">
        <f t="shared" si="112"/>
        <v>1.23214863E-2</v>
      </c>
      <c r="AG470" s="39">
        <v>43100</v>
      </c>
      <c r="AH470" s="103">
        <f t="shared" si="102"/>
        <v>69.673024805968495</v>
      </c>
      <c r="AI470" s="103">
        <f t="shared" si="103"/>
        <v>83.705979015980859</v>
      </c>
      <c r="AJ470" s="103">
        <f t="shared" si="104"/>
        <v>88.627745366148687</v>
      </c>
      <c r="AK470" s="103">
        <f t="shared" si="105"/>
        <v>38.700081186320624</v>
      </c>
      <c r="AL470" s="103">
        <f t="shared" si="106"/>
        <v>70.952808167043983</v>
      </c>
      <c r="AM470" s="103">
        <f t="shared" si="107"/>
        <v>113.73987949407788</v>
      </c>
      <c r="AN470" s="103">
        <f t="shared" si="108"/>
        <v>65.961578745325838</v>
      </c>
      <c r="AO470" s="103">
        <f t="shared" si="109"/>
        <v>81.993207151828642</v>
      </c>
      <c r="AP470" s="103">
        <f t="shared" si="110"/>
        <v>89.977482731681533</v>
      </c>
    </row>
    <row r="471" spans="12:42" x14ac:dyDescent="0.25">
      <c r="L471" s="39">
        <v>43159</v>
      </c>
      <c r="M471" s="53">
        <v>-2.6220848500000001E-2</v>
      </c>
      <c r="N471" s="53">
        <v>-3.6713360700000003E-2</v>
      </c>
      <c r="O471" s="53">
        <v>-4.77510357E-2</v>
      </c>
      <c r="P471" s="53">
        <v>-2.8471637800000001E-2</v>
      </c>
      <c r="Q471" s="53">
        <v>-3.8721657299999997E-2</v>
      </c>
      <c r="R471" s="53">
        <v>-4.9998222000000002E-2</v>
      </c>
      <c r="S471" s="53">
        <v>-2.6386465599999999E-2</v>
      </c>
      <c r="T471" s="53">
        <v>-3.6859618599999998E-2</v>
      </c>
      <c r="U471" s="53">
        <v>-4.7913390299999997E-2</v>
      </c>
      <c r="W471" s="4">
        <f t="shared" si="113"/>
        <v>-2.1526584200000001E-2</v>
      </c>
      <c r="X471" s="34">
        <f t="shared" si="114"/>
        <v>1.5652006441498352</v>
      </c>
      <c r="AD471" s="17">
        <f t="shared" si="111"/>
        <v>-2.8471637800000001E-2</v>
      </c>
      <c r="AE471" s="17">
        <f t="shared" si="112"/>
        <v>-4.9998222000000002E-2</v>
      </c>
      <c r="AG471" s="39">
        <v>43131</v>
      </c>
      <c r="AH471" s="103">
        <f t="shared" si="102"/>
        <v>67.846138977994457</v>
      </c>
      <c r="AI471" s="103">
        <f t="shared" si="103"/>
        <v>80.632851215620519</v>
      </c>
      <c r="AJ471" s="103">
        <f t="shared" si="104"/>
        <v>84.395678733159215</v>
      </c>
      <c r="AK471" s="103">
        <f t="shared" si="105"/>
        <v>37.598226491953113</v>
      </c>
      <c r="AL471" s="103">
        <f t="shared" si="106"/>
        <v>68.205397844727059</v>
      </c>
      <c r="AM471" s="103">
        <f t="shared" si="107"/>
        <v>108.05308774887972</v>
      </c>
      <c r="AN471" s="103">
        <f t="shared" si="108"/>
        <v>64.221085816840599</v>
      </c>
      <c r="AO471" s="103">
        <f t="shared" si="109"/>
        <v>78.970968808421446</v>
      </c>
      <c r="AP471" s="103">
        <f t="shared" si="110"/>
        <v>85.666356483346974</v>
      </c>
    </row>
    <row r="472" spans="12:42" x14ac:dyDescent="0.25">
      <c r="L472" s="39">
        <v>43190</v>
      </c>
      <c r="M472" s="53">
        <v>-2.7423132999999999E-2</v>
      </c>
      <c r="N472" s="53">
        <v>-2.2697671199999998E-2</v>
      </c>
      <c r="O472" s="53">
        <v>-1.7591098400000001E-2</v>
      </c>
      <c r="P472" s="53">
        <v>1.34663908E-2</v>
      </c>
      <c r="Q472" s="53">
        <v>1.29336956E-2</v>
      </c>
      <c r="R472" s="53">
        <v>1.2367108599999999E-2</v>
      </c>
      <c r="S472" s="53">
        <v>-2.4350349100000002E-2</v>
      </c>
      <c r="T472" s="53">
        <v>-2.0074106099999999E-2</v>
      </c>
      <c r="U472" s="53">
        <v>-1.54352125E-2</v>
      </c>
      <c r="W472" s="4">
        <f t="shared" si="113"/>
        <v>-1.099282200000001E-3</v>
      </c>
      <c r="X472" s="34">
        <f t="shared" si="114"/>
        <v>1.5634800469422927</v>
      </c>
      <c r="AD472" s="17">
        <f t="shared" si="111"/>
        <v>1.34663908E-2</v>
      </c>
      <c r="AE472" s="17">
        <f t="shared" si="112"/>
        <v>1.2367108599999999E-2</v>
      </c>
      <c r="AG472" s="39">
        <v>43159</v>
      </c>
      <c r="AH472" s="103">
        <f t="shared" si="102"/>
        <v>65.985585285264435</v>
      </c>
      <c r="AI472" s="103">
        <f t="shared" si="103"/>
        <v>78.802673270809848</v>
      </c>
      <c r="AJ472" s="103">
        <f t="shared" si="104"/>
        <v>82.911066044029425</v>
      </c>
      <c r="AK472" s="103">
        <f t="shared" si="105"/>
        <v>38.104538903280663</v>
      </c>
      <c r="AL472" s="103">
        <f t="shared" si="106"/>
        <v>69.087545698727652</v>
      </c>
      <c r="AM472" s="103">
        <f t="shared" si="107"/>
        <v>109.38939201963544</v>
      </c>
      <c r="AN472" s="103">
        <f t="shared" si="108"/>
        <v>62.657279957619473</v>
      </c>
      <c r="AO472" s="103">
        <f t="shared" si="109"/>
        <v>77.385697201741394</v>
      </c>
      <c r="AP472" s="103">
        <f t="shared" si="110"/>
        <v>84.344078066925761</v>
      </c>
    </row>
    <row r="473" spans="12:42" x14ac:dyDescent="0.25">
      <c r="L473" s="39">
        <v>43220</v>
      </c>
      <c r="M473" s="53">
        <v>3.4935389999999999E-3</v>
      </c>
      <c r="N473" s="53">
        <v>3.3987874E-3</v>
      </c>
      <c r="O473" s="53">
        <v>3.3012572999999998E-3</v>
      </c>
      <c r="P473" s="53">
        <v>9.7855709999999994E-4</v>
      </c>
      <c r="Q473" s="53">
        <v>8.6453724000000003E-3</v>
      </c>
      <c r="R473" s="53">
        <v>1.7334588799999998E-2</v>
      </c>
      <c r="S473" s="53">
        <v>3.2958216999999998E-3</v>
      </c>
      <c r="T473" s="53">
        <v>3.8007304000000001E-3</v>
      </c>
      <c r="U473" s="53">
        <v>4.3465489999999999E-3</v>
      </c>
      <c r="W473" s="4">
        <f t="shared" si="113"/>
        <v>1.6356031699999999E-2</v>
      </c>
      <c r="X473" s="34">
        <f t="shared" si="114"/>
        <v>1.5890523761523982</v>
      </c>
      <c r="AD473" s="17">
        <f t="shared" si="111"/>
        <v>9.7855709999999994E-4</v>
      </c>
      <c r="AE473" s="17">
        <f t="shared" si="112"/>
        <v>1.7334588799999998E-2</v>
      </c>
      <c r="AG473" s="39">
        <v>43190</v>
      </c>
      <c r="AH473" s="103">
        <f t="shared" si="102"/>
        <v>66.216108500896325</v>
      </c>
      <c r="AI473" s="103">
        <f t="shared" si="103"/>
        <v>79.070506803808996</v>
      </c>
      <c r="AJ473" s="103">
        <f t="shared" si="104"/>
        <v>83.184776806058053</v>
      </c>
      <c r="AK473" s="103">
        <f t="shared" si="105"/>
        <v>38.141826370366694</v>
      </c>
      <c r="AL473" s="103">
        <f t="shared" si="106"/>
        <v>69.684833259495164</v>
      </c>
      <c r="AM473" s="103">
        <f t="shared" si="107"/>
        <v>111.28561214937783</v>
      </c>
      <c r="AN473" s="103">
        <f t="shared" si="108"/>
        <v>62.863787180566774</v>
      </c>
      <c r="AO473" s="103">
        <f t="shared" si="109"/>
        <v>77.679819373621257</v>
      </c>
      <c r="AP473" s="103">
        <f t="shared" si="110"/>
        <v>84.710683735103487</v>
      </c>
    </row>
    <row r="474" spans="12:42" x14ac:dyDescent="0.25">
      <c r="L474" s="39">
        <v>43251</v>
      </c>
      <c r="M474" s="53">
        <v>4.38313969E-2</v>
      </c>
      <c r="N474" s="53">
        <v>2.55261042E-2</v>
      </c>
      <c r="O474" s="53">
        <v>5.9361635999999997E-3</v>
      </c>
      <c r="P474" s="53">
        <v>6.2961000399999995E-2</v>
      </c>
      <c r="Q474" s="53">
        <v>6.0700551399999997E-2</v>
      </c>
      <c r="R474" s="53">
        <v>5.8174734300000003E-2</v>
      </c>
      <c r="S474" s="53">
        <v>4.5327713899999997E-2</v>
      </c>
      <c r="T474" s="53">
        <v>2.82303208E-2</v>
      </c>
      <c r="U474" s="53">
        <v>9.8800890999999995E-3</v>
      </c>
      <c r="W474" s="4">
        <f t="shared" si="113"/>
        <v>-4.7862660999999918E-3</v>
      </c>
      <c r="X474" s="34">
        <f t="shared" si="114"/>
        <v>1.5814467486332955</v>
      </c>
      <c r="AD474" s="17">
        <f t="shared" si="111"/>
        <v>6.2961000399999995E-2</v>
      </c>
      <c r="AE474" s="17">
        <f t="shared" si="112"/>
        <v>5.8174734300000003E-2</v>
      </c>
      <c r="AG474" s="39">
        <v>43220</v>
      </c>
      <c r="AH474" s="103">
        <f t="shared" si="102"/>
        <v>69.118453033772568</v>
      </c>
      <c r="AI474" s="103">
        <f t="shared" si="103"/>
        <v>81.088868799629822</v>
      </c>
      <c r="AJ474" s="103">
        <f t="shared" si="104"/>
        <v>83.678575250208297</v>
      </c>
      <c r="AK474" s="103">
        <f t="shared" si="105"/>
        <v>40.543273915728086</v>
      </c>
      <c r="AL474" s="103">
        <f t="shared" si="106"/>
        <v>73.914741062563579</v>
      </c>
      <c r="AM474" s="103">
        <f t="shared" si="107"/>
        <v>117.75962306758075</v>
      </c>
      <c r="AN474" s="103">
        <f t="shared" si="108"/>
        <v>65.713258940557992</v>
      </c>
      <c r="AO474" s="103">
        <f t="shared" si="109"/>
        <v>79.872745594224654</v>
      </c>
      <c r="AP474" s="103">
        <f t="shared" si="110"/>
        <v>85.547632838128223</v>
      </c>
    </row>
    <row r="475" spans="12:42" x14ac:dyDescent="0.25">
      <c r="L475" s="39">
        <v>43281</v>
      </c>
      <c r="M475" s="53">
        <v>9.6284477000000007E-3</v>
      </c>
      <c r="N475" s="53">
        <v>6.4666332999999999E-3</v>
      </c>
      <c r="O475" s="53">
        <v>2.4765894000000001E-3</v>
      </c>
      <c r="P475" s="53">
        <v>7.8241687000000001E-3</v>
      </c>
      <c r="Q475" s="53">
        <v>7.1656992000000003E-3</v>
      </c>
      <c r="R475" s="53">
        <v>6.0555718999999999E-3</v>
      </c>
      <c r="S475" s="53">
        <v>9.4923140999999996E-3</v>
      </c>
      <c r="T475" s="53">
        <v>6.5398575999999998E-3</v>
      </c>
      <c r="U475" s="53">
        <v>2.7904028999999999E-3</v>
      </c>
      <c r="W475" s="4">
        <f t="shared" si="113"/>
        <v>-1.7685968000000002E-3</v>
      </c>
      <c r="X475" s="34">
        <f t="shared" si="114"/>
        <v>1.5786498069742922</v>
      </c>
      <c r="AD475" s="17">
        <f t="shared" si="111"/>
        <v>7.8241687000000001E-3</v>
      </c>
      <c r="AE475" s="17">
        <f t="shared" si="112"/>
        <v>6.0555718999999999E-3</v>
      </c>
      <c r="AG475" s="39">
        <v>43251</v>
      </c>
      <c r="AH475" s="103">
        <f t="shared" si="102"/>
        <v>69.783956443913155</v>
      </c>
      <c r="AI475" s="103">
        <f t="shared" si="103"/>
        <v>81.613240778868843</v>
      </c>
      <c r="AJ475" s="103">
        <f t="shared" si="104"/>
        <v>83.885812722680072</v>
      </c>
      <c r="AK475" s="103">
        <f t="shared" si="105"/>
        <v>40.860491330495051</v>
      </c>
      <c r="AL475" s="103">
        <f t="shared" si="106"/>
        <v>74.444391863463792</v>
      </c>
      <c r="AM475" s="103">
        <f t="shared" si="107"/>
        <v>118.47272493198338</v>
      </c>
      <c r="AN475" s="103">
        <f t="shared" si="108"/>
        <v>66.337029834956411</v>
      </c>
      <c r="AO475" s="103">
        <f t="shared" si="109"/>
        <v>80.395101976531905</v>
      </c>
      <c r="AP475" s="103">
        <f t="shared" si="110"/>
        <v>85.78634520088788</v>
      </c>
    </row>
    <row r="476" spans="12:42" x14ac:dyDescent="0.25">
      <c r="L476" s="39">
        <v>43312</v>
      </c>
      <c r="M476" s="53">
        <v>2.9356479000000001E-2</v>
      </c>
      <c r="N476" s="53">
        <v>3.4511448700000003E-2</v>
      </c>
      <c r="O476" s="53">
        <v>3.9579380099999999E-2</v>
      </c>
      <c r="P476" s="53">
        <v>1.7191834E-2</v>
      </c>
      <c r="Q476" s="53">
        <v>1.7428484399999999E-2</v>
      </c>
      <c r="R476" s="53">
        <v>1.76562387E-2</v>
      </c>
      <c r="S476" s="53">
        <v>2.83988648E-2</v>
      </c>
      <c r="T476" s="53">
        <v>3.3185839500000001E-2</v>
      </c>
      <c r="U476" s="53">
        <v>3.7900456200000002E-2</v>
      </c>
      <c r="W476" s="4">
        <f t="shared" si="113"/>
        <v>4.6440470000000053E-4</v>
      </c>
      <c r="X476" s="34">
        <f t="shared" si="114"/>
        <v>1.5793829393643051</v>
      </c>
      <c r="AD476" s="17">
        <f t="shared" si="111"/>
        <v>1.7191834E-2</v>
      </c>
      <c r="AE476" s="17">
        <f t="shared" si="112"/>
        <v>1.76562387E-2</v>
      </c>
      <c r="AG476" s="39">
        <v>43281</v>
      </c>
      <c r="AH476" s="103">
        <f t="shared" si="102"/>
        <v>71.832567695795802</v>
      </c>
      <c r="AI476" s="103">
        <f t="shared" si="103"/>
        <v>84.429831951249525</v>
      </c>
      <c r="AJ476" s="103">
        <f t="shared" si="104"/>
        <v>87.205961189428436</v>
      </c>
      <c r="AK476" s="103">
        <f t="shared" si="105"/>
        <v>41.562958114607355</v>
      </c>
      <c r="AL476" s="103">
        <f t="shared" si="106"/>
        <v>75.741844785723643</v>
      </c>
      <c r="AM476" s="103">
        <f t="shared" si="107"/>
        <v>120.56450764282194</v>
      </c>
      <c r="AN476" s="103">
        <f t="shared" si="108"/>
        <v>68.220926176472901</v>
      </c>
      <c r="AO476" s="103">
        <f t="shared" si="109"/>
        <v>83.063080927311219</v>
      </c>
      <c r="AP476" s="103">
        <f t="shared" si="110"/>
        <v>89.037686819732215</v>
      </c>
    </row>
    <row r="477" spans="12:42" x14ac:dyDescent="0.25">
      <c r="L477" s="39">
        <v>43343</v>
      </c>
      <c r="M477" s="53">
        <v>5.4676350899999997E-2</v>
      </c>
      <c r="N477" s="53">
        <v>3.4457365099999998E-2</v>
      </c>
      <c r="O477" s="53">
        <v>1.4780359999999999E-2</v>
      </c>
      <c r="P477" s="53">
        <v>6.2257857799999997E-2</v>
      </c>
      <c r="Q477" s="53">
        <v>4.3109927200000002E-2</v>
      </c>
      <c r="R477" s="53">
        <v>2.3819740900000001E-2</v>
      </c>
      <c r="S477" s="53">
        <v>5.5264302600000002E-2</v>
      </c>
      <c r="T477" s="53">
        <v>3.5117799300000002E-2</v>
      </c>
      <c r="U477" s="53">
        <v>1.5459411899999999E-2</v>
      </c>
      <c r="W477" s="4">
        <f t="shared" si="113"/>
        <v>-3.8438116899999999E-2</v>
      </c>
      <c r="X477" s="34">
        <f t="shared" si="114"/>
        <v>1.5186744333111544</v>
      </c>
      <c r="AD477" s="17">
        <f t="shared" si="111"/>
        <v>6.2257857799999997E-2</v>
      </c>
      <c r="AE477" s="17">
        <f t="shared" si="112"/>
        <v>2.3819740900000001E-2</v>
      </c>
      <c r="AG477" s="39">
        <v>43312</v>
      </c>
      <c r="AH477" s="103">
        <f t="shared" si="102"/>
        <v>75.760110373179131</v>
      </c>
      <c r="AI477" s="103">
        <f t="shared" si="103"/>
        <v>87.339061496125368</v>
      </c>
      <c r="AJ477" s="103">
        <f t="shared" si="104"/>
        <v>88.494896689954217</v>
      </c>
      <c r="AK477" s="103">
        <f t="shared" si="105"/>
        <v>44.150578850653936</v>
      </c>
      <c r="AL477" s="103">
        <f t="shared" si="106"/>
        <v>79.007070200429879</v>
      </c>
      <c r="AM477" s="103">
        <f t="shared" si="107"/>
        <v>123.43632297661003</v>
      </c>
      <c r="AN477" s="103">
        <f t="shared" si="108"/>
        <v>71.991108084341761</v>
      </c>
      <c r="AO477" s="103">
        <f t="shared" si="109"/>
        <v>85.98007353255619</v>
      </c>
      <c r="AP477" s="103">
        <f t="shared" si="110"/>
        <v>90.414157094901654</v>
      </c>
    </row>
    <row r="478" spans="12:42" x14ac:dyDescent="0.25">
      <c r="L478" s="39">
        <v>43373</v>
      </c>
      <c r="M478" s="53">
        <v>5.5890287999999996E-3</v>
      </c>
      <c r="N478" s="53">
        <v>3.7972457000000001E-3</v>
      </c>
      <c r="O478" s="53">
        <v>1.9831657000000001E-3</v>
      </c>
      <c r="P478" s="53">
        <v>-2.3403184300000001E-2</v>
      </c>
      <c r="Q478" s="53">
        <v>-2.40522284E-2</v>
      </c>
      <c r="R478" s="53">
        <v>-2.4811315800000001E-2</v>
      </c>
      <c r="S478" s="53">
        <v>3.3151376999999999E-3</v>
      </c>
      <c r="T478" s="53">
        <v>1.6552894E-3</v>
      </c>
      <c r="U478" s="53">
        <v>-4.1854399999999997E-5</v>
      </c>
      <c r="W478" s="4">
        <f t="shared" si="113"/>
        <v>-1.4081314999999997E-3</v>
      </c>
      <c r="X478" s="34">
        <f t="shared" si="114"/>
        <v>1.5165359400033644</v>
      </c>
      <c r="AD478" s="17">
        <f t="shared" si="111"/>
        <v>-2.3403184300000001E-2</v>
      </c>
      <c r="AE478" s="17">
        <f t="shared" si="112"/>
        <v>-2.4811315800000001E-2</v>
      </c>
      <c r="AG478" s="39">
        <v>43343</v>
      </c>
      <c r="AH478" s="103">
        <f t="shared" si="102"/>
        <v>76.183535811946015</v>
      </c>
      <c r="AI478" s="103">
        <f t="shared" si="103"/>
        <v>87.670709371833567</v>
      </c>
      <c r="AJ478" s="103">
        <f t="shared" si="104"/>
        <v>88.670396733694773</v>
      </c>
      <c r="AK478" s="103">
        <f t="shared" si="105"/>
        <v>43.117314716860399</v>
      </c>
      <c r="AL478" s="103">
        <f t="shared" si="106"/>
        <v>77.106774102754301</v>
      </c>
      <c r="AM478" s="103">
        <f t="shared" si="107"/>
        <v>120.37370538604657</v>
      </c>
      <c r="AN478" s="103">
        <f t="shared" si="108"/>
        <v>72.229768520816933</v>
      </c>
      <c r="AO478" s="103">
        <f t="shared" si="109"/>
        <v>86.122395436885839</v>
      </c>
      <c r="AP478" s="103">
        <f t="shared" si="110"/>
        <v>90.410372864604938</v>
      </c>
    </row>
    <row r="479" spans="12:42" x14ac:dyDescent="0.25">
      <c r="L479" s="39">
        <v>43404</v>
      </c>
      <c r="M479" s="53">
        <v>-8.9426959700000003E-2</v>
      </c>
      <c r="N479" s="53">
        <v>-7.0763330099999994E-2</v>
      </c>
      <c r="O479" s="53">
        <v>-5.17812328E-2</v>
      </c>
      <c r="P479" s="53">
        <v>-0.1265363498</v>
      </c>
      <c r="Q479" s="53">
        <v>-0.1086164401</v>
      </c>
      <c r="R479" s="53">
        <v>-8.9534906900000003E-2</v>
      </c>
      <c r="S479" s="53">
        <v>-9.2301658499999995E-2</v>
      </c>
      <c r="T479" s="53">
        <v>-7.3632708399999997E-2</v>
      </c>
      <c r="U479" s="53">
        <v>-5.4577123700000001E-2</v>
      </c>
      <c r="W479" s="4">
        <f t="shared" si="113"/>
        <v>3.7001442900000001E-2</v>
      </c>
      <c r="X479" s="34">
        <f t="shared" si="114"/>
        <v>1.572649957993197</v>
      </c>
      <c r="AD479" s="17">
        <f t="shared" si="111"/>
        <v>-0.1265363498</v>
      </c>
      <c r="AE479" s="17">
        <f t="shared" si="112"/>
        <v>-8.9534906900000003E-2</v>
      </c>
      <c r="AG479" s="39">
        <v>43373</v>
      </c>
      <c r="AH479" s="103">
        <f t="shared" si="102"/>
        <v>69.370673825087607</v>
      </c>
      <c r="AI479" s="103">
        <f t="shared" si="103"/>
        <v>81.466838024453338</v>
      </c>
      <c r="AJ479" s="103">
        <f t="shared" si="104"/>
        <v>84.078934277958965</v>
      </c>
      <c r="AK479" s="103">
        <f t="shared" si="105"/>
        <v>37.661407099411058</v>
      </c>
      <c r="AL479" s="103">
        <f t="shared" si="106"/>
        <v>68.73171079211825</v>
      </c>
      <c r="AM479" s="103">
        <f t="shared" si="107"/>
        <v>109.59605688109886</v>
      </c>
      <c r="AN479" s="103">
        <f t="shared" si="108"/>
        <v>65.562841093274429</v>
      </c>
      <c r="AO479" s="103">
        <f t="shared" si="109"/>
        <v>79.780970206972128</v>
      </c>
      <c r="AP479" s="103">
        <f t="shared" si="110"/>
        <v>85.476034761010268</v>
      </c>
    </row>
    <row r="480" spans="12:42" x14ac:dyDescent="0.25">
      <c r="L480" s="39">
        <v>43434</v>
      </c>
      <c r="M480" s="53">
        <v>1.0621681799999999E-2</v>
      </c>
      <c r="N480" s="53">
        <v>2.0350632600000002E-2</v>
      </c>
      <c r="O480" s="53">
        <v>2.98551632E-2</v>
      </c>
      <c r="P480" s="53">
        <v>1.56430784E-2</v>
      </c>
      <c r="Q480" s="53">
        <v>1.5894908199999998E-2</v>
      </c>
      <c r="R480" s="53">
        <v>1.6123556599999998E-2</v>
      </c>
      <c r="S480" s="53">
        <v>1.09977524E-2</v>
      </c>
      <c r="T480" s="53">
        <v>2.0028676400000001E-2</v>
      </c>
      <c r="U480" s="53">
        <v>2.8880887800000001E-2</v>
      </c>
      <c r="W480" s="4">
        <f t="shared" si="113"/>
        <v>4.8047819999999866E-4</v>
      </c>
      <c r="X480" s="34">
        <f t="shared" si="114"/>
        <v>1.5734055820142436</v>
      </c>
      <c r="AD480" s="17">
        <f t="shared" si="111"/>
        <v>1.56430784E-2</v>
      </c>
      <c r="AE480" s="17">
        <f t="shared" si="112"/>
        <v>1.6123556599999998E-2</v>
      </c>
      <c r="AG480" s="39">
        <v>43404</v>
      </c>
      <c r="AH480" s="103">
        <f t="shared" si="102"/>
        <v>70.10750704870928</v>
      </c>
      <c r="AI480" s="103">
        <f t="shared" si="103"/>
        <v>83.124739714172705</v>
      </c>
      <c r="AJ480" s="103">
        <f t="shared" si="104"/>
        <v>86.589124582509498</v>
      </c>
      <c r="AK480" s="103">
        <f t="shared" si="105"/>
        <v>38.250547443321459</v>
      </c>
      <c r="AL480" s="103">
        <f t="shared" si="106"/>
        <v>69.824195025587912</v>
      </c>
      <c r="AM480" s="103">
        <f t="shared" si="107"/>
        <v>111.36313510735808</v>
      </c>
      <c r="AN480" s="103">
        <f t="shared" si="108"/>
        <v>66.283884986258812</v>
      </c>
      <c r="AO480" s="103">
        <f t="shared" si="109"/>
        <v>81.378877442125614</v>
      </c>
      <c r="AP480" s="103">
        <f t="shared" si="110"/>
        <v>87.94465853053191</v>
      </c>
    </row>
    <row r="481" spans="12:42" x14ac:dyDescent="0.25">
      <c r="L481" s="39">
        <v>43465</v>
      </c>
      <c r="M481" s="53">
        <v>-8.5977548700000003E-2</v>
      </c>
      <c r="N481" s="53">
        <v>-9.1076965199999999E-2</v>
      </c>
      <c r="O481" s="53">
        <v>-9.6025148099999999E-2</v>
      </c>
      <c r="P481" s="53">
        <v>-0.1168483013</v>
      </c>
      <c r="Q481" s="53">
        <v>-0.1187860079</v>
      </c>
      <c r="R481" s="53">
        <v>-0.1208752526</v>
      </c>
      <c r="S481" s="53">
        <v>-8.8266920200000001E-2</v>
      </c>
      <c r="T481" s="53">
        <v>-9.3069459500000007E-2</v>
      </c>
      <c r="U481" s="53">
        <v>-9.7758663999999995E-2</v>
      </c>
      <c r="W481" s="4">
        <f t="shared" si="113"/>
        <v>-4.0269512999999979E-3</v>
      </c>
      <c r="X481" s="34">
        <f t="shared" si="114"/>
        <v>1.5670695543603241</v>
      </c>
      <c r="AD481" s="17">
        <f t="shared" si="111"/>
        <v>-0.1168483013</v>
      </c>
      <c r="AE481" s="17">
        <f t="shared" si="112"/>
        <v>-0.1208752526</v>
      </c>
      <c r="AG481" s="39">
        <v>43434</v>
      </c>
      <c r="AH481" s="103">
        <f t="shared" si="102"/>
        <v>64.07983544719329</v>
      </c>
      <c r="AI481" s="103">
        <f t="shared" si="103"/>
        <v>75.553990687965936</v>
      </c>
      <c r="AJ481" s="103">
        <f t="shared" si="104"/>
        <v>78.274391070624674</v>
      </c>
      <c r="AK481" s="103">
        <f t="shared" si="105"/>
        <v>33.781035950774289</v>
      </c>
      <c r="AL481" s="103">
        <f t="shared" si="106"/>
        <v>61.530057643667284</v>
      </c>
      <c r="AM481" s="103">
        <f t="shared" si="107"/>
        <v>97.902088020928247</v>
      </c>
      <c r="AN481" s="103">
        <f t="shared" si="108"/>
        <v>60.433210599630726</v>
      </c>
      <c r="AO481" s="103">
        <f t="shared" si="109"/>
        <v>73.804989303870244</v>
      </c>
      <c r="AP481" s="103">
        <f t="shared" si="110"/>
        <v>79.347306206650913</v>
      </c>
    </row>
    <row r="482" spans="12:42" x14ac:dyDescent="0.25">
      <c r="L482" s="39">
        <v>43496</v>
      </c>
      <c r="M482" s="53">
        <v>8.9886240100000001E-2</v>
      </c>
      <c r="N482" s="53">
        <v>8.3803275600000005E-2</v>
      </c>
      <c r="O482" s="53">
        <v>7.7834491800000002E-2</v>
      </c>
      <c r="P482" s="53">
        <v>0.11548291970000001</v>
      </c>
      <c r="Q482" s="53">
        <v>0.1124985013</v>
      </c>
      <c r="R482" s="53">
        <v>0.1093781742</v>
      </c>
      <c r="S482" s="53">
        <v>9.1752799600000004E-2</v>
      </c>
      <c r="T482" s="53">
        <v>8.5834048199999999E-2</v>
      </c>
      <c r="U482" s="53">
        <v>8.0000498599999997E-2</v>
      </c>
      <c r="W482" s="4">
        <f t="shared" ref="W482:W541" si="115">INDEX(M482:U482,VLOOKUP($C$1,$A$37:$B$45,2))-INDEX(M482:U482,VLOOKUP($G$1,$A$37:$B$45,2))</f>
        <v>-6.1047455000000084E-3</v>
      </c>
      <c r="X482" s="34">
        <f t="shared" ref="X482:X541" si="116">X481*(1+W482)</f>
        <v>1.5575029935501559</v>
      </c>
      <c r="AD482" s="17">
        <f t="shared" ref="AD482:AD483" si="117">INDEX(M482:U482,VLOOKUP($G$1,$A$37:$B$45,2))</f>
        <v>0.11548291970000001</v>
      </c>
      <c r="AE482" s="17">
        <f t="shared" ref="AE482:AE483" si="118">INDEX(M482:U482,VLOOKUP($C$1,$A$37:$B$45,2))</f>
        <v>0.1093781742</v>
      </c>
      <c r="AG482" s="39">
        <v>43465</v>
      </c>
      <c r="AH482" s="103">
        <f t="shared" si="102"/>
        <v>69.839730921768194</v>
      </c>
      <c r="AI482" s="103">
        <f t="shared" si="103"/>
        <v>81.885662592269384</v>
      </c>
      <c r="AJ482" s="103">
        <f t="shared" si="104"/>
        <v>84.366838520561203</v>
      </c>
      <c r="AK482" s="103">
        <f t="shared" si="105"/>
        <v>37.682168612860373</v>
      </c>
      <c r="AL482" s="103">
        <f t="shared" si="106"/>
        <v>68.452096913482464</v>
      </c>
      <c r="AM482" s="103">
        <f t="shared" si="107"/>
        <v>108.61043965902506</v>
      </c>
      <c r="AN482" s="103">
        <f t="shared" si="108"/>
        <v>65.978126860963243</v>
      </c>
      <c r="AO482" s="103">
        <f t="shared" si="109"/>
        <v>80.13997031317912</v>
      </c>
      <c r="AP482" s="103">
        <f t="shared" si="110"/>
        <v>85.695130265749867</v>
      </c>
    </row>
    <row r="483" spans="12:42" x14ac:dyDescent="0.25">
      <c r="L483" s="39">
        <v>43524</v>
      </c>
      <c r="M483" s="53">
        <v>3.5779692799999999E-2</v>
      </c>
      <c r="N483" s="53">
        <v>3.3858476700000001E-2</v>
      </c>
      <c r="O483" s="53">
        <v>3.1951534300000001E-2</v>
      </c>
      <c r="P483" s="53">
        <v>6.4578901300000005E-2</v>
      </c>
      <c r="Q483" s="53">
        <v>5.1987799699999997E-2</v>
      </c>
      <c r="R483" s="53">
        <v>3.8868268599999999E-2</v>
      </c>
      <c r="S483" s="53">
        <v>3.7908975800000001E-2</v>
      </c>
      <c r="T483" s="53">
        <v>3.5169097199999999E-2</v>
      </c>
      <c r="U483" s="53">
        <v>3.2439346199999997E-2</v>
      </c>
      <c r="W483" s="4">
        <f t="shared" si="115"/>
        <v>-2.5710632700000007E-2</v>
      </c>
      <c r="X483" s="34">
        <f t="shared" si="116"/>
        <v>1.5174586061538373</v>
      </c>
      <c r="AD483" s="17">
        <f t="shared" si="117"/>
        <v>6.4578901300000005E-2</v>
      </c>
      <c r="AE483" s="17">
        <f t="shared" si="118"/>
        <v>3.8868268599999999E-2</v>
      </c>
      <c r="AG483" s="39">
        <v>43496</v>
      </c>
      <c r="AH483" s="103">
        <f t="shared" si="102"/>
        <v>72.338575039383727</v>
      </c>
      <c r="AI483" s="103">
        <f t="shared" si="103"/>
        <v>84.658186391213803</v>
      </c>
      <c r="AJ483" s="103">
        <f t="shared" si="104"/>
        <v>87.062488455333479</v>
      </c>
      <c r="AK483" s="103">
        <f t="shared" si="105"/>
        <v>40.115641660480243</v>
      </c>
      <c r="AL483" s="103">
        <f t="shared" si="106"/>
        <v>72.010770816865573</v>
      </c>
      <c r="AM483" s="103">
        <f t="shared" si="107"/>
        <v>112.83193940045614</v>
      </c>
      <c r="AN483" s="103">
        <f t="shared" si="108"/>
        <v>68.479290075464831</v>
      </c>
      <c r="AO483" s="103">
        <f t="shared" si="109"/>
        <v>82.958420718728433</v>
      </c>
      <c r="AP483" s="103">
        <f t="shared" si="110"/>
        <v>88.475024264094614</v>
      </c>
    </row>
    <row r="484" spans="12:42" x14ac:dyDescent="0.25">
      <c r="L484" s="39">
        <v>43555</v>
      </c>
      <c r="M484" s="53">
        <v>2.8463061599999999E-2</v>
      </c>
      <c r="N484" s="53">
        <v>1.7409525499999998E-2</v>
      </c>
      <c r="O484" s="53">
        <v>6.3577531999999999E-3</v>
      </c>
      <c r="P484" s="53">
        <v>-1.35332349E-2</v>
      </c>
      <c r="Q484" s="53">
        <v>-2.09292835E-2</v>
      </c>
      <c r="R484" s="53">
        <v>-2.8832448199999999E-2</v>
      </c>
      <c r="S484" s="53">
        <v>2.5286719999999999E-2</v>
      </c>
      <c r="T484" s="53">
        <v>1.46017699E-2</v>
      </c>
      <c r="U484" s="53">
        <v>3.8639803E-3</v>
      </c>
      <c r="W484" s="4">
        <f t="shared" si="115"/>
        <v>-1.52992133E-2</v>
      </c>
      <c r="X484" s="34">
        <f t="shared" si="116"/>
        <v>1.4942426832643692</v>
      </c>
      <c r="AD484" s="17">
        <f t="shared" ref="AD484:AD515" si="119">INDEX(M484:U484,VLOOKUP($G$1,$A$37:$B$45,2))</f>
        <v>-1.35332349E-2</v>
      </c>
      <c r="AE484" s="17">
        <f t="shared" ref="AE484:AE515" si="120">INDEX(M484:U484,VLOOKUP($C$1,$A$37:$B$45,2))</f>
        <v>-2.8832448199999999E-2</v>
      </c>
      <c r="AG484" s="39">
        <v>43524</v>
      </c>
      <c r="AH484" s="103">
        <f t="shared" si="102"/>
        <v>74.397552356785923</v>
      </c>
      <c r="AI484" s="103">
        <f t="shared" si="103"/>
        <v>86.132045245975391</v>
      </c>
      <c r="AJ484" s="103">
        <f t="shared" si="104"/>
        <v>87.616010269910348</v>
      </c>
      <c r="AK484" s="103">
        <f t="shared" si="105"/>
        <v>39.572747258724739</v>
      </c>
      <c r="AL484" s="103">
        <f t="shared" si="106"/>
        <v>70.50363697938586</v>
      </c>
      <c r="AM484" s="103">
        <f t="shared" si="107"/>
        <v>109.57871835238694</v>
      </c>
      <c r="AN484" s="103">
        <f t="shared" si="108"/>
        <v>70.210906709401883</v>
      </c>
      <c r="AO484" s="103">
        <f t="shared" si="109"/>
        <v>84.169760489330699</v>
      </c>
      <c r="AP484" s="103">
        <f t="shared" si="110"/>
        <v>88.816890014893104</v>
      </c>
    </row>
    <row r="485" spans="12:42" x14ac:dyDescent="0.25">
      <c r="L485" s="39">
        <v>43585</v>
      </c>
      <c r="M485" s="53">
        <v>4.5179897699999999E-2</v>
      </c>
      <c r="N485" s="53">
        <v>4.0384104900000002E-2</v>
      </c>
      <c r="O485" s="53">
        <v>3.5471254399999999E-2</v>
      </c>
      <c r="P485" s="53">
        <v>3.04517178E-2</v>
      </c>
      <c r="Q485" s="53">
        <v>3.3970629799999999E-2</v>
      </c>
      <c r="R485" s="53">
        <v>3.7816704299999997E-2</v>
      </c>
      <c r="S485" s="53">
        <v>4.4108859100000002E-2</v>
      </c>
      <c r="T485" s="53">
        <v>3.9931923799999998E-2</v>
      </c>
      <c r="U485" s="53">
        <v>3.5634389799999999E-2</v>
      </c>
      <c r="W485" s="4">
        <f t="shared" si="115"/>
        <v>7.3649864999999967E-3</v>
      </c>
      <c r="X485" s="34">
        <f t="shared" si="116"/>
        <v>1.5052477604543351</v>
      </c>
      <c r="AD485" s="17">
        <f t="shared" si="119"/>
        <v>3.04517178E-2</v>
      </c>
      <c r="AE485" s="17">
        <f t="shared" si="120"/>
        <v>3.7816704299999997E-2</v>
      </c>
      <c r="AG485" s="39">
        <v>43555</v>
      </c>
      <c r="AH485" s="103">
        <f t="shared" si="102"/>
        <v>77.758826161395902</v>
      </c>
      <c r="AI485" s="103">
        <f t="shared" si="103"/>
        <v>89.610410796440405</v>
      </c>
      <c r="AJ485" s="103">
        <f t="shared" si="104"/>
        <v>90.723860059707349</v>
      </c>
      <c r="AK485" s="103">
        <f t="shared" si="105"/>
        <v>40.777805390818152</v>
      </c>
      <c r="AL485" s="103">
        <f t="shared" si="106"/>
        <v>72.898689930766167</v>
      </c>
      <c r="AM485" s="103">
        <f t="shared" si="107"/>
        <v>113.72262434189214</v>
      </c>
      <c r="AN485" s="103">
        <f t="shared" si="108"/>
        <v>73.307829700730139</v>
      </c>
      <c r="AO485" s="103">
        <f t="shared" si="109"/>
        <v>87.530820951454899</v>
      </c>
      <c r="AP485" s="103">
        <f t="shared" si="110"/>
        <v>91.981825694507535</v>
      </c>
    </row>
    <row r="486" spans="12:42" x14ac:dyDescent="0.25">
      <c r="L486" s="39">
        <v>43616</v>
      </c>
      <c r="M486" s="53">
        <v>-6.3173438700000001E-2</v>
      </c>
      <c r="N486" s="53">
        <v>-6.3724230899999998E-2</v>
      </c>
      <c r="O486" s="53">
        <v>-6.4297136399999996E-2</v>
      </c>
      <c r="P486" s="53">
        <v>-7.4190814800000005E-2</v>
      </c>
      <c r="Q486" s="53">
        <v>-7.7772704400000003E-2</v>
      </c>
      <c r="R486" s="53">
        <v>-8.1678356199999996E-2</v>
      </c>
      <c r="S486" s="53">
        <v>-6.3965982800000001E-2</v>
      </c>
      <c r="T486" s="53">
        <v>-6.4711848299999999E-2</v>
      </c>
      <c r="U486" s="53">
        <v>-6.5489539700000002E-2</v>
      </c>
      <c r="W486" s="4">
        <f t="shared" si="115"/>
        <v>-7.4875413999999918E-3</v>
      </c>
      <c r="X486" s="34">
        <f t="shared" si="116"/>
        <v>1.493977155530676</v>
      </c>
      <c r="AD486" s="17">
        <f t="shared" si="119"/>
        <v>-7.4190814800000005E-2</v>
      </c>
      <c r="AE486" s="17">
        <f t="shared" si="120"/>
        <v>-8.1678356199999996E-2</v>
      </c>
      <c r="AG486" s="39">
        <v>43585</v>
      </c>
      <c r="AH486" s="103">
        <f t="shared" si="102"/>
        <v>72.846533723505004</v>
      </c>
      <c r="AI486" s="103">
        <f t="shared" si="103"/>
        <v>83.900056287804176</v>
      </c>
      <c r="AJ486" s="103">
        <f t="shared" si="104"/>
        <v>84.890575654713828</v>
      </c>
      <c r="AK486" s="103">
        <f t="shared" si="105"/>
        <v>37.752466783117519</v>
      </c>
      <c r="AL486" s="103">
        <f t="shared" si="106"/>
        <v>67.229161667633434</v>
      </c>
      <c r="AM486" s="103">
        <f t="shared" si="107"/>
        <v>104.43394732289629</v>
      </c>
      <c r="AN486" s="103">
        <f t="shared" si="108"/>
        <v>68.618622326987904</v>
      </c>
      <c r="AO486" s="103">
        <f t="shared" si="109"/>
        <v>81.86653974446989</v>
      </c>
      <c r="AP486" s="103">
        <f t="shared" si="110"/>
        <v>85.957978269008606</v>
      </c>
    </row>
    <row r="487" spans="12:42" x14ac:dyDescent="0.25">
      <c r="L487" s="39">
        <v>43646</v>
      </c>
      <c r="M487" s="53">
        <v>6.8676644999999995E-2</v>
      </c>
      <c r="N487" s="53">
        <v>7.0204117499999996E-2</v>
      </c>
      <c r="O487" s="53">
        <v>7.1784506999999997E-2</v>
      </c>
      <c r="P487" s="53">
        <v>7.7021609500000005E-2</v>
      </c>
      <c r="Q487" s="53">
        <v>7.0677314800000002E-2</v>
      </c>
      <c r="R487" s="53">
        <v>6.3690835900000006E-2</v>
      </c>
      <c r="S487" s="53">
        <v>6.9269681099999994E-2</v>
      </c>
      <c r="T487" s="53">
        <v>7.0236715800000002E-2</v>
      </c>
      <c r="U487" s="53">
        <v>7.1239927800000005E-2</v>
      </c>
      <c r="W487" s="4">
        <f t="shared" si="115"/>
        <v>-1.3330773599999998E-2</v>
      </c>
      <c r="X487" s="34">
        <f t="shared" si="116"/>
        <v>1.4740612843067245</v>
      </c>
      <c r="AD487" s="17">
        <f t="shared" si="119"/>
        <v>7.7021609500000005E-2</v>
      </c>
      <c r="AE487" s="17">
        <f t="shared" si="120"/>
        <v>6.3690835900000006E-2</v>
      </c>
      <c r="AG487" s="39">
        <v>43616</v>
      </c>
      <c r="AH487" s="103">
        <f t="shared" si="102"/>
        <v>77.849389259514695</v>
      </c>
      <c r="AI487" s="103">
        <f t="shared" si="103"/>
        <v>89.790185697689779</v>
      </c>
      <c r="AJ487" s="103">
        <f t="shared" si="104"/>
        <v>90.984403777033663</v>
      </c>
      <c r="AK487" s="103">
        <f t="shared" si="105"/>
        <v>40.660222537348517</v>
      </c>
      <c r="AL487" s="103">
        <f t="shared" si="106"/>
        <v>71.980738290556857</v>
      </c>
      <c r="AM487" s="103">
        <f t="shared" si="107"/>
        <v>111.08543272422811</v>
      </c>
      <c r="AN487" s="103">
        <f t="shared" si="108"/>
        <v>73.37181241309969</v>
      </c>
      <c r="AO487" s="103">
        <f t="shared" si="109"/>
        <v>87.616576630031616</v>
      </c>
      <c r="AP487" s="103">
        <f t="shared" si="110"/>
        <v>92.081618434726749</v>
      </c>
    </row>
    <row r="488" spans="12:42" x14ac:dyDescent="0.25">
      <c r="L488" s="39">
        <v>43677</v>
      </c>
      <c r="M488" s="53">
        <v>2.25809275E-2</v>
      </c>
      <c r="N488" s="53">
        <v>1.55298681E-2</v>
      </c>
      <c r="O488" s="53">
        <v>8.2889122999999995E-3</v>
      </c>
      <c r="P488" s="53">
        <v>9.7738649999999996E-3</v>
      </c>
      <c r="Q488" s="53">
        <v>5.7573156E-3</v>
      </c>
      <c r="R488" s="53">
        <v>1.6094941E-3</v>
      </c>
      <c r="S488" s="53">
        <v>2.1707428500000001E-2</v>
      </c>
      <c r="T488" s="53">
        <v>1.48650299E-2</v>
      </c>
      <c r="U488" s="53">
        <v>7.8358717999999997E-3</v>
      </c>
      <c r="W488" s="4">
        <f t="shared" si="115"/>
        <v>-8.1643708999999988E-3</v>
      </c>
      <c r="X488" s="34">
        <f t="shared" si="116"/>
        <v>1.4620265012523139</v>
      </c>
      <c r="AD488" s="17">
        <f t="shared" si="119"/>
        <v>9.7738649999999996E-3</v>
      </c>
      <c r="AE488" s="17">
        <f t="shared" si="120"/>
        <v>1.6094941E-3</v>
      </c>
      <c r="AG488" s="39">
        <v>43646</v>
      </c>
      <c r="AH488" s="103">
        <f t="shared" si="102"/>
        <v>79.607300674303076</v>
      </c>
      <c r="AI488" s="103">
        <f t="shared" si="103"/>
        <v>91.184615438249409</v>
      </c>
      <c r="AJ488" s="103">
        <f t="shared" si="104"/>
        <v>91.738565520609285</v>
      </c>
      <c r="AK488" s="103">
        <f t="shared" si="105"/>
        <v>41.057630063298525</v>
      </c>
      <c r="AL488" s="103">
        <f t="shared" si="106"/>
        <v>72.395154118016592</v>
      </c>
      <c r="AM488" s="103">
        <f t="shared" si="107"/>
        <v>111.26422407279371</v>
      </c>
      <c r="AN488" s="103">
        <f t="shared" si="108"/>
        <v>74.964525784972466</v>
      </c>
      <c r="AO488" s="103">
        <f t="shared" si="109"/>
        <v>88.918999661372666</v>
      </c>
      <c r="AP488" s="103">
        <f t="shared" si="110"/>
        <v>92.803158191917788</v>
      </c>
    </row>
    <row r="489" spans="12:42" x14ac:dyDescent="0.25">
      <c r="L489" s="39">
        <v>43708</v>
      </c>
      <c r="M489" s="53">
        <v>-7.6588009000000002E-3</v>
      </c>
      <c r="N489" s="53">
        <v>-1.83155222E-2</v>
      </c>
      <c r="O489" s="53">
        <v>-2.9405053E-2</v>
      </c>
      <c r="P489" s="53">
        <v>-4.3152546600000001E-2</v>
      </c>
      <c r="Q489" s="53">
        <v>-4.9374213299999997E-2</v>
      </c>
      <c r="R489" s="53">
        <v>-5.58076848E-2</v>
      </c>
      <c r="S489" s="53">
        <v>-1.00181622E-2</v>
      </c>
      <c r="T489" s="53">
        <v>-2.0385337199999999E-2</v>
      </c>
      <c r="U489" s="53">
        <v>-3.1169448999999998E-2</v>
      </c>
      <c r="W489" s="4">
        <f t="shared" si="115"/>
        <v>-1.2655138199999999E-2</v>
      </c>
      <c r="X489" s="34">
        <f t="shared" si="116"/>
        <v>1.4435243538269034</v>
      </c>
      <c r="AD489" s="17">
        <f t="shared" si="119"/>
        <v>-4.3152546600000001E-2</v>
      </c>
      <c r="AE489" s="17">
        <f t="shared" si="120"/>
        <v>-5.58076848E-2</v>
      </c>
      <c r="AG489" s="39">
        <v>43677</v>
      </c>
      <c r="AH489" s="103">
        <f t="shared" si="102"/>
        <v>78.997604208252156</v>
      </c>
      <c r="AI489" s="103">
        <f t="shared" si="103"/>
        <v>89.514521589891686</v>
      </c>
      <c r="AJ489" s="103">
        <f t="shared" si="104"/>
        <v>89.040988139331802</v>
      </c>
      <c r="AK489" s="103">
        <f t="shared" si="105"/>
        <v>39.285888768706471</v>
      </c>
      <c r="AL489" s="103">
        <f t="shared" si="106"/>
        <v>68.820700336707262</v>
      </c>
      <c r="AM489" s="103">
        <f t="shared" si="107"/>
        <v>105.05482532622267</v>
      </c>
      <c r="AN489" s="103">
        <f t="shared" si="108"/>
        <v>74.213519006412525</v>
      </c>
      <c r="AO489" s="103">
        <f t="shared" si="109"/>
        <v>87.106355869788899</v>
      </c>
      <c r="AP489" s="103">
        <f t="shared" si="110"/>
        <v>89.910534885615874</v>
      </c>
    </row>
    <row r="490" spans="12:42" x14ac:dyDescent="0.25">
      <c r="L490" s="39">
        <v>43738</v>
      </c>
      <c r="M490" s="53">
        <v>1.2414530000000001E-4</v>
      </c>
      <c r="N490" s="53">
        <v>1.7333471600000001E-2</v>
      </c>
      <c r="O490" s="53">
        <v>3.5677481900000002E-2</v>
      </c>
      <c r="P490" s="53">
        <v>-8.2079744999999996E-3</v>
      </c>
      <c r="Q490" s="53">
        <v>2.0806515099999999E-2</v>
      </c>
      <c r="R490" s="53">
        <v>5.1347098600000002E-2</v>
      </c>
      <c r="S490" s="53">
        <v>-4.2991319999999999E-4</v>
      </c>
      <c r="T490" s="53">
        <v>1.7550857999999999E-2</v>
      </c>
      <c r="U490" s="53">
        <v>3.6699023800000001E-2</v>
      </c>
      <c r="W490" s="4">
        <f t="shared" si="115"/>
        <v>5.9555073100000001E-2</v>
      </c>
      <c r="X490" s="34">
        <f t="shared" si="116"/>
        <v>1.5294935522406949</v>
      </c>
      <c r="AD490" s="17">
        <f t="shared" si="119"/>
        <v>-8.2079744999999996E-3</v>
      </c>
      <c r="AE490" s="17">
        <f t="shared" si="120"/>
        <v>5.1347098600000002E-2</v>
      </c>
      <c r="AG490" s="39">
        <v>43708</v>
      </c>
      <c r="AH490" s="103">
        <f t="shared" si="102"/>
        <v>79.007411389525871</v>
      </c>
      <c r="AI490" s="103">
        <f t="shared" si="103"/>
        <v>91.066119007657662</v>
      </c>
      <c r="AJ490" s="103">
        <f t="shared" si="104"/>
        <v>92.217746382030938</v>
      </c>
      <c r="AK490" s="103">
        <f t="shared" si="105"/>
        <v>38.963431195483089</v>
      </c>
      <c r="AL490" s="103">
        <f t="shared" si="106"/>
        <v>70.252619277455537</v>
      </c>
      <c r="AM490" s="103">
        <f t="shared" si="107"/>
        <v>110.449085800654</v>
      </c>
      <c r="AN490" s="103">
        <f t="shared" si="108"/>
        <v>74.181613634973218</v>
      </c>
      <c r="AO490" s="103">
        <f t="shared" si="109"/>
        <v>88.635147152557025</v>
      </c>
      <c r="AP490" s="103">
        <f t="shared" si="110"/>
        <v>93.210163745253823</v>
      </c>
    </row>
    <row r="491" spans="12:42" x14ac:dyDescent="0.25">
      <c r="L491" s="39">
        <v>43769</v>
      </c>
      <c r="M491" s="53">
        <v>2.8191634899999998E-2</v>
      </c>
      <c r="N491" s="53">
        <v>2.1193493399999999E-2</v>
      </c>
      <c r="O491" s="53">
        <v>1.39779225E-2</v>
      </c>
      <c r="P491" s="53">
        <v>2.84552816E-2</v>
      </c>
      <c r="Q491" s="53">
        <v>2.6336327699999999E-2</v>
      </c>
      <c r="R491" s="53">
        <v>2.42224285E-2</v>
      </c>
      <c r="S491" s="53">
        <v>2.82061612E-2</v>
      </c>
      <c r="T491" s="53">
        <v>2.1526864999999999E-2</v>
      </c>
      <c r="U491" s="53">
        <v>1.46533301E-2</v>
      </c>
      <c r="W491" s="4">
        <f t="shared" si="115"/>
        <v>-4.2328530999999996E-3</v>
      </c>
      <c r="X491" s="34">
        <f t="shared" si="116"/>
        <v>1.5230194307166629</v>
      </c>
      <c r="AD491" s="17">
        <f t="shared" si="119"/>
        <v>2.84552816E-2</v>
      </c>
      <c r="AE491" s="17">
        <f t="shared" si="120"/>
        <v>2.42224285E-2</v>
      </c>
      <c r="AG491" s="39">
        <v>43738</v>
      </c>
      <c r="AH491" s="103">
        <f t="shared" si="102"/>
        <v>81.234759485813484</v>
      </c>
      <c r="AI491" s="103">
        <f t="shared" si="103"/>
        <v>92.996128199810073</v>
      </c>
      <c r="AJ491" s="103">
        <f t="shared" si="104"/>
        <v>93.506758894083632</v>
      </c>
      <c r="AK491" s="103">
        <f t="shared" si="105"/>
        <v>40.072146602252786</v>
      </c>
      <c r="AL491" s="103">
        <f t="shared" si="106"/>
        <v>72.102815280529938</v>
      </c>
      <c r="AM491" s="103">
        <f t="shared" si="107"/>
        <v>113.1244308843507</v>
      </c>
      <c r="AN491" s="103">
        <f t="shared" si="108"/>
        <v>76.273992187237383</v>
      </c>
      <c r="AO491" s="103">
        <f t="shared" si="109"/>
        <v>90.543183999565258</v>
      </c>
      <c r="AP491" s="103">
        <f t="shared" si="110"/>
        <v>94.576003043288082</v>
      </c>
    </row>
    <row r="492" spans="12:42" x14ac:dyDescent="0.25">
      <c r="L492" s="39">
        <v>43799</v>
      </c>
      <c r="M492" s="53">
        <v>4.43630754E-2</v>
      </c>
      <c r="N492" s="53">
        <v>3.7791477099999998E-2</v>
      </c>
      <c r="O492" s="53">
        <v>3.0916266899999999E-2</v>
      </c>
      <c r="P492" s="53">
        <v>5.8858708400000001E-2</v>
      </c>
      <c r="Q492" s="53">
        <v>4.1164793099999999E-2</v>
      </c>
      <c r="R492" s="53">
        <v>2.3411590600000001E-2</v>
      </c>
      <c r="S492" s="53">
        <v>4.52914752E-2</v>
      </c>
      <c r="T492" s="53">
        <v>3.80117991E-2</v>
      </c>
      <c r="U492" s="53">
        <v>3.0417516499999998E-2</v>
      </c>
      <c r="W492" s="4">
        <f t="shared" si="115"/>
        <v>-3.5447117799999997E-2</v>
      </c>
      <c r="X492" s="34">
        <f t="shared" si="116"/>
        <v>1.4690327815443605</v>
      </c>
      <c r="AD492" s="17">
        <f t="shared" si="119"/>
        <v>5.8858708400000001E-2</v>
      </c>
      <c r="AE492" s="17">
        <f t="shared" si="120"/>
        <v>2.3411590600000001E-2</v>
      </c>
      <c r="AG492" s="39">
        <v>43769</v>
      </c>
      <c r="AH492" s="103">
        <f t="shared" si="102"/>
        <v>84.838583245983486</v>
      </c>
      <c r="AI492" s="103">
        <f t="shared" si="103"/>
        <v>96.510589249061866</v>
      </c>
      <c r="AJ492" s="103">
        <f t="shared" si="104"/>
        <v>96.397638809007077</v>
      </c>
      <c r="AK492" s="103">
        <f t="shared" si="105"/>
        <v>42.43074139407684</v>
      </c>
      <c r="AL492" s="103">
        <f t="shared" si="106"/>
        <v>75.070912753480485</v>
      </c>
      <c r="AM492" s="103">
        <f t="shared" si="107"/>
        <v>115.77285374707313</v>
      </c>
      <c r="AN492" s="103">
        <f t="shared" si="108"/>
        <v>79.728553812790636</v>
      </c>
      <c r="AO492" s="103">
        <f t="shared" si="109"/>
        <v>93.98489331963107</v>
      </c>
      <c r="AP492" s="103">
        <f t="shared" si="110"/>
        <v>97.452770176361355</v>
      </c>
    </row>
    <row r="493" spans="12:42" x14ac:dyDescent="0.25">
      <c r="L493" s="39">
        <v>43830</v>
      </c>
      <c r="M493" s="53">
        <v>3.0171125199999999E-2</v>
      </c>
      <c r="N493" s="53">
        <v>2.8878638799999998E-2</v>
      </c>
      <c r="O493" s="53">
        <v>2.75092459E-2</v>
      </c>
      <c r="P493" s="53">
        <v>2.2914978200000002E-2</v>
      </c>
      <c r="Q493" s="53">
        <v>2.88345307E-2</v>
      </c>
      <c r="R493" s="53">
        <v>3.5012068E-2</v>
      </c>
      <c r="S493" s="53">
        <v>2.96969737E-2</v>
      </c>
      <c r="T493" s="53">
        <v>2.8873799499999998E-2</v>
      </c>
      <c r="U493" s="53">
        <v>2.8001780099999998E-2</v>
      </c>
      <c r="W493" s="4">
        <f t="shared" si="115"/>
        <v>1.2097089799999999E-2</v>
      </c>
      <c r="X493" s="34">
        <f t="shared" si="116"/>
        <v>1.4868038030218462</v>
      </c>
      <c r="AD493" s="17">
        <f t="shared" si="119"/>
        <v>2.2914978200000002E-2</v>
      </c>
      <c r="AE493" s="17">
        <f t="shared" si="120"/>
        <v>3.5012068E-2</v>
      </c>
      <c r="AG493" s="39">
        <v>43799</v>
      </c>
      <c r="AH493" s="103">
        <f t="shared" si="102"/>
        <v>87.398258762888688</v>
      </c>
      <c r="AI493" s="103">
        <f t="shared" si="103"/>
        <v>99.297683696360679</v>
      </c>
      <c r="AJ493" s="103">
        <f t="shared" si="104"/>
        <v>99.049465159183427</v>
      </c>
      <c r="AK493" s="103">
        <f t="shared" si="105"/>
        <v>43.403040908131949</v>
      </c>
      <c r="AL493" s="103">
        <f t="shared" si="106"/>
        <v>77.235547291947739</v>
      </c>
      <c r="AM493" s="103">
        <f t="shared" si="107"/>
        <v>119.82630077501969</v>
      </c>
      <c r="AN493" s="103">
        <f t="shared" si="108"/>
        <v>82.096250578508105</v>
      </c>
      <c r="AO493" s="103">
        <f t="shared" si="109"/>
        <v>96.698594285370973</v>
      </c>
      <c r="AP493" s="103">
        <f t="shared" si="110"/>
        <v>100.18162121697567</v>
      </c>
    </row>
    <row r="494" spans="12:42" x14ac:dyDescent="0.25">
      <c r="L494" s="39">
        <v>43861</v>
      </c>
      <c r="M494" s="53">
        <v>2.2355157399999999E-2</v>
      </c>
      <c r="N494" s="53">
        <v>1.0793756E-3</v>
      </c>
      <c r="O494" s="53">
        <v>-2.1513316300000002E-2</v>
      </c>
      <c r="P494" s="53">
        <v>-1.1010309100000001E-2</v>
      </c>
      <c r="Q494" s="53">
        <v>-3.2071530000000001E-2</v>
      </c>
      <c r="R494" s="53">
        <v>-5.3939002E-2</v>
      </c>
      <c r="S494" s="53">
        <v>2.0193019100000001E-2</v>
      </c>
      <c r="T494" s="53">
        <v>-1.0922792000000001E-3</v>
      </c>
      <c r="U494" s="53">
        <v>-2.3661178500000001E-2</v>
      </c>
      <c r="W494" s="4">
        <f t="shared" si="115"/>
        <v>-4.2928692899999996E-2</v>
      </c>
      <c r="X494" s="34">
        <f t="shared" si="116"/>
        <v>1.4229772591593692</v>
      </c>
      <c r="AD494" s="17">
        <f t="shared" si="119"/>
        <v>-1.1010309100000001E-2</v>
      </c>
      <c r="AE494" s="17">
        <f t="shared" si="120"/>
        <v>-5.3939002E-2</v>
      </c>
      <c r="AG494" s="39">
        <v>43830</v>
      </c>
      <c r="AH494" s="103">
        <f t="shared" si="102"/>
        <v>89.352060594018994</v>
      </c>
      <c r="AI494" s="103">
        <f t="shared" si="103"/>
        <v>99.404863193279056</v>
      </c>
      <c r="AJ494" s="103">
        <f t="shared" si="104"/>
        <v>96.918582685868088</v>
      </c>
      <c r="AK494" s="103">
        <f t="shared" si="105"/>
        <v>42.925160011853471</v>
      </c>
      <c r="AL494" s="103">
        <f t="shared" si="106"/>
        <v>74.758485119907618</v>
      </c>
      <c r="AM494" s="103">
        <f t="shared" si="107"/>
        <v>113.3629896978633</v>
      </c>
      <c r="AN494" s="103">
        <f t="shared" si="108"/>
        <v>83.7540217344783</v>
      </c>
      <c r="AO494" s="103">
        <f t="shared" si="109"/>
        <v>96.592972422163825</v>
      </c>
      <c r="AP494" s="103">
        <f t="shared" si="110"/>
        <v>97.811205994941417</v>
      </c>
    </row>
    <row r="495" spans="12:42" x14ac:dyDescent="0.25">
      <c r="L495" s="39">
        <v>43890</v>
      </c>
      <c r="M495" s="53">
        <v>-6.8101757099999993E-2</v>
      </c>
      <c r="N495" s="53">
        <v>-8.1717183299999996E-2</v>
      </c>
      <c r="O495" s="53">
        <v>-9.6846239000000001E-2</v>
      </c>
      <c r="P495" s="53">
        <v>-7.21982974E-2</v>
      </c>
      <c r="Q495" s="53">
        <v>-8.4182155800000005E-2</v>
      </c>
      <c r="R495" s="53">
        <v>-9.7172508699999993E-2</v>
      </c>
      <c r="S495" s="53">
        <v>-6.8358385100000002E-2</v>
      </c>
      <c r="T495" s="53">
        <v>-8.1873273999999996E-2</v>
      </c>
      <c r="U495" s="53">
        <v>-9.6867111500000005E-2</v>
      </c>
      <c r="W495" s="4">
        <f t="shared" si="115"/>
        <v>-2.4974211299999993E-2</v>
      </c>
      <c r="X495" s="34">
        <f t="shared" si="116"/>
        <v>1.3874395244140283</v>
      </c>
      <c r="AD495" s="17">
        <f t="shared" si="119"/>
        <v>-7.21982974E-2</v>
      </c>
      <c r="AE495" s="17">
        <f t="shared" si="120"/>
        <v>-9.7172508699999993E-2</v>
      </c>
      <c r="AG495" s="39">
        <v>43861</v>
      </c>
      <c r="AH495" s="103">
        <f t="shared" si="102"/>
        <v>83.267028267060624</v>
      </c>
      <c r="AI495" s="103">
        <f t="shared" si="103"/>
        <v>91.281777766802449</v>
      </c>
      <c r="AJ495" s="103">
        <f t="shared" si="104"/>
        <v>87.532382463531249</v>
      </c>
      <c r="AK495" s="103">
        <f t="shared" si="105"/>
        <v>39.826036543375089</v>
      </c>
      <c r="AL495" s="103">
        <f t="shared" si="106"/>
        <v>68.465154678171572</v>
      </c>
      <c r="AM495" s="103">
        <f t="shared" si="107"/>
        <v>102.34722359518967</v>
      </c>
      <c r="AN495" s="103">
        <f t="shared" si="108"/>
        <v>78.028732063079062</v>
      </c>
      <c r="AO495" s="103">
        <f t="shared" si="109"/>
        <v>88.68458952456956</v>
      </c>
      <c r="AP495" s="103">
        <f t="shared" si="110"/>
        <v>88.336516997879954</v>
      </c>
    </row>
    <row r="496" spans="12:42" x14ac:dyDescent="0.25">
      <c r="L496" s="39">
        <v>43921</v>
      </c>
      <c r="M496" s="53">
        <v>-9.8375563499999999E-2</v>
      </c>
      <c r="N496" s="53">
        <v>-0.13214940119999999</v>
      </c>
      <c r="O496" s="53">
        <v>-0.1708944885</v>
      </c>
      <c r="P496" s="53">
        <v>-0.19097462200000001</v>
      </c>
      <c r="Q496" s="53">
        <v>-0.21726485249999999</v>
      </c>
      <c r="R496" s="53">
        <v>-0.24672434800000001</v>
      </c>
      <c r="S496" s="53">
        <v>-0.1041300407</v>
      </c>
      <c r="T496" s="53">
        <v>-0.1375178011</v>
      </c>
      <c r="U496" s="53">
        <v>-0.17575386160000001</v>
      </c>
      <c r="W496" s="4">
        <f t="shared" si="115"/>
        <v>-5.5749725999999999E-2</v>
      </c>
      <c r="X496" s="34">
        <f t="shared" si="116"/>
        <v>1.3100901510863761</v>
      </c>
      <c r="AD496" s="17">
        <f t="shared" si="119"/>
        <v>-0.19097462200000001</v>
      </c>
      <c r="AE496" s="17">
        <f t="shared" si="120"/>
        <v>-0.24672434800000001</v>
      </c>
      <c r="AG496" s="39">
        <v>43890</v>
      </c>
      <c r="AH496" s="103">
        <f t="shared" si="102"/>
        <v>75.075587440318102</v>
      </c>
      <c r="AI496" s="103">
        <f t="shared" si="103"/>
        <v>79.218945494448036</v>
      </c>
      <c r="AJ496" s="103">
        <f t="shared" si="104"/>
        <v>72.573580735239702</v>
      </c>
      <c r="AK496" s="103">
        <f t="shared" si="105"/>
        <v>32.220274268745847</v>
      </c>
      <c r="AL496" s="103">
        <f t="shared" si="106"/>
        <v>53.590082945628936</v>
      </c>
      <c r="AM496" s="103">
        <f t="shared" si="107"/>
        <v>77.095671584056291</v>
      </c>
      <c r="AN496" s="103">
        <f t="shared" si="108"/>
        <v>69.903597017581248</v>
      </c>
      <c r="AO496" s="103">
        <f t="shared" si="109"/>
        <v>76.488879781694664</v>
      </c>
      <c r="AP496" s="103">
        <f t="shared" si="110"/>
        <v>72.811033015208508</v>
      </c>
    </row>
    <row r="497" spans="12:42" x14ac:dyDescent="0.25">
      <c r="L497" s="39">
        <v>43951</v>
      </c>
      <c r="M497" s="53">
        <v>0.14797111069999999</v>
      </c>
      <c r="N497" s="53">
        <v>0.13214278269999999</v>
      </c>
      <c r="O497" s="53">
        <v>0.112421796</v>
      </c>
      <c r="P497" s="53">
        <v>0.14894389129999999</v>
      </c>
      <c r="Q497" s="53">
        <v>0.1373543045</v>
      </c>
      <c r="R497" s="53">
        <v>0.1233562411</v>
      </c>
      <c r="S497" s="53">
        <v>0.14801663749999999</v>
      </c>
      <c r="T497" s="53">
        <v>0.13244019730000001</v>
      </c>
      <c r="U497" s="53">
        <v>0.11306760809999999</v>
      </c>
      <c r="W497" s="4">
        <f t="shared" si="115"/>
        <v>-2.5587650199999992E-2</v>
      </c>
      <c r="X497" s="34">
        <f t="shared" si="116"/>
        <v>1.2765680225699128</v>
      </c>
      <c r="AD497" s="17">
        <f t="shared" si="119"/>
        <v>0.14894389129999999</v>
      </c>
      <c r="AE497" s="17">
        <f t="shared" si="120"/>
        <v>0.1233562411</v>
      </c>
      <c r="AG497" s="39">
        <v>43921</v>
      </c>
      <c r="AH497" s="103">
        <f t="shared" si="102"/>
        <v>86.184605500316934</v>
      </c>
      <c r="AI497" s="103">
        <f t="shared" si="103"/>
        <v>89.687157394644018</v>
      </c>
      <c r="AJ497" s="103">
        <f t="shared" si="104"/>
        <v>80.732433023646351</v>
      </c>
      <c r="AK497" s="103">
        <f t="shared" si="105"/>
        <v>37.019287297086116</v>
      </c>
      <c r="AL497" s="103">
        <f t="shared" si="106"/>
        <v>60.950911516723117</v>
      </c>
      <c r="AM497" s="103">
        <f t="shared" si="107"/>
        <v>86.605903835745551</v>
      </c>
      <c r="AN497" s="103">
        <f t="shared" si="108"/>
        <v>80.250492397278663</v>
      </c>
      <c r="AO497" s="103">
        <f t="shared" si="109"/>
        <v>86.619082111238285</v>
      </c>
      <c r="AP497" s="103">
        <f t="shared" si="110"/>
        <v>81.043602361528258</v>
      </c>
    </row>
    <row r="498" spans="12:42" x14ac:dyDescent="0.25">
      <c r="L498" s="39">
        <v>43982</v>
      </c>
      <c r="M498" s="53">
        <v>6.7134196600000001E-2</v>
      </c>
      <c r="N498" s="53">
        <v>5.2761391900000003E-2</v>
      </c>
      <c r="O498" s="53">
        <v>3.4268417799999999E-2</v>
      </c>
      <c r="P498" s="53">
        <v>9.4497943299999998E-2</v>
      </c>
      <c r="Q498" s="53">
        <v>6.5074728999999998E-2</v>
      </c>
      <c r="R498" s="53">
        <v>2.8700678600000001E-2</v>
      </c>
      <c r="S498" s="53">
        <v>6.8699233900000004E-2</v>
      </c>
      <c r="T498" s="53">
        <v>5.3478458E-2</v>
      </c>
      <c r="U498" s="53">
        <v>3.3938566900000001E-2</v>
      </c>
      <c r="W498" s="4">
        <f t="shared" si="115"/>
        <v>-6.5797264699999997E-2</v>
      </c>
      <c r="X498" s="34">
        <f t="shared" si="116"/>
        <v>1.1925733384813246</v>
      </c>
      <c r="AD498" s="17">
        <f t="shared" si="119"/>
        <v>9.4497943299999998E-2</v>
      </c>
      <c r="AE498" s="17">
        <f t="shared" si="120"/>
        <v>2.8700678600000001E-2</v>
      </c>
      <c r="AG498" s="39">
        <v>43951</v>
      </c>
      <c r="AH498" s="103">
        <f t="shared" si="102"/>
        <v>91.970539749868664</v>
      </c>
      <c r="AI498" s="103">
        <f t="shared" si="103"/>
        <v>94.419176654339822</v>
      </c>
      <c r="AJ498" s="103">
        <f t="shared" si="104"/>
        <v>83.499005768511168</v>
      </c>
      <c r="AK498" s="103">
        <f t="shared" si="105"/>
        <v>40.517533809092569</v>
      </c>
      <c r="AL498" s="103">
        <f t="shared" si="106"/>
        <v>64.917275565976851</v>
      </c>
      <c r="AM498" s="103">
        <f t="shared" si="107"/>
        <v>89.091552046597783</v>
      </c>
      <c r="AN498" s="103">
        <f t="shared" si="108"/>
        <v>85.763639745069483</v>
      </c>
      <c r="AO498" s="103">
        <f t="shared" si="109"/>
        <v>91.251337055922704</v>
      </c>
      <c r="AP498" s="103">
        <f t="shared" si="110"/>
        <v>83.794106082091986</v>
      </c>
    </row>
    <row r="499" spans="12:42" x14ac:dyDescent="0.25">
      <c r="L499" s="39">
        <v>44012</v>
      </c>
      <c r="M499" s="53">
        <v>4.3544980900000002E-2</v>
      </c>
      <c r="N499" s="53">
        <v>2.21137483E-2</v>
      </c>
      <c r="O499" s="53">
        <v>-6.6376402000000003E-3</v>
      </c>
      <c r="P499" s="53">
        <v>3.84291145E-2</v>
      </c>
      <c r="Q499" s="53">
        <v>3.53474914E-2</v>
      </c>
      <c r="R499" s="53">
        <v>2.8952812000000001E-2</v>
      </c>
      <c r="S499" s="53">
        <v>4.3240573900000003E-2</v>
      </c>
      <c r="T499" s="53">
        <v>2.2861851700000001E-2</v>
      </c>
      <c r="U499" s="53">
        <v>-4.6213249999999999E-3</v>
      </c>
      <c r="W499" s="4">
        <f t="shared" si="115"/>
        <v>-9.4763024999999987E-3</v>
      </c>
      <c r="X499" s="34">
        <f t="shared" si="116"/>
        <v>1.1812721527724408</v>
      </c>
      <c r="AD499" s="17">
        <f t="shared" si="119"/>
        <v>3.84291145E-2</v>
      </c>
      <c r="AE499" s="17">
        <f t="shared" si="120"/>
        <v>2.8952812000000001E-2</v>
      </c>
      <c r="AG499" s="39">
        <v>43982</v>
      </c>
      <c r="AH499" s="103">
        <f t="shared" si="102"/>
        <v>95.975395146639372</v>
      </c>
      <c r="AI499" s="103">
        <f t="shared" si="103"/>
        <v>96.507138561567132</v>
      </c>
      <c r="AJ499" s="103">
        <f t="shared" si="104"/>
        <v>82.944769411162071</v>
      </c>
      <c r="AK499" s="103">
        <f t="shared" si="105"/>
        <v>42.074586755099808</v>
      </c>
      <c r="AL499" s="103">
        <f t="shared" si="106"/>
        <v>67.211938405756655</v>
      </c>
      <c r="AM499" s="103">
        <f t="shared" si="107"/>
        <v>91.671003003791142</v>
      </c>
      <c r="AN499" s="103">
        <f t="shared" si="108"/>
        <v>89.472108747399133</v>
      </c>
      <c r="AO499" s="103">
        <f t="shared" si="109"/>
        <v>93.337511591121938</v>
      </c>
      <c r="AP499" s="103">
        <f t="shared" si="110"/>
        <v>83.406866284802163</v>
      </c>
    </row>
    <row r="500" spans="12:42" x14ac:dyDescent="0.25">
      <c r="L500" s="39">
        <v>44043</v>
      </c>
      <c r="M500" s="53">
        <v>7.6939107000000007E-2</v>
      </c>
      <c r="N500" s="53">
        <v>5.8556052400000003E-2</v>
      </c>
      <c r="O500" s="53">
        <v>3.9533482500000001E-2</v>
      </c>
      <c r="P500" s="53">
        <v>3.4364705400000001E-2</v>
      </c>
      <c r="Q500" s="53">
        <v>2.7678316000000001E-2</v>
      </c>
      <c r="R500" s="53">
        <v>2.0627268300000001E-2</v>
      </c>
      <c r="S500" s="53">
        <v>7.4478993199999996E-2</v>
      </c>
      <c r="T500" s="53">
        <v>5.67833565E-2</v>
      </c>
      <c r="U500" s="53">
        <v>3.8457067099999999E-2</v>
      </c>
      <c r="W500" s="4">
        <f t="shared" si="115"/>
        <v>-1.37374371E-2</v>
      </c>
      <c r="X500" s="34">
        <f t="shared" si="116"/>
        <v>1.1650445008757477</v>
      </c>
      <c r="AD500" s="17">
        <f t="shared" si="119"/>
        <v>3.4364705400000001E-2</v>
      </c>
      <c r="AE500" s="17">
        <f t="shared" si="120"/>
        <v>2.0627268300000001E-2</v>
      </c>
      <c r="AG500" s="39">
        <v>44012</v>
      </c>
      <c r="AH500" s="103">
        <f t="shared" si="102"/>
        <v>103.35965634319395</v>
      </c>
      <c r="AI500" s="103">
        <f t="shared" si="103"/>
        <v>102.15821562415231</v>
      </c>
      <c r="AJ500" s="103">
        <f t="shared" si="104"/>
        <v>86.223865001144787</v>
      </c>
      <c r="AK500" s="103">
        <f t="shared" si="105"/>
        <v>43.520467533765554</v>
      </c>
      <c r="AL500" s="103">
        <f t="shared" si="106"/>
        <v>69.072251675923724</v>
      </c>
      <c r="AM500" s="103">
        <f t="shared" si="107"/>
        <v>93.561925378080446</v>
      </c>
      <c r="AN500" s="103">
        <f t="shared" si="108"/>
        <v>96.135901326386346</v>
      </c>
      <c r="AO500" s="103">
        <f t="shared" si="109"/>
        <v>98.637528786623491</v>
      </c>
      <c r="AP500" s="103">
        <f t="shared" si="110"/>
        <v>86.614449738117528</v>
      </c>
    </row>
    <row r="501" spans="12:42" x14ac:dyDescent="0.25">
      <c r="L501" s="39">
        <v>44074</v>
      </c>
      <c r="M501" s="53">
        <v>0.1031921566</v>
      </c>
      <c r="N501" s="53">
        <v>7.3397048899999998E-2</v>
      </c>
      <c r="O501" s="53">
        <v>4.1349986700000001E-2</v>
      </c>
      <c r="P501" s="53">
        <v>5.8662669700000003E-2</v>
      </c>
      <c r="Q501" s="53">
        <v>5.6343428399999999E-2</v>
      </c>
      <c r="R501" s="53">
        <v>5.3871369600000003E-2</v>
      </c>
      <c r="S501" s="53">
        <v>0.1007169732</v>
      </c>
      <c r="T501" s="53">
        <v>7.2444366100000004E-2</v>
      </c>
      <c r="U501" s="53">
        <v>4.2052443699999997E-2</v>
      </c>
      <c r="W501" s="4">
        <f t="shared" si="115"/>
        <v>-4.7913000999999997E-3</v>
      </c>
      <c r="X501" s="34">
        <f t="shared" si="116"/>
        <v>1.1594624230421973</v>
      </c>
      <c r="AD501" s="17">
        <f t="shared" si="119"/>
        <v>5.8662669700000003E-2</v>
      </c>
      <c r="AE501" s="17">
        <f t="shared" si="120"/>
        <v>5.3871369600000003E-2</v>
      </c>
      <c r="AG501" s="39">
        <v>44043</v>
      </c>
      <c r="AH501" s="103">
        <f t="shared" si="102"/>
        <v>114.025562186683</v>
      </c>
      <c r="AI501" s="103">
        <f t="shared" si="103"/>
        <v>109.65632717185495</v>
      </c>
      <c r="AJ501" s="103">
        <f t="shared" si="104"/>
        <v>89.789220672164717</v>
      </c>
      <c r="AK501" s="103">
        <f t="shared" si="105"/>
        <v>46.073494345888413</v>
      </c>
      <c r="AL501" s="103">
        <f t="shared" si="106"/>
        <v>72.964019142652916</v>
      </c>
      <c r="AM501" s="103">
        <f t="shared" si="107"/>
        <v>98.60223444061063</v>
      </c>
      <c r="AN501" s="103">
        <f t="shared" si="108"/>
        <v>105.81841832383384</v>
      </c>
      <c r="AO501" s="103">
        <f t="shared" si="109"/>
        <v>105.78326203324093</v>
      </c>
      <c r="AP501" s="103">
        <f t="shared" si="110"/>
        <v>90.256799009336206</v>
      </c>
    </row>
    <row r="502" spans="12:42" x14ac:dyDescent="0.25">
      <c r="L502" s="39">
        <v>44104</v>
      </c>
      <c r="M502" s="53">
        <v>-4.7049973500000002E-2</v>
      </c>
      <c r="N502" s="53">
        <v>-3.6547785999999999E-2</v>
      </c>
      <c r="O502" s="53">
        <v>-2.45633039E-2</v>
      </c>
      <c r="P502" s="53">
        <v>-2.1427100599999999E-2</v>
      </c>
      <c r="Q502" s="53">
        <v>-3.3403304500000001E-2</v>
      </c>
      <c r="R502" s="53">
        <v>-4.6532166200000002E-2</v>
      </c>
      <c r="S502" s="53">
        <v>-4.5747287499999997E-2</v>
      </c>
      <c r="T502" s="53">
        <v>-3.6411002599999999E-2</v>
      </c>
      <c r="U502" s="53">
        <v>-2.5824887899999999E-2</v>
      </c>
      <c r="W502" s="4">
        <f t="shared" si="115"/>
        <v>-2.5105065600000004E-2</v>
      </c>
      <c r="X502" s="34">
        <f t="shared" si="116"/>
        <v>1.130354042850988</v>
      </c>
      <c r="AD502" s="17">
        <f t="shared" si="119"/>
        <v>-2.1427100599999999E-2</v>
      </c>
      <c r="AE502" s="17">
        <f t="shared" si="120"/>
        <v>-4.6532166200000002E-2</v>
      </c>
      <c r="AG502" s="39">
        <v>44074</v>
      </c>
      <c r="AH502" s="103">
        <f t="shared" si="102"/>
        <v>108.66066250747697</v>
      </c>
      <c r="AI502" s="103">
        <f t="shared" si="103"/>
        <v>105.64863119283201</v>
      </c>
      <c r="AJ502" s="103">
        <f t="shared" si="104"/>
        <v>87.583700757850181</v>
      </c>
      <c r="AK502" s="103">
        <f t="shared" si="105"/>
        <v>45.086272947545531</v>
      </c>
      <c r="AL502" s="103">
        <f t="shared" si="106"/>
        <v>70.526779793687055</v>
      </c>
      <c r="AM502" s="103">
        <f t="shared" si="107"/>
        <v>94.014058879928768</v>
      </c>
      <c r="AN502" s="103">
        <f t="shared" si="108"/>
        <v>100.97751271797814</v>
      </c>
      <c r="AO502" s="103">
        <f t="shared" si="109"/>
        <v>101.93158740431211</v>
      </c>
      <c r="AP502" s="103">
        <f t="shared" si="110"/>
        <v>87.925927292707257</v>
      </c>
    </row>
    <row r="503" spans="12:42" x14ac:dyDescent="0.25">
      <c r="L503" s="39">
        <v>44135</v>
      </c>
      <c r="M503" s="53">
        <v>-3.39618613E-2</v>
      </c>
      <c r="N503" s="53">
        <v>-2.41147653E-2</v>
      </c>
      <c r="O503" s="53">
        <v>-1.3142628999999999E-2</v>
      </c>
      <c r="P503" s="53">
        <v>7.5983696E-3</v>
      </c>
      <c r="Q503" s="53">
        <v>2.0943872400000001E-2</v>
      </c>
      <c r="R503" s="53">
        <v>3.5765231699999997E-2</v>
      </c>
      <c r="S503" s="53">
        <v>-3.16286021E-2</v>
      </c>
      <c r="T503" s="53">
        <v>-2.158318E-2</v>
      </c>
      <c r="U503" s="53">
        <v>-1.0393775100000001E-2</v>
      </c>
      <c r="W503" s="4">
        <f t="shared" si="115"/>
        <v>2.8166862099999995E-2</v>
      </c>
      <c r="X503" s="34">
        <f t="shared" si="116"/>
        <v>1.1621925693001491</v>
      </c>
      <c r="AD503" s="17">
        <f t="shared" si="119"/>
        <v>7.5983696E-3</v>
      </c>
      <c r="AE503" s="17">
        <f t="shared" si="120"/>
        <v>3.5765231699999997E-2</v>
      </c>
      <c r="AG503" s="39">
        <v>44104</v>
      </c>
      <c r="AH503" s="103">
        <f t="shared" si="102"/>
        <v>104.97034415863193</v>
      </c>
      <c r="AI503" s="103">
        <f t="shared" si="103"/>
        <v>103.10093924735061</v>
      </c>
      <c r="AJ503" s="103">
        <f t="shared" si="104"/>
        <v>86.432620672342736</v>
      </c>
      <c r="AK503" s="103">
        <f t="shared" si="105"/>
        <v>45.428855113287462</v>
      </c>
      <c r="AL503" s="103">
        <f t="shared" si="106"/>
        <v>72.003883670468937</v>
      </c>
      <c r="AM503" s="103">
        <f t="shared" si="107"/>
        <v>97.376493478826859</v>
      </c>
      <c r="AN503" s="103">
        <f t="shared" si="108"/>
        <v>97.78373514717353</v>
      </c>
      <c r="AO503" s="103">
        <f t="shared" si="109"/>
        <v>99.731579605679102</v>
      </c>
      <c r="AP503" s="103">
        <f t="shared" si="110"/>
        <v>87.012044978967907</v>
      </c>
    </row>
    <row r="504" spans="12:42" x14ac:dyDescent="0.25">
      <c r="L504" s="39">
        <v>44165</v>
      </c>
      <c r="M504" s="53">
        <v>0.1023918256</v>
      </c>
      <c r="N504" s="53">
        <v>0.1177571333</v>
      </c>
      <c r="O504" s="53">
        <v>0.1345139763</v>
      </c>
      <c r="P504" s="53">
        <v>0.1763347465</v>
      </c>
      <c r="Q504" s="53">
        <v>0.18432479260000001</v>
      </c>
      <c r="R504" s="53">
        <v>0.19306547760000001</v>
      </c>
      <c r="S504" s="53">
        <v>0.1066985588</v>
      </c>
      <c r="T504" s="53">
        <v>0.12165314150000001</v>
      </c>
      <c r="U504" s="53">
        <v>0.13795751470000001</v>
      </c>
      <c r="W504" s="4">
        <f t="shared" si="115"/>
        <v>1.6730731100000007E-2</v>
      </c>
      <c r="X504" s="34">
        <f t="shared" si="116"/>
        <v>1.1816369006635281</v>
      </c>
      <c r="AD504" s="17">
        <f t="shared" si="119"/>
        <v>0.1763347465</v>
      </c>
      <c r="AE504" s="17">
        <f t="shared" si="120"/>
        <v>0.19306547760000001</v>
      </c>
      <c r="AG504" s="39">
        <v>44135</v>
      </c>
      <c r="AH504" s="103">
        <f t="shared" si="102"/>
        <v>115.71844933089456</v>
      </c>
      <c r="AI504" s="103">
        <f t="shared" si="103"/>
        <v>115.24181029365609</v>
      </c>
      <c r="AJ504" s="103">
        <f t="shared" si="104"/>
        <v>98.05901616100914</v>
      </c>
      <c r="AK504" s="103">
        <f t="shared" si="105"/>
        <v>53.439540763474234</v>
      </c>
      <c r="AL504" s="103">
        <f t="shared" si="106"/>
        <v>85.275984594422653</v>
      </c>
      <c r="AM504" s="103">
        <f t="shared" si="107"/>
        <v>116.17653269932985</v>
      </c>
      <c r="AN504" s="103">
        <f t="shared" si="108"/>
        <v>108.21711876145785</v>
      </c>
      <c r="AO504" s="103">
        <f t="shared" si="109"/>
        <v>111.86423957146729</v>
      </c>
      <c r="AP504" s="103">
        <f t="shared" si="110"/>
        <v>99.016010453230933</v>
      </c>
    </row>
    <row r="505" spans="12:42" x14ac:dyDescent="0.25">
      <c r="L505" s="39">
        <v>44196</v>
      </c>
      <c r="M505" s="53">
        <v>4.5991114700000002E-2</v>
      </c>
      <c r="N505" s="53">
        <v>4.2275650999999997E-2</v>
      </c>
      <c r="O505" s="53">
        <v>3.8339469100000002E-2</v>
      </c>
      <c r="P505" s="53">
        <v>9.3469658600000005E-2</v>
      </c>
      <c r="Q505" s="53">
        <v>8.65004303E-2</v>
      </c>
      <c r="R505" s="53">
        <v>7.9214504300000002E-2</v>
      </c>
      <c r="S505" s="53">
        <v>4.8891146900000002E-2</v>
      </c>
      <c r="T505" s="53">
        <v>4.4988049699999998E-2</v>
      </c>
      <c r="U505" s="53">
        <v>4.0855611E-2</v>
      </c>
      <c r="W505" s="4">
        <f t="shared" si="115"/>
        <v>-1.4255154300000003E-2</v>
      </c>
      <c r="X505" s="34">
        <f t="shared" si="116"/>
        <v>1.1647924843179958</v>
      </c>
      <c r="AD505" s="17">
        <f t="shared" si="119"/>
        <v>9.3469658600000005E-2</v>
      </c>
      <c r="AE505" s="17">
        <f t="shared" si="120"/>
        <v>7.9214504300000002E-2</v>
      </c>
      <c r="AG505" s="39">
        <v>44165</v>
      </c>
      <c r="AH505" s="103">
        <f t="shared" si="102"/>
        <v>121.04046980697787</v>
      </c>
      <c r="AI505" s="103">
        <f t="shared" si="103"/>
        <v>120.11373284623889</v>
      </c>
      <c r="AJ505" s="103">
        <f t="shared" si="104"/>
        <v>101.81854678109056</v>
      </c>
      <c r="AK505" s="103">
        <f t="shared" si="105"/>
        <v>58.434516394376963</v>
      </c>
      <c r="AL505" s="103">
        <f t="shared" si="106"/>
        <v>92.65239395609639</v>
      </c>
      <c r="AM505" s="103">
        <f t="shared" si="107"/>
        <v>125.37939914840003</v>
      </c>
      <c r="AN505" s="103">
        <f t="shared" si="108"/>
        <v>113.50797781191903</v>
      </c>
      <c r="AO505" s="103">
        <f t="shared" si="109"/>
        <v>116.89679354096117</v>
      </c>
      <c r="AP505" s="103">
        <f t="shared" si="110"/>
        <v>103.06137005908008</v>
      </c>
    </row>
    <row r="506" spans="12:42" x14ac:dyDescent="0.25">
      <c r="L506" s="39">
        <v>44227</v>
      </c>
      <c r="M506" s="53">
        <v>-7.3988281999999997E-3</v>
      </c>
      <c r="N506" s="53">
        <v>-8.2359656000000007E-3</v>
      </c>
      <c r="O506" s="53">
        <v>-9.1581321000000007E-3</v>
      </c>
      <c r="P506" s="53">
        <v>4.8214521400000002E-2</v>
      </c>
      <c r="Q506" s="53">
        <v>5.0322261200000003E-2</v>
      </c>
      <c r="R506" s="53">
        <v>5.2611233100000002E-2</v>
      </c>
      <c r="S506" s="53">
        <v>-3.7802368E-3</v>
      </c>
      <c r="T506" s="53">
        <v>-4.4479328000000002E-3</v>
      </c>
      <c r="U506" s="53">
        <v>-5.1869346E-3</v>
      </c>
      <c r="W506" s="4">
        <f t="shared" si="115"/>
        <v>4.3967117E-3</v>
      </c>
      <c r="X506" s="34">
        <f t="shared" si="116"/>
        <v>1.169913741061869</v>
      </c>
      <c r="AD506" s="17">
        <f t="shared" si="119"/>
        <v>4.8214521400000002E-2</v>
      </c>
      <c r="AE506" s="17">
        <f t="shared" si="120"/>
        <v>5.2611233100000002E-2</v>
      </c>
      <c r="AG506" s="39">
        <v>44196</v>
      </c>
      <c r="AH506" s="103">
        <f t="shared" si="102"/>
        <v>120.14491216562875</v>
      </c>
      <c r="AI506" s="103">
        <f t="shared" si="103"/>
        <v>119.12448027442969</v>
      </c>
      <c r="AJ506" s="103">
        <f t="shared" si="104"/>
        <v>100.8860790794393</v>
      </c>
      <c r="AK506" s="103">
        <f t="shared" si="105"/>
        <v>61.251908635572306</v>
      </c>
      <c r="AL506" s="103">
        <f t="shared" si="106"/>
        <v>97.314871925560382</v>
      </c>
      <c r="AM506" s="103">
        <f t="shared" si="107"/>
        <v>131.97576394293444</v>
      </c>
      <c r="AN506" s="103">
        <f t="shared" si="108"/>
        <v>113.07889077710084</v>
      </c>
      <c r="AO506" s="103">
        <f t="shared" si="109"/>
        <v>116.3768444587555</v>
      </c>
      <c r="AP506" s="103">
        <f t="shared" si="110"/>
        <v>102.52679747279723</v>
      </c>
    </row>
    <row r="507" spans="12:42" x14ac:dyDescent="0.25">
      <c r="L507" s="39">
        <v>44255</v>
      </c>
      <c r="M507" s="53">
        <v>-2.3145650000000001E-4</v>
      </c>
      <c r="N507" s="53">
        <v>2.89805453E-2</v>
      </c>
      <c r="O507" s="53">
        <v>6.0432870600000001E-2</v>
      </c>
      <c r="P507" s="53">
        <v>3.3017852600000001E-2</v>
      </c>
      <c r="Q507" s="53">
        <v>6.2325144700000001E-2</v>
      </c>
      <c r="R507" s="53">
        <v>9.3949073199999997E-2</v>
      </c>
      <c r="S507" s="53">
        <v>2.0485648E-3</v>
      </c>
      <c r="T507" s="53">
        <v>3.1257235799999998E-2</v>
      </c>
      <c r="U507" s="53">
        <v>6.2713245099999995E-2</v>
      </c>
      <c r="W507" s="4">
        <f t="shared" si="115"/>
        <v>6.0931220599999995E-2</v>
      </c>
      <c r="X507" s="34">
        <f t="shared" si="116"/>
        <v>1.2411980133014808</v>
      </c>
      <c r="AD507" s="17">
        <f t="shared" si="119"/>
        <v>3.3017852600000001E-2</v>
      </c>
      <c r="AE507" s="17">
        <f t="shared" si="120"/>
        <v>9.3949073199999997E-2</v>
      </c>
      <c r="AG507" s="39">
        <v>44227</v>
      </c>
      <c r="AH507" s="103">
        <f t="shared" si="102"/>
        <v>120.11710384476609</v>
      </c>
      <c r="AI507" s="103">
        <f t="shared" si="103"/>
        <v>122.57677267136175</v>
      </c>
      <c r="AJ507" s="103">
        <f t="shared" si="104"/>
        <v>106.98291444178841</v>
      </c>
      <c r="AK507" s="103">
        <f t="shared" si="105"/>
        <v>63.274315126370297</v>
      </c>
      <c r="AL507" s="103">
        <f t="shared" si="106"/>
        <v>103.3800353997829</v>
      </c>
      <c r="AM507" s="103">
        <f t="shared" si="107"/>
        <v>144.37476465023508</v>
      </c>
      <c r="AN507" s="103">
        <f t="shared" si="108"/>
        <v>113.31054021236984</v>
      </c>
      <c r="AO507" s="103">
        <f t="shared" si="109"/>
        <v>120.01446292766275</v>
      </c>
      <c r="AP507" s="103">
        <f t="shared" si="110"/>
        <v>108.95658565202683</v>
      </c>
    </row>
    <row r="508" spans="12:42" x14ac:dyDescent="0.25">
      <c r="L508" s="39">
        <v>44286</v>
      </c>
      <c r="M508" s="53">
        <v>1.71802317E-2</v>
      </c>
      <c r="N508" s="53">
        <v>3.7843330100000003E-2</v>
      </c>
      <c r="O508" s="53">
        <v>5.8844086400000002E-2</v>
      </c>
      <c r="P508" s="53">
        <v>-3.1465694400000001E-2</v>
      </c>
      <c r="Q508" s="53">
        <v>1.0043705199999999E-2</v>
      </c>
      <c r="R508" s="53">
        <v>5.2258443500000001E-2</v>
      </c>
      <c r="S508" s="53">
        <v>1.36868183E-2</v>
      </c>
      <c r="T508" s="53">
        <v>3.5842883899999997E-2</v>
      </c>
      <c r="U508" s="53">
        <v>5.8356145200000001E-2</v>
      </c>
      <c r="W508" s="4">
        <f t="shared" si="115"/>
        <v>8.3724137899999995E-2</v>
      </c>
      <c r="X508" s="34">
        <f t="shared" si="116"/>
        <v>1.34511624692834</v>
      </c>
      <c r="AD508" s="17">
        <f t="shared" si="119"/>
        <v>-3.1465694400000001E-2</v>
      </c>
      <c r="AE508" s="17">
        <f t="shared" si="120"/>
        <v>5.2258443500000001E-2</v>
      </c>
      <c r="AG508" s="39">
        <v>44255</v>
      </c>
      <c r="AH508" s="103">
        <f t="shared" si="102"/>
        <v>122.18074351995214</v>
      </c>
      <c r="AI508" s="103">
        <f t="shared" si="103"/>
        <v>127.21548594215676</v>
      </c>
      <c r="AJ508" s="103">
        <f t="shared" si="104"/>
        <v>113.27822630252481</v>
      </c>
      <c r="AK508" s="103">
        <f t="shared" si="105"/>
        <v>61.283344863234632</v>
      </c>
      <c r="AL508" s="103">
        <f t="shared" si="106"/>
        <v>104.41835399890388</v>
      </c>
      <c r="AM508" s="103">
        <f t="shared" si="107"/>
        <v>151.91956513153519</v>
      </c>
      <c r="AN508" s="103">
        <f t="shared" si="108"/>
        <v>114.8614009877314</v>
      </c>
      <c r="AO508" s="103">
        <f t="shared" si="109"/>
        <v>124.31612738869983</v>
      </c>
      <c r="AP508" s="103">
        <f t="shared" si="110"/>
        <v>115.31487198483276</v>
      </c>
    </row>
    <row r="509" spans="12:42" x14ac:dyDescent="0.25">
      <c r="L509" s="39">
        <v>44316</v>
      </c>
      <c r="M509" s="53">
        <v>6.8038624500000006E-2</v>
      </c>
      <c r="N509" s="53">
        <v>5.3830576400000003E-2</v>
      </c>
      <c r="O509" s="53">
        <v>3.9991337000000002E-2</v>
      </c>
      <c r="P509" s="53">
        <v>2.18034839E-2</v>
      </c>
      <c r="Q509" s="53">
        <v>2.0998905799999999E-2</v>
      </c>
      <c r="R509" s="53">
        <v>2.02270404E-2</v>
      </c>
      <c r="S509" s="53">
        <v>6.48683184E-2</v>
      </c>
      <c r="T509" s="53">
        <v>5.15492039E-2</v>
      </c>
      <c r="U509" s="53">
        <v>3.8601197199999999E-2</v>
      </c>
      <c r="W509" s="4">
        <f t="shared" si="115"/>
        <v>-1.5764435E-3</v>
      </c>
      <c r="X509" s="34">
        <f t="shared" si="116"/>
        <v>1.3429957471641254</v>
      </c>
      <c r="AD509" s="17">
        <f t="shared" si="119"/>
        <v>2.18034839E-2</v>
      </c>
      <c r="AE509" s="17">
        <f t="shared" si="120"/>
        <v>2.02270404E-2</v>
      </c>
      <c r="AG509" s="39">
        <v>44286</v>
      </c>
      <c r="AH509" s="103">
        <f t="shared" si="102"/>
        <v>130.49375324943696</v>
      </c>
      <c r="AI509" s="103">
        <f t="shared" si="103"/>
        <v>134.06356887742916</v>
      </c>
      <c r="AJ509" s="103">
        <f t="shared" si="104"/>
        <v>117.80837402535136</v>
      </c>
      <c r="AK509" s="103">
        <f t="shared" si="105"/>
        <v>62.619535286298323</v>
      </c>
      <c r="AL509" s="103">
        <f t="shared" si="106"/>
        <v>106.61102517831792</v>
      </c>
      <c r="AM509" s="103">
        <f t="shared" si="107"/>
        <v>154.99244831300118</v>
      </c>
      <c r="AN509" s="103">
        <f t="shared" si="108"/>
        <v>122.31226691887365</v>
      </c>
      <c r="AO509" s="103">
        <f t="shared" si="109"/>
        <v>130.72452478751831</v>
      </c>
      <c r="AP509" s="103">
        <f t="shared" si="110"/>
        <v>119.76616409841205</v>
      </c>
    </row>
    <row r="510" spans="12:42" x14ac:dyDescent="0.25">
      <c r="L510" s="39">
        <v>44347</v>
      </c>
      <c r="M510" s="53">
        <v>-1.3831317900000001E-2</v>
      </c>
      <c r="N510" s="53">
        <v>4.7470202999999999E-3</v>
      </c>
      <c r="O510" s="53">
        <v>2.3344371799999999E-2</v>
      </c>
      <c r="P510" s="53">
        <v>-2.8559633300000001E-2</v>
      </c>
      <c r="Q510" s="53">
        <v>2.0616523999999999E-3</v>
      </c>
      <c r="R510" s="53">
        <v>3.1118570500000001E-2</v>
      </c>
      <c r="S510" s="53">
        <v>-1.47983913E-2</v>
      </c>
      <c r="T510" s="53">
        <v>4.5649823000000001E-3</v>
      </c>
      <c r="U510" s="53">
        <v>2.38791361E-2</v>
      </c>
      <c r="W510" s="4">
        <f t="shared" si="115"/>
        <v>5.9678203800000003E-2</v>
      </c>
      <c r="X510" s="34">
        <f t="shared" si="116"/>
        <v>1.4231433210659195</v>
      </c>
      <c r="AD510" s="17">
        <f t="shared" si="119"/>
        <v>-2.8559633300000001E-2</v>
      </c>
      <c r="AE510" s="17">
        <f t="shared" si="120"/>
        <v>3.1118570500000001E-2</v>
      </c>
      <c r="AG510" s="39">
        <v>44316</v>
      </c>
      <c r="AH510" s="103">
        <f t="shared" si="102"/>
        <v>128.68885266427984</v>
      </c>
      <c r="AI510" s="103">
        <f t="shared" si="103"/>
        <v>134.69997136038077</v>
      </c>
      <c r="AJ510" s="103">
        <f t="shared" si="104"/>
        <v>120.55853650975261</v>
      </c>
      <c r="AK510" s="103">
        <f t="shared" si="105"/>
        <v>60.831144321105235</v>
      </c>
      <c r="AL510" s="103">
        <f t="shared" si="106"/>
        <v>106.83082005424325</v>
      </c>
      <c r="AM510" s="103">
        <f t="shared" si="107"/>
        <v>159.81559174279693</v>
      </c>
      <c r="AN510" s="103">
        <f t="shared" si="108"/>
        <v>120.5022421322181</v>
      </c>
      <c r="AO510" s="103">
        <f t="shared" si="109"/>
        <v>131.32127992934923</v>
      </c>
      <c r="AP510" s="103">
        <f t="shared" si="110"/>
        <v>122.62607663109296</v>
      </c>
    </row>
    <row r="511" spans="12:42" x14ac:dyDescent="0.25">
      <c r="L511" s="39">
        <v>44377</v>
      </c>
      <c r="M511" s="53">
        <v>6.2737770900000003E-2</v>
      </c>
      <c r="N511" s="53">
        <v>2.50572482E-2</v>
      </c>
      <c r="O511" s="53">
        <v>-1.14515555E-2</v>
      </c>
      <c r="P511" s="53">
        <v>4.6899554099999997E-2</v>
      </c>
      <c r="Q511" s="53">
        <v>1.9374493999999999E-2</v>
      </c>
      <c r="R511" s="53">
        <v>-6.0592551999999996E-3</v>
      </c>
      <c r="S511" s="53">
        <v>6.16598722E-2</v>
      </c>
      <c r="T511" s="53">
        <v>2.4658898799999999E-2</v>
      </c>
      <c r="U511" s="53">
        <v>-1.1055350800000001E-2</v>
      </c>
      <c r="W511" s="4">
        <f t="shared" si="115"/>
        <v>-5.29588093E-2</v>
      </c>
      <c r="X511" s="34">
        <f t="shared" si="116"/>
        <v>1.3477753453190209</v>
      </c>
      <c r="AD511" s="17">
        <f t="shared" si="119"/>
        <v>4.6899554099999997E-2</v>
      </c>
      <c r="AE511" s="17">
        <f t="shared" si="120"/>
        <v>-6.0592551999999996E-3</v>
      </c>
      <c r="AG511" s="39">
        <v>44347</v>
      </c>
      <c r="AH511" s="103">
        <f t="shared" si="102"/>
        <v>136.76250442011528</v>
      </c>
      <c r="AI511" s="103">
        <f t="shared" si="103"/>
        <v>138.07518197529072</v>
      </c>
      <c r="AJ511" s="103">
        <f t="shared" si="104"/>
        <v>119.1779537379124</v>
      </c>
      <c r="AK511" s="103">
        <f t="shared" si="105"/>
        <v>63.68409786515781</v>
      </c>
      <c r="AL511" s="103">
        <f t="shared" si="106"/>
        <v>108.90061313639926</v>
      </c>
      <c r="AM511" s="103">
        <f t="shared" si="107"/>
        <v>158.84722828748832</v>
      </c>
      <c r="AN511" s="103">
        <f t="shared" si="108"/>
        <v>127.93239498190411</v>
      </c>
      <c r="AO511" s="103">
        <f t="shared" si="109"/>
        <v>134.55951808141353</v>
      </c>
      <c r="AP511" s="103">
        <f t="shared" si="110"/>
        <v>121.27040233670854</v>
      </c>
    </row>
    <row r="512" spans="12:42" x14ac:dyDescent="0.25">
      <c r="L512" s="39">
        <v>44408</v>
      </c>
      <c r="M512" s="53">
        <v>3.2956304899999997E-2</v>
      </c>
      <c r="N512" s="53">
        <v>2.07737687E-2</v>
      </c>
      <c r="O512" s="53">
        <v>7.9923761000000003E-3</v>
      </c>
      <c r="P512" s="53">
        <v>-3.6421708900000002E-2</v>
      </c>
      <c r="Q512" s="53">
        <v>-3.6108731999999998E-2</v>
      </c>
      <c r="R512" s="53">
        <v>-3.5794514600000001E-2</v>
      </c>
      <c r="S512" s="53">
        <v>2.8237416299999998E-2</v>
      </c>
      <c r="T512" s="53">
        <v>1.69106233E-2</v>
      </c>
      <c r="U512" s="53">
        <v>5.0234386999999997E-3</v>
      </c>
      <c r="W512" s="4">
        <f t="shared" si="115"/>
        <v>6.2719430000000159E-4</v>
      </c>
      <c r="X512" s="34">
        <f t="shared" si="116"/>
        <v>1.3486206623332855</v>
      </c>
      <c r="AD512" s="17">
        <f t="shared" si="119"/>
        <v>-3.6421708900000002E-2</v>
      </c>
      <c r="AE512" s="17">
        <f t="shared" si="120"/>
        <v>-3.5794514600000001E-2</v>
      </c>
      <c r="AG512" s="39">
        <v>44377</v>
      </c>
      <c r="AH512" s="103">
        <f t="shared" si="102"/>
        <v>141.26969121467218</v>
      </c>
      <c r="AI512" s="103">
        <f t="shared" si="103"/>
        <v>140.94352386885583</v>
      </c>
      <c r="AJ512" s="103">
        <f t="shared" si="104"/>
        <v>120.13046876701421</v>
      </c>
      <c r="AK512" s="103">
        <f t="shared" si="105"/>
        <v>61.364614191153926</v>
      </c>
      <c r="AL512" s="103">
        <f t="shared" si="106"/>
        <v>104.96835008202135</v>
      </c>
      <c r="AM512" s="103">
        <f t="shared" si="107"/>
        <v>153.16136885538228</v>
      </c>
      <c r="AN512" s="103">
        <f t="shared" si="108"/>
        <v>131.54487527726417</v>
      </c>
      <c r="AO512" s="103">
        <f t="shared" si="109"/>
        <v>136.83500340311787</v>
      </c>
      <c r="AP512" s="103">
        <f t="shared" si="110"/>
        <v>121.87959676897135</v>
      </c>
    </row>
    <row r="513" spans="12:42" x14ac:dyDescent="0.25">
      <c r="L513" s="39">
        <v>44439</v>
      </c>
      <c r="M513" s="53">
        <v>3.7388899000000003E-2</v>
      </c>
      <c r="N513" s="53">
        <v>2.89423324E-2</v>
      </c>
      <c r="O513" s="53">
        <v>1.9831327999999999E-2</v>
      </c>
      <c r="P513" s="53">
        <v>1.8174349900000001E-2</v>
      </c>
      <c r="Q513" s="53">
        <v>2.2368330799999999E-2</v>
      </c>
      <c r="R513" s="53">
        <v>2.6775985400000001E-2</v>
      </c>
      <c r="S513" s="53">
        <v>3.6165262400000002E-2</v>
      </c>
      <c r="T513" s="53">
        <v>2.8517807100000001E-2</v>
      </c>
      <c r="U513" s="53">
        <v>2.0280401999999999E-2</v>
      </c>
      <c r="W513" s="4">
        <f t="shared" si="115"/>
        <v>8.6016354999999996E-3</v>
      </c>
      <c r="X513" s="34">
        <f t="shared" si="116"/>
        <v>1.360221005698445</v>
      </c>
      <c r="AD513" s="17">
        <f t="shared" si="119"/>
        <v>1.8174349900000001E-2</v>
      </c>
      <c r="AE513" s="17">
        <f t="shared" si="120"/>
        <v>2.6775985400000001E-2</v>
      </c>
      <c r="AG513" s="39">
        <v>44408</v>
      </c>
      <c r="AH513" s="103">
        <f t="shared" si="102"/>
        <v>146.55160943125875</v>
      </c>
      <c r="AI513" s="103">
        <f t="shared" si="103"/>
        <v>145.02275818629559</v>
      </c>
      <c r="AJ513" s="103">
        <f t="shared" si="104"/>
        <v>122.51281549592662</v>
      </c>
      <c r="AK513" s="103">
        <f t="shared" si="105"/>
        <v>62.47987616094246</v>
      </c>
      <c r="AL513" s="103">
        <f t="shared" si="106"/>
        <v>107.31631686018621</v>
      </c>
      <c r="AM513" s="103">
        <f t="shared" si="107"/>
        <v>157.262415431698</v>
      </c>
      <c r="AN513" s="103">
        <f t="shared" si="108"/>
        <v>136.30223020904168</v>
      </c>
      <c r="AO513" s="103">
        <f t="shared" si="109"/>
        <v>140.73723763469584</v>
      </c>
      <c r="AP513" s="103">
        <f t="shared" si="110"/>
        <v>124.351363987044</v>
      </c>
    </row>
    <row r="514" spans="12:42" x14ac:dyDescent="0.25">
      <c r="L514" s="39">
        <v>44469</v>
      </c>
      <c r="M514" s="53">
        <v>-5.6005811699999998E-2</v>
      </c>
      <c r="N514" s="53">
        <v>-4.5934068799999998E-2</v>
      </c>
      <c r="O514" s="53">
        <v>-3.4807946999999999E-2</v>
      </c>
      <c r="P514" s="53">
        <v>-3.8341203599999998E-2</v>
      </c>
      <c r="Q514" s="53">
        <v>-2.9484843699999999E-2</v>
      </c>
      <c r="R514" s="53">
        <v>-2.0033577600000001E-2</v>
      </c>
      <c r="S514" s="53">
        <v>-5.4887178299999999E-2</v>
      </c>
      <c r="T514" s="53">
        <v>-4.4867910599999998E-2</v>
      </c>
      <c r="U514" s="53">
        <v>-3.3826841900000001E-2</v>
      </c>
      <c r="W514" s="4">
        <f t="shared" si="115"/>
        <v>1.8307625999999997E-2</v>
      </c>
      <c r="X514" s="34">
        <f t="shared" si="116"/>
        <v>1.3851234231481158</v>
      </c>
      <c r="AD514" s="17">
        <f t="shared" si="119"/>
        <v>-3.8341203599999998E-2</v>
      </c>
      <c r="AE514" s="17">
        <f t="shared" si="120"/>
        <v>-2.0033577600000001E-2</v>
      </c>
      <c r="AG514" s="39">
        <v>44439</v>
      </c>
      <c r="AH514" s="103">
        <f t="shared" si="102"/>
        <v>138.34386758911972</v>
      </c>
      <c r="AI514" s="103">
        <f t="shared" si="103"/>
        <v>138.36127283420052</v>
      </c>
      <c r="AJ514" s="103">
        <f t="shared" si="104"/>
        <v>118.24839590732363</v>
      </c>
      <c r="AK514" s="103">
        <f t="shared" si="105"/>
        <v>60.084322508152979</v>
      </c>
      <c r="AL514" s="103">
        <f t="shared" si="106"/>
        <v>104.15211203110394</v>
      </c>
      <c r="AM514" s="103">
        <f t="shared" si="107"/>
        <v>154.11188662858365</v>
      </c>
      <c r="AN514" s="103">
        <f t="shared" si="108"/>
        <v>128.82098539687036</v>
      </c>
      <c r="AO514" s="103">
        <f t="shared" si="109"/>
        <v>134.42265183841135</v>
      </c>
      <c r="AP514" s="103">
        <f t="shared" si="110"/>
        <v>120.14495005740491</v>
      </c>
    </row>
    <row r="515" spans="12:42" x14ac:dyDescent="0.25">
      <c r="L515" s="39">
        <v>44500</v>
      </c>
      <c r="M515" s="53">
        <v>8.6615522E-2</v>
      </c>
      <c r="N515" s="53">
        <v>6.9387233699999995E-2</v>
      </c>
      <c r="O515" s="53">
        <v>5.0777486900000002E-2</v>
      </c>
      <c r="P515" s="53">
        <v>4.6825452500000003E-2</v>
      </c>
      <c r="Q515" s="53">
        <v>4.2539382700000003E-2</v>
      </c>
      <c r="R515" s="53">
        <v>3.8128740100000003E-2</v>
      </c>
      <c r="S515" s="53">
        <v>8.4051269900000003E-2</v>
      </c>
      <c r="T515" s="53">
        <v>6.7624540600000005E-2</v>
      </c>
      <c r="U515" s="53">
        <v>4.9930574300000002E-2</v>
      </c>
      <c r="W515" s="4">
        <f t="shared" si="115"/>
        <v>-8.6967124000000007E-3</v>
      </c>
      <c r="X515" s="34">
        <f t="shared" si="116"/>
        <v>1.3730774030984931</v>
      </c>
      <c r="AD515" s="17">
        <f t="shared" si="119"/>
        <v>4.6825452500000003E-2</v>
      </c>
      <c r="AE515" s="17">
        <f t="shared" si="120"/>
        <v>3.8128740100000003E-2</v>
      </c>
      <c r="AG515" s="39">
        <v>44469</v>
      </c>
      <c r="AH515" s="103">
        <f t="shared" si="102"/>
        <v>150.32659389585021</v>
      </c>
      <c r="AI515" s="103">
        <f t="shared" si="103"/>
        <v>147.96177880737667</v>
      </c>
      <c r="AJ515" s="103">
        <f t="shared" si="104"/>
        <v>124.25275228145377</v>
      </c>
      <c r="AK515" s="103">
        <f t="shared" si="105"/>
        <v>62.897798097753181</v>
      </c>
      <c r="AL515" s="103">
        <f t="shared" si="106"/>
        <v>108.58267858380835</v>
      </c>
      <c r="AM515" s="103">
        <f t="shared" si="107"/>
        <v>159.98797870016557</v>
      </c>
      <c r="AN515" s="103">
        <f t="shared" si="108"/>
        <v>139.64855280924667</v>
      </c>
      <c r="AO515" s="103">
        <f t="shared" si="109"/>
        <v>143.51292191521767</v>
      </c>
      <c r="AP515" s="103">
        <f t="shared" si="110"/>
        <v>126.14385641301597</v>
      </c>
    </row>
    <row r="516" spans="12:42" x14ac:dyDescent="0.25">
      <c r="L516" s="39">
        <v>44530</v>
      </c>
      <c r="M516" s="53">
        <v>6.1140624000000001E-3</v>
      </c>
      <c r="N516" s="53">
        <v>-1.3414499700000001E-2</v>
      </c>
      <c r="O516" s="53">
        <v>-3.5240044900000003E-2</v>
      </c>
      <c r="P516" s="53">
        <v>-4.8839516899999998E-2</v>
      </c>
      <c r="Q516" s="53">
        <v>-4.1669760700000003E-2</v>
      </c>
      <c r="R516" s="53">
        <v>-3.4157961000000001E-2</v>
      </c>
      <c r="S516" s="53">
        <v>2.7016423999999999E-3</v>
      </c>
      <c r="T516" s="53">
        <v>-1.52213278E-2</v>
      </c>
      <c r="U516" s="53">
        <v>-3.5165260599999998E-2</v>
      </c>
      <c r="W516" s="4">
        <f t="shared" si="115"/>
        <v>1.4681555899999997E-2</v>
      </c>
      <c r="X516" s="34">
        <f t="shared" si="116"/>
        <v>1.3932363157471104</v>
      </c>
      <c r="AD516" s="17">
        <f t="shared" ref="AD516:AD541" si="121">INDEX(M516:U516,VLOOKUP($G$1,$A$37:$B$45,2))</f>
        <v>-4.8839516899999998E-2</v>
      </c>
      <c r="AE516" s="17">
        <f t="shared" ref="AE516:AE541" si="122">INDEX(M516:U516,VLOOKUP($C$1,$A$37:$B$45,2))</f>
        <v>-3.4157961000000001E-2</v>
      </c>
      <c r="AG516" s="39">
        <v>44500</v>
      </c>
      <c r="AH516" s="103">
        <f t="shared" ref="AH516:AH542" si="123">AH515*(1+M516)</f>
        <v>151.2457000713089</v>
      </c>
      <c r="AI516" s="103">
        <f t="shared" ref="AI516:AI542" si="124">AI515*(1+N516)</f>
        <v>145.97694556995367</v>
      </c>
      <c r="AJ516" s="103">
        <f t="shared" ref="AJ516:AJ542" si="125">AJ515*(1+O516)</f>
        <v>119.87407971210676</v>
      </c>
      <c r="AK516" s="103">
        <f t="shared" ref="AK516:AK542" si="126">AK515*(1+P516)</f>
        <v>59.825900024585181</v>
      </c>
      <c r="AL516" s="103">
        <f t="shared" ref="AL516:AL542" si="127">AL515*(1+Q516)</f>
        <v>104.05806435105603</v>
      </c>
      <c r="AM516" s="103">
        <f t="shared" ref="AM516:AM542" si="128">AM515*(1+R516)</f>
        <v>154.52311556325648</v>
      </c>
      <c r="AN516" s="103">
        <f t="shared" ref="AN516:AN542" si="129">AN515*(1+S516)</f>
        <v>140.02583326061475</v>
      </c>
      <c r="AO516" s="103">
        <f t="shared" ref="AO516:AO542" si="130">AO515*(1+T516)</f>
        <v>141.32846468721036</v>
      </c>
      <c r="AP516" s="103">
        <f t="shared" ref="AP516:AP542" si="131">AP515*(1+U516)</f>
        <v>121.70797482916328</v>
      </c>
    </row>
    <row r="517" spans="12:42" x14ac:dyDescent="0.25">
      <c r="L517" s="39">
        <v>44561</v>
      </c>
      <c r="M517" s="53">
        <v>2.1142810500000001E-2</v>
      </c>
      <c r="N517" s="53">
        <v>4.0505468000000003E-2</v>
      </c>
      <c r="O517" s="53">
        <v>6.3086296700000002E-2</v>
      </c>
      <c r="P517" s="53">
        <v>4.4316128E-3</v>
      </c>
      <c r="Q517" s="53">
        <v>2.2338370400000002E-2</v>
      </c>
      <c r="R517" s="53">
        <v>4.0780616499999998E-2</v>
      </c>
      <c r="S517" s="53">
        <v>2.0158078499999999E-2</v>
      </c>
      <c r="T517" s="53">
        <v>3.9378678899999998E-2</v>
      </c>
      <c r="U517" s="53">
        <v>6.1617633300000002E-2</v>
      </c>
      <c r="W517" s="4">
        <f t="shared" si="115"/>
        <v>3.63490037E-2</v>
      </c>
      <c r="X517" s="34">
        <f t="shared" si="116"/>
        <v>1.4438790677431765</v>
      </c>
      <c r="AD517" s="17">
        <f t="shared" si="121"/>
        <v>4.4316128E-3</v>
      </c>
      <c r="AE517" s="17">
        <f t="shared" si="122"/>
        <v>4.0780616499999998E-2</v>
      </c>
      <c r="AG517" s="39">
        <v>44530</v>
      </c>
      <c r="AH517" s="103">
        <f t="shared" si="123"/>
        <v>154.44345924685643</v>
      </c>
      <c r="AI517" s="103">
        <f t="shared" si="124"/>
        <v>151.8898100674752</v>
      </c>
      <c r="AJ517" s="103">
        <f t="shared" si="125"/>
        <v>127.43649147146419</v>
      </c>
      <c r="AK517" s="103">
        <f t="shared" si="126"/>
        <v>60.091025248905652</v>
      </c>
      <c r="AL517" s="103">
        <f t="shared" si="127"/>
        <v>106.38255193563695</v>
      </c>
      <c r="AM517" s="103">
        <f t="shared" si="128"/>
        <v>160.82466347942682</v>
      </c>
      <c r="AN517" s="103">
        <f t="shared" si="129"/>
        <v>142.84848499951013</v>
      </c>
      <c r="AO517" s="103">
        <f t="shared" si="130"/>
        <v>146.89379291755799</v>
      </c>
      <c r="AP517" s="103">
        <f t="shared" si="131"/>
        <v>129.2073321918723</v>
      </c>
    </row>
    <row r="518" spans="12:42" x14ac:dyDescent="0.25">
      <c r="L518" s="39">
        <v>44592</v>
      </c>
      <c r="M518" s="53">
        <v>-8.5825083400000002E-2</v>
      </c>
      <c r="N518" s="53">
        <v>-5.63803046E-2</v>
      </c>
      <c r="O518" s="53">
        <v>-2.32939286E-2</v>
      </c>
      <c r="P518" s="53">
        <v>-0.13402873470000001</v>
      </c>
      <c r="Q518" s="53">
        <v>-9.6273682400000005E-2</v>
      </c>
      <c r="R518" s="53">
        <v>-5.83044021E-2</v>
      </c>
      <c r="S518" s="53">
        <v>-8.8646911600000003E-2</v>
      </c>
      <c r="T518" s="53">
        <v>-5.88361596E-2</v>
      </c>
      <c r="U518" s="53">
        <v>-2.55662813E-2</v>
      </c>
      <c r="W518" s="4">
        <f t="shared" ref="W518:W529" si="132">INDEX(M518:U518,VLOOKUP($C$1,$A$37:$B$45,2))-INDEX(M518:U518,VLOOKUP($G$1,$A$37:$B$45,2))</f>
        <v>7.5724332600000013E-2</v>
      </c>
      <c r="X518" s="34">
        <f t="shared" si="116"/>
        <v>1.5532158465031389</v>
      </c>
      <c r="AD518" s="17">
        <f t="shared" si="121"/>
        <v>-0.13402873470000001</v>
      </c>
      <c r="AE518" s="17">
        <f t="shared" si="122"/>
        <v>-5.83044021E-2</v>
      </c>
      <c r="AG518" s="39">
        <v>44561</v>
      </c>
      <c r="AH518" s="103">
        <f t="shared" si="123"/>
        <v>141.18833647641048</v>
      </c>
      <c r="AI518" s="103">
        <f t="shared" si="124"/>
        <v>143.3262163102348</v>
      </c>
      <c r="AJ518" s="103">
        <f t="shared" si="125"/>
        <v>124.4679949380934</v>
      </c>
      <c r="AK518" s="103">
        <f t="shared" si="126"/>
        <v>52.037101167969077</v>
      </c>
      <c r="AL518" s="103">
        <f t="shared" si="127"/>
        <v>96.14071191768393</v>
      </c>
      <c r="AM518" s="103">
        <f t="shared" si="128"/>
        <v>151.44787763232515</v>
      </c>
      <c r="AN518" s="103">
        <f t="shared" si="129"/>
        <v>130.18540797756464</v>
      </c>
      <c r="AO518" s="103">
        <f t="shared" si="130"/>
        <v>138.25112627321118</v>
      </c>
      <c r="AP518" s="103">
        <f t="shared" si="131"/>
        <v>125.90398119103234</v>
      </c>
    </row>
    <row r="519" spans="12:42" x14ac:dyDescent="0.25">
      <c r="L519" s="39">
        <v>44620</v>
      </c>
      <c r="M519" s="53">
        <v>-4.2473506299999998E-2</v>
      </c>
      <c r="N519" s="53">
        <v>-2.7441365400000001E-2</v>
      </c>
      <c r="O519" s="53">
        <v>-1.16043226E-2</v>
      </c>
      <c r="P519" s="53">
        <v>4.3629054000000004E-3</v>
      </c>
      <c r="Q519" s="53">
        <v>1.0674992600000001E-2</v>
      </c>
      <c r="R519" s="53">
        <v>1.6546778099999999E-2</v>
      </c>
      <c r="S519" s="53">
        <v>-3.9870460500000003E-2</v>
      </c>
      <c r="T519" s="53">
        <v>-2.5189269399999999E-2</v>
      </c>
      <c r="U519" s="53">
        <v>-9.8375947000000005E-3</v>
      </c>
      <c r="W519" s="4">
        <f t="shared" si="132"/>
        <v>1.2183872699999999E-2</v>
      </c>
      <c r="X519" s="34">
        <f t="shared" si="116"/>
        <v>1.5721400306525561</v>
      </c>
      <c r="AD519" s="17">
        <f t="shared" si="121"/>
        <v>4.3629054000000004E-3</v>
      </c>
      <c r="AE519" s="17">
        <f t="shared" si="122"/>
        <v>1.6546778099999999E-2</v>
      </c>
      <c r="AG519" s="39">
        <v>44592</v>
      </c>
      <c r="AH519" s="103">
        <f t="shared" si="123"/>
        <v>135.19157277759314</v>
      </c>
      <c r="AI519" s="103">
        <f t="shared" si="124"/>
        <v>139.39314923706621</v>
      </c>
      <c r="AJ519" s="103">
        <f t="shared" si="125"/>
        <v>123.02362817145659</v>
      </c>
      <c r="AK519" s="103">
        <f t="shared" si="126"/>
        <v>52.264134117655161</v>
      </c>
      <c r="AL519" s="103">
        <f t="shared" si="127"/>
        <v>97.167013305963948</v>
      </c>
      <c r="AM519" s="103">
        <f t="shared" si="128"/>
        <v>153.95385205722317</v>
      </c>
      <c r="AN519" s="103">
        <f t="shared" si="129"/>
        <v>124.99485581111877</v>
      </c>
      <c r="AO519" s="103">
        <f t="shared" si="130"/>
        <v>134.76868140866185</v>
      </c>
      <c r="AP519" s="103">
        <f t="shared" si="131"/>
        <v>124.66538885295854</v>
      </c>
    </row>
    <row r="520" spans="12:42" x14ac:dyDescent="0.25">
      <c r="L520" s="39">
        <v>44651</v>
      </c>
      <c r="M520" s="53">
        <v>3.9117642299999998E-2</v>
      </c>
      <c r="N520" s="53">
        <v>3.3745286800000003E-2</v>
      </c>
      <c r="O520" s="53">
        <v>2.82290743E-2</v>
      </c>
      <c r="P520" s="53">
        <v>4.5720151999999997E-3</v>
      </c>
      <c r="Q520" s="53">
        <v>1.2446089299999999E-2</v>
      </c>
      <c r="R520" s="53">
        <v>1.9567243000000002E-2</v>
      </c>
      <c r="S520" s="53">
        <v>3.7095041799999999E-2</v>
      </c>
      <c r="T520" s="53">
        <v>3.2436238800000003E-2</v>
      </c>
      <c r="U520" s="53">
        <v>2.7671973900000001E-2</v>
      </c>
      <c r="W520" s="4">
        <f t="shared" si="132"/>
        <v>1.4995227800000002E-2</v>
      </c>
      <c r="X520" s="34">
        <f t="shared" si="116"/>
        <v>1.5957146285456902</v>
      </c>
      <c r="AD520" s="17">
        <f t="shared" si="121"/>
        <v>4.5720151999999997E-3</v>
      </c>
      <c r="AE520" s="17">
        <f t="shared" si="122"/>
        <v>1.9567243000000002E-2</v>
      </c>
      <c r="AG520" s="39">
        <v>44620</v>
      </c>
      <c r="AH520" s="103">
        <f t="shared" si="123"/>
        <v>140.47994836348144</v>
      </c>
      <c r="AI520" s="103">
        <f t="shared" si="124"/>
        <v>144.09701103602623</v>
      </c>
      <c r="AJ520" s="103">
        <f t="shared" si="125"/>
        <v>126.49647131176421</v>
      </c>
      <c r="AK520" s="103">
        <f t="shared" si="126"/>
        <v>52.503086533255917</v>
      </c>
      <c r="AL520" s="103">
        <f t="shared" si="127"/>
        <v>98.376362630584268</v>
      </c>
      <c r="AM520" s="103">
        <f t="shared" si="128"/>
        <v>156.96630449121292</v>
      </c>
      <c r="AN520" s="103">
        <f t="shared" si="129"/>
        <v>129.63154521221719</v>
      </c>
      <c r="AO520" s="103">
        <f t="shared" si="130"/>
        <v>139.1400705415943</v>
      </c>
      <c r="AP520" s="103">
        <f t="shared" si="131"/>
        <v>128.11512623953095</v>
      </c>
    </row>
    <row r="521" spans="12:42" x14ac:dyDescent="0.25">
      <c r="L521" s="39">
        <v>44681</v>
      </c>
      <c r="M521" s="53">
        <v>-0.1207617186</v>
      </c>
      <c r="N521" s="53">
        <v>-8.9140515300000001E-2</v>
      </c>
      <c r="O521" s="53">
        <v>-5.6403741600000001E-2</v>
      </c>
      <c r="P521" s="53">
        <v>-0.1226926898</v>
      </c>
      <c r="Q521" s="53">
        <v>-9.9109294099999995E-2</v>
      </c>
      <c r="R521" s="53">
        <v>-7.7605719399999995E-2</v>
      </c>
      <c r="S521" s="53">
        <v>-0.1208718833</v>
      </c>
      <c r="T521" s="53">
        <v>-8.9742267799999997E-2</v>
      </c>
      <c r="U521" s="53">
        <v>-5.7758934400000003E-2</v>
      </c>
      <c r="W521" s="4">
        <f t="shared" si="132"/>
        <v>4.5086970400000009E-2</v>
      </c>
      <c r="X521" s="34">
        <f t="shared" si="116"/>
        <v>1.6676605667697768</v>
      </c>
      <c r="AD521" s="17">
        <f t="shared" si="121"/>
        <v>-0.1226926898</v>
      </c>
      <c r="AE521" s="17">
        <f t="shared" si="122"/>
        <v>-7.7605719399999995E-2</v>
      </c>
      <c r="AG521" s="39">
        <v>44651</v>
      </c>
      <c r="AH521" s="103">
        <f t="shared" si="123"/>
        <v>123.51534837026817</v>
      </c>
      <c r="AI521" s="103">
        <f t="shared" si="124"/>
        <v>131.25212921908508</v>
      </c>
      <c r="AJ521" s="103">
        <f t="shared" si="125"/>
        <v>119.36159703058364</v>
      </c>
      <c r="AK521" s="103">
        <f t="shared" si="126"/>
        <v>46.061341623688591</v>
      </c>
      <c r="AL521" s="103">
        <f t="shared" si="127"/>
        <v>88.626350774141443</v>
      </c>
      <c r="AM521" s="103">
        <f t="shared" si="128"/>
        <v>144.7848215096129</v>
      </c>
      <c r="AN521" s="103">
        <f t="shared" si="129"/>
        <v>113.9627362073274</v>
      </c>
      <c r="AO521" s="103">
        <f t="shared" si="130"/>
        <v>126.65332506933966</v>
      </c>
      <c r="AP521" s="103">
        <f t="shared" si="131"/>
        <v>120.71533306741416</v>
      </c>
    </row>
    <row r="522" spans="12:42" x14ac:dyDescent="0.25">
      <c r="L522" s="39">
        <v>44712</v>
      </c>
      <c r="M522" s="53">
        <v>-2.32475896E-2</v>
      </c>
      <c r="N522" s="53">
        <v>-1.5200039999999999E-3</v>
      </c>
      <c r="O522" s="53">
        <v>1.9439599700000001E-2</v>
      </c>
      <c r="P522" s="53">
        <v>-1.8883858399999998E-2</v>
      </c>
      <c r="Q522" s="53">
        <v>1.5112037E-3</v>
      </c>
      <c r="R522" s="53">
        <v>1.91919524E-2</v>
      </c>
      <c r="S522" s="53">
        <v>-2.2998775900000001E-2</v>
      </c>
      <c r="T522" s="53">
        <v>-1.3407438E-3</v>
      </c>
      <c r="U522" s="53">
        <v>1.94212286E-2</v>
      </c>
      <c r="W522" s="4">
        <f t="shared" si="132"/>
        <v>3.8075810799999998E-2</v>
      </c>
      <c r="X522" s="34">
        <f t="shared" si="116"/>
        <v>1.7311580949887238</v>
      </c>
      <c r="AD522" s="17">
        <f t="shared" si="121"/>
        <v>-1.8883858399999998E-2</v>
      </c>
      <c r="AE522" s="17">
        <f t="shared" si="122"/>
        <v>1.91919524E-2</v>
      </c>
      <c r="AG522" s="39">
        <v>44681</v>
      </c>
      <c r="AH522" s="103">
        <f t="shared" si="123"/>
        <v>120.64391424205516</v>
      </c>
      <c r="AI522" s="103">
        <f t="shared" si="124"/>
        <v>131.05262545766357</v>
      </c>
      <c r="AJ522" s="103">
        <f t="shared" si="125"/>
        <v>121.68193869641091</v>
      </c>
      <c r="AK522" s="103">
        <f t="shared" si="126"/>
        <v>45.191525770752833</v>
      </c>
      <c r="AL522" s="103">
        <f t="shared" si="127"/>
        <v>88.760283243348823</v>
      </c>
      <c r="AM522" s="103">
        <f t="shared" si="128"/>
        <v>147.56352491226787</v>
      </c>
      <c r="AN522" s="103">
        <f t="shared" si="129"/>
        <v>111.34173277634426</v>
      </c>
      <c r="AO522" s="103">
        <f t="shared" si="130"/>
        <v>126.48351540900354</v>
      </c>
      <c r="AP522" s="103">
        <f t="shared" si="131"/>
        <v>123.05977314644154</v>
      </c>
    </row>
    <row r="523" spans="12:42" x14ac:dyDescent="0.25">
      <c r="L523" s="39">
        <v>44742</v>
      </c>
      <c r="M523" s="53">
        <v>-7.9211353400000004E-2</v>
      </c>
      <c r="N523" s="53">
        <v>-8.3750069299999993E-2</v>
      </c>
      <c r="O523" s="53">
        <v>-8.7371927500000002E-2</v>
      </c>
      <c r="P523" s="53">
        <v>-6.1904408199999997E-2</v>
      </c>
      <c r="Q523" s="53">
        <v>-8.2243088899999997E-2</v>
      </c>
      <c r="R523" s="53">
        <v>-9.8787449200000002E-2</v>
      </c>
      <c r="S523" s="53">
        <v>-7.8211514600000004E-2</v>
      </c>
      <c r="T523" s="53">
        <v>-8.36586951E-2</v>
      </c>
      <c r="U523" s="53">
        <v>-8.8073151099999997E-2</v>
      </c>
      <c r="W523" s="4">
        <f t="shared" si="132"/>
        <v>-3.6883041000000005E-2</v>
      </c>
      <c r="X523" s="34">
        <f t="shared" si="116"/>
        <v>1.6673077199937727</v>
      </c>
      <c r="AD523" s="17">
        <f t="shared" si="121"/>
        <v>-6.1904408199999997E-2</v>
      </c>
      <c r="AE523" s="17">
        <f t="shared" si="122"/>
        <v>-9.8787449200000002E-2</v>
      </c>
      <c r="AG523" s="39">
        <v>44712</v>
      </c>
      <c r="AH523" s="103">
        <f t="shared" si="123"/>
        <v>111.08754651546845</v>
      </c>
      <c r="AI523" s="103">
        <f t="shared" si="124"/>
        <v>120.07695899363731</v>
      </c>
      <c r="AJ523" s="103">
        <f t="shared" si="125"/>
        <v>111.05035317056866</v>
      </c>
      <c r="AK523" s="103">
        <f t="shared" si="126"/>
        <v>42.393971112259329</v>
      </c>
      <c r="AL523" s="103">
        <f t="shared" si="127"/>
        <v>81.460363377776901</v>
      </c>
      <c r="AM523" s="103">
        <f t="shared" si="128"/>
        <v>132.98610069122427</v>
      </c>
      <c r="AN523" s="103">
        <f t="shared" si="129"/>
        <v>102.63352721771791</v>
      </c>
      <c r="AO523" s="103">
        <f t="shared" si="130"/>
        <v>115.90206955822556</v>
      </c>
      <c r="AP523" s="103">
        <f t="shared" si="131"/>
        <v>112.22151115178328</v>
      </c>
    </row>
    <row r="524" spans="12:42" x14ac:dyDescent="0.25">
      <c r="L524" s="39">
        <v>44773</v>
      </c>
      <c r="M524" s="53">
        <v>0.1200210731</v>
      </c>
      <c r="N524" s="53">
        <v>9.3139562499999995E-2</v>
      </c>
      <c r="O524" s="53">
        <v>6.6312628999999998E-2</v>
      </c>
      <c r="P524" s="53">
        <v>0.1119621709</v>
      </c>
      <c r="Q524" s="53">
        <v>0.1044028206</v>
      </c>
      <c r="R524" s="53">
        <v>9.6817089699999997E-2</v>
      </c>
      <c r="S524" s="53">
        <v>0.1195463608</v>
      </c>
      <c r="T524" s="53">
        <v>9.3817961199999994E-2</v>
      </c>
      <c r="U524" s="53">
        <v>6.8133404699999997E-2</v>
      </c>
      <c r="W524" s="4">
        <f t="shared" si="132"/>
        <v>-1.5145081200000007E-2</v>
      </c>
      <c r="X524" s="34">
        <f t="shared" si="116"/>
        <v>1.64205620918908</v>
      </c>
      <c r="AD524" s="17">
        <f t="shared" si="121"/>
        <v>0.1119621709</v>
      </c>
      <c r="AE524" s="17">
        <f t="shared" si="122"/>
        <v>9.6817089699999997E-2</v>
      </c>
      <c r="AG524" s="39">
        <v>44742</v>
      </c>
      <c r="AH524" s="103">
        <f t="shared" si="123"/>
        <v>124.42039305630114</v>
      </c>
      <c r="AI524" s="103">
        <f t="shared" si="124"/>
        <v>131.26087442063513</v>
      </c>
      <c r="AJ524" s="103">
        <f t="shared" si="125"/>
        <v>118.41439404068755</v>
      </c>
      <c r="AK524" s="103">
        <f t="shared" si="126"/>
        <v>47.140492151059775</v>
      </c>
      <c r="AL524" s="103">
        <f t="shared" si="127"/>
        <v>89.965055081517761</v>
      </c>
      <c r="AM524" s="103">
        <f t="shared" si="128"/>
        <v>145.86142793069976</v>
      </c>
      <c r="AN524" s="103">
        <f t="shared" si="129"/>
        <v>114.90299189266383</v>
      </c>
      <c r="AO524" s="103">
        <f t="shared" si="130"/>
        <v>126.77576542303888</v>
      </c>
      <c r="AP524" s="103">
        <f t="shared" si="131"/>
        <v>119.86754478713328</v>
      </c>
    </row>
    <row r="525" spans="12:42" x14ac:dyDescent="0.25">
      <c r="L525" s="39">
        <v>44804</v>
      </c>
      <c r="M525" s="53">
        <v>-4.6584008500000003E-2</v>
      </c>
      <c r="N525" s="53">
        <v>-3.83962994E-2</v>
      </c>
      <c r="O525" s="53">
        <v>-2.97955133E-2</v>
      </c>
      <c r="P525" s="53">
        <v>-9.3990480000000001E-3</v>
      </c>
      <c r="Q525" s="53">
        <v>-2.04627769E-2</v>
      </c>
      <c r="R525" s="53">
        <v>-3.1622032699999997E-2</v>
      </c>
      <c r="S525" s="53">
        <v>-4.4396475499999997E-2</v>
      </c>
      <c r="T525" s="53">
        <v>-3.7319299200000003E-2</v>
      </c>
      <c r="U525" s="53">
        <v>-2.9904195799999998E-2</v>
      </c>
      <c r="W525" s="4">
        <f t="shared" si="132"/>
        <v>-2.2222984699999997E-2</v>
      </c>
      <c r="X525" s="34">
        <f t="shared" si="116"/>
        <v>1.6055648191757312</v>
      </c>
      <c r="AD525" s="17">
        <f t="shared" si="121"/>
        <v>-9.3990480000000001E-3</v>
      </c>
      <c r="AE525" s="17">
        <f t="shared" si="122"/>
        <v>-3.1622032699999997E-2</v>
      </c>
      <c r="AG525" s="39">
        <v>44773</v>
      </c>
      <c r="AH525" s="103">
        <f t="shared" si="123"/>
        <v>118.62439240859307</v>
      </c>
      <c r="AI525" s="103">
        <f t="shared" si="124"/>
        <v>126.22094258687463</v>
      </c>
      <c r="AJ525" s="103">
        <f t="shared" si="125"/>
        <v>114.88617638813682</v>
      </c>
      <c r="AK525" s="103">
        <f t="shared" si="126"/>
        <v>46.697416402588338</v>
      </c>
      <c r="AL525" s="103">
        <f t="shared" si="127"/>
        <v>88.12412023058846</v>
      </c>
      <c r="AM525" s="103">
        <f t="shared" si="128"/>
        <v>141.24899308700648</v>
      </c>
      <c r="AN525" s="103">
        <f t="shared" si="129"/>
        <v>109.80170402822448</v>
      </c>
      <c r="AO525" s="103">
        <f t="shared" si="130"/>
        <v>122.04458270190747</v>
      </c>
      <c r="AP525" s="103">
        <f t="shared" si="131"/>
        <v>116.28300225775358</v>
      </c>
    </row>
    <row r="526" spans="12:42" x14ac:dyDescent="0.25">
      <c r="L526" s="39">
        <v>44834</v>
      </c>
      <c r="M526" s="53">
        <v>-9.7215725000000003E-2</v>
      </c>
      <c r="N526" s="53">
        <v>-9.2527452499999996E-2</v>
      </c>
      <c r="O526" s="53">
        <v>-8.76870753E-2</v>
      </c>
      <c r="P526" s="53">
        <v>-8.9960252000000004E-2</v>
      </c>
      <c r="Q526" s="53">
        <v>-9.5835483799999996E-2</v>
      </c>
      <c r="R526" s="53">
        <v>-0.1019026801</v>
      </c>
      <c r="S526" s="53">
        <v>-9.6775530799999995E-2</v>
      </c>
      <c r="T526" s="53">
        <v>-9.2729100499999995E-2</v>
      </c>
      <c r="U526" s="53">
        <v>-8.8554075800000007E-2</v>
      </c>
      <c r="W526" s="4">
        <f t="shared" si="132"/>
        <v>-1.1942428099999999E-2</v>
      </c>
      <c r="X526" s="34">
        <f t="shared" si="116"/>
        <v>1.5863904767628356</v>
      </c>
      <c r="AD526" s="17">
        <f t="shared" si="121"/>
        <v>-8.9960252000000004E-2</v>
      </c>
      <c r="AE526" s="17">
        <f t="shared" si="122"/>
        <v>-0.1019026801</v>
      </c>
      <c r="AG526" s="39">
        <v>44804</v>
      </c>
      <c r="AH526" s="103">
        <f t="shared" si="123"/>
        <v>107.0922360979072</v>
      </c>
      <c r="AI526" s="103">
        <f t="shared" si="124"/>
        <v>114.54204031716236</v>
      </c>
      <c r="AJ526" s="103">
        <f t="shared" si="125"/>
        <v>104.81214358826118</v>
      </c>
      <c r="AK526" s="103">
        <f t="shared" si="126"/>
        <v>42.49650505526256</v>
      </c>
      <c r="AL526" s="103">
        <f t="shared" si="127"/>
        <v>79.678702533840649</v>
      </c>
      <c r="AM526" s="103">
        <f t="shared" si="128"/>
        <v>126.85534213001415</v>
      </c>
      <c r="AN526" s="103">
        <f t="shared" si="129"/>
        <v>99.17558583814855</v>
      </c>
      <c r="AO526" s="103">
        <f t="shared" si="130"/>
        <v>110.72749832706174</v>
      </c>
      <c r="AP526" s="103">
        <f t="shared" si="131"/>
        <v>105.98566846156891</v>
      </c>
    </row>
    <row r="527" spans="12:42" x14ac:dyDescent="0.25">
      <c r="L527" s="39">
        <v>44865</v>
      </c>
      <c r="M527" s="53">
        <v>5.8448443599999997E-2</v>
      </c>
      <c r="N527" s="53">
        <v>8.02001829E-2</v>
      </c>
      <c r="O527" s="53">
        <v>0.1025301211</v>
      </c>
      <c r="P527" s="53">
        <v>9.4921492600000004E-2</v>
      </c>
      <c r="Q527" s="53">
        <v>0.110089008</v>
      </c>
      <c r="R527" s="53">
        <v>0.12589212559999999</v>
      </c>
      <c r="S527" s="53">
        <v>6.0670451100000002E-2</v>
      </c>
      <c r="T527" s="53">
        <v>8.2005969400000003E-2</v>
      </c>
      <c r="U527" s="53">
        <v>0.1039305482</v>
      </c>
      <c r="W527" s="4">
        <f t="shared" si="132"/>
        <v>3.0970632999999984E-2</v>
      </c>
      <c r="X527" s="34">
        <f t="shared" si="116"/>
        <v>1.6355219940133523</v>
      </c>
      <c r="AD527" s="17">
        <f t="shared" si="121"/>
        <v>9.4921492600000004E-2</v>
      </c>
      <c r="AE527" s="17">
        <f t="shared" si="122"/>
        <v>0.12589212559999999</v>
      </c>
      <c r="AG527" s="39">
        <v>44834</v>
      </c>
      <c r="AH527" s="103">
        <f t="shared" si="123"/>
        <v>113.3516106194736</v>
      </c>
      <c r="AI527" s="103">
        <f t="shared" si="124"/>
        <v>123.72833290033796</v>
      </c>
      <c r="AJ527" s="103">
        <f t="shared" si="125"/>
        <v>115.5585453631162</v>
      </c>
      <c r="AK527" s="103">
        <f t="shared" si="126"/>
        <v>46.530336745391523</v>
      </c>
      <c r="AL527" s="103">
        <f t="shared" si="127"/>
        <v>88.450451854518263</v>
      </c>
      <c r="AM527" s="103">
        <f t="shared" si="128"/>
        <v>142.82543079447689</v>
      </c>
      <c r="AN527" s="103">
        <f t="shared" si="129"/>
        <v>105.19261336905579</v>
      </c>
      <c r="AO527" s="103">
        <f t="shared" si="130"/>
        <v>119.8078141666093</v>
      </c>
      <c r="AP527" s="103">
        <f t="shared" si="131"/>
        <v>117.00081708612321</v>
      </c>
    </row>
    <row r="528" spans="12:42" x14ac:dyDescent="0.25">
      <c r="L528" s="39">
        <v>44895</v>
      </c>
      <c r="M528" s="53">
        <v>4.5566975699999998E-2</v>
      </c>
      <c r="N528" s="53">
        <v>5.4097680000000002E-2</v>
      </c>
      <c r="O528" s="53">
        <v>6.2491628200000003E-2</v>
      </c>
      <c r="P528" s="53">
        <v>1.6282496800000001E-2</v>
      </c>
      <c r="Q528" s="53">
        <v>2.3357756899999998E-2</v>
      </c>
      <c r="R528" s="53">
        <v>3.0552573100000001E-2</v>
      </c>
      <c r="S528" s="53">
        <v>4.3727965399999999E-2</v>
      </c>
      <c r="T528" s="53">
        <v>5.2196234799999998E-2</v>
      </c>
      <c r="U528" s="53">
        <v>6.0545985300000001E-2</v>
      </c>
      <c r="W528" s="4">
        <f t="shared" si="132"/>
        <v>1.42700763E-2</v>
      </c>
      <c r="X528" s="34">
        <f t="shared" si="116"/>
        <v>1.6588610176582512</v>
      </c>
      <c r="AD528" s="17">
        <f t="shared" si="121"/>
        <v>1.6282496800000001E-2</v>
      </c>
      <c r="AE528" s="17">
        <f t="shared" si="122"/>
        <v>3.0552573100000001E-2</v>
      </c>
      <c r="AG528" s="39">
        <v>44865</v>
      </c>
      <c r="AH528" s="103">
        <f t="shared" si="123"/>
        <v>118.51670070612701</v>
      </c>
      <c r="AI528" s="103">
        <f t="shared" si="124"/>
        <v>130.42174866051391</v>
      </c>
      <c r="AJ528" s="103">
        <f t="shared" si="125"/>
        <v>122.77998701528089</v>
      </c>
      <c r="AK528" s="103">
        <f t="shared" si="126"/>
        <v>47.287966804551282</v>
      </c>
      <c r="AL528" s="103">
        <f t="shared" si="127"/>
        <v>90.516456006631259</v>
      </c>
      <c r="AM528" s="103">
        <f t="shared" si="128"/>
        <v>147.18911520936413</v>
      </c>
      <c r="AN528" s="103">
        <f t="shared" si="129"/>
        <v>109.79247232679344</v>
      </c>
      <c r="AO528" s="103">
        <f t="shared" si="130"/>
        <v>126.06133096572441</v>
      </c>
      <c r="AP528" s="103">
        <f t="shared" si="131"/>
        <v>124.08474683750762</v>
      </c>
    </row>
    <row r="529" spans="12:42" x14ac:dyDescent="0.25">
      <c r="L529" s="39">
        <v>44926</v>
      </c>
      <c r="M529" s="53">
        <v>-7.6556667499999995E-2</v>
      </c>
      <c r="N529" s="53">
        <v>-5.8148209100000001E-2</v>
      </c>
      <c r="O529" s="53">
        <v>-4.03116902E-2</v>
      </c>
      <c r="P529" s="53">
        <v>-6.4190276000000004E-2</v>
      </c>
      <c r="Q529" s="53">
        <v>-6.4902379499999996E-2</v>
      </c>
      <c r="R529" s="53">
        <v>-6.5611039600000004E-2</v>
      </c>
      <c r="S529" s="53">
        <v>-7.5792391200000003E-2</v>
      </c>
      <c r="T529" s="53">
        <v>-5.8553433000000002E-2</v>
      </c>
      <c r="U529" s="53">
        <v>-4.1809769500000003E-2</v>
      </c>
      <c r="W529" s="4">
        <f t="shared" si="132"/>
        <v>-1.4207635999999996E-3</v>
      </c>
      <c r="X529" s="34">
        <f t="shared" si="116"/>
        <v>1.6565041683069035</v>
      </c>
      <c r="AD529" s="17">
        <f t="shared" si="121"/>
        <v>-6.4190276000000004E-2</v>
      </c>
      <c r="AE529" s="17">
        <f t="shared" si="122"/>
        <v>-6.5611039600000004E-2</v>
      </c>
      <c r="AG529" s="39">
        <v>44895</v>
      </c>
      <c r="AH529" s="103">
        <f t="shared" si="123"/>
        <v>109.44345705697103</v>
      </c>
      <c r="AI529" s="103">
        <f t="shared" si="124"/>
        <v>122.8379575482147</v>
      </c>
      <c r="AJ529" s="103">
        <f t="shared" si="125"/>
        <v>117.83051821596086</v>
      </c>
      <c r="AK529" s="103">
        <f t="shared" si="126"/>
        <v>44.252539163888294</v>
      </c>
      <c r="AL529" s="103">
        <f t="shared" si="127"/>
        <v>84.641722627893827</v>
      </c>
      <c r="AM529" s="103">
        <f t="shared" si="128"/>
        <v>137.53188434267358</v>
      </c>
      <c r="AN529" s="103">
        <f t="shared" si="129"/>
        <v>101.47103831338593</v>
      </c>
      <c r="AO529" s="103">
        <f t="shared" si="130"/>
        <v>118.68000726913203</v>
      </c>
      <c r="AP529" s="103">
        <f t="shared" si="131"/>
        <v>118.89679217376558</v>
      </c>
    </row>
    <row r="530" spans="12:42" x14ac:dyDescent="0.25">
      <c r="L530" s="39">
        <v>44957</v>
      </c>
      <c r="M530" s="53">
        <v>8.3347499999999991E-2</v>
      </c>
      <c r="N530" s="53">
        <v>6.7044800000000002E-2</v>
      </c>
      <c r="O530" s="53">
        <v>5.18203E-2</v>
      </c>
      <c r="P530" s="53">
        <v>9.9472199999999997E-2</v>
      </c>
      <c r="Q530" s="53">
        <v>9.74661E-2</v>
      </c>
      <c r="R530" s="53">
        <v>9.5427100000000001E-2</v>
      </c>
      <c r="S530" s="53">
        <v>8.4355100000000002E-2</v>
      </c>
      <c r="T530" s="53">
        <v>6.8872699999999995E-2</v>
      </c>
      <c r="U530" s="53">
        <v>5.4342399999999999E-2</v>
      </c>
      <c r="W530" s="4">
        <f t="shared" si="115"/>
        <v>-4.0450999999999959E-3</v>
      </c>
      <c r="X530" s="34">
        <f t="shared" si="116"/>
        <v>1.6498034432956852</v>
      </c>
      <c r="AD530" s="17">
        <f t="shared" si="121"/>
        <v>9.9472199999999997E-2</v>
      </c>
      <c r="AE530" s="17">
        <f t="shared" si="122"/>
        <v>9.5427100000000001E-2</v>
      </c>
      <c r="AG530" s="39">
        <v>44926</v>
      </c>
      <c r="AH530" s="103">
        <f t="shared" si="123"/>
        <v>118.56529559402691</v>
      </c>
      <c r="AI530" s="103">
        <f t="shared" si="124"/>
        <v>131.07360384444323</v>
      </c>
      <c r="AJ530" s="103">
        <f t="shared" si="125"/>
        <v>123.93653101906742</v>
      </c>
      <c r="AK530" s="103">
        <f t="shared" si="126"/>
        <v>48.654436590106421</v>
      </c>
      <c r="AL530" s="103">
        <f t="shared" si="127"/>
        <v>92.8914212297164</v>
      </c>
      <c r="AM530" s="103">
        <f t="shared" si="128"/>
        <v>150.65615322303032</v>
      </c>
      <c r="AN530" s="103">
        <f t="shared" si="129"/>
        <v>110.03063789741543</v>
      </c>
      <c r="AO530" s="103">
        <f t="shared" si="130"/>
        <v>126.85381980577678</v>
      </c>
      <c r="AP530" s="103">
        <f t="shared" si="131"/>
        <v>125.3579292127892</v>
      </c>
    </row>
    <row r="531" spans="12:42" x14ac:dyDescent="0.25">
      <c r="L531" s="39">
        <v>44985</v>
      </c>
      <c r="M531" s="53">
        <v>-1.1876299999999999E-2</v>
      </c>
      <c r="N531" s="53">
        <v>-2.37956E-2</v>
      </c>
      <c r="O531" s="53">
        <v>-3.5258900000000003E-2</v>
      </c>
      <c r="P531" s="53">
        <v>-1.0832699999999999E-2</v>
      </c>
      <c r="Q531" s="53">
        <v>-1.68909E-2</v>
      </c>
      <c r="R531" s="53">
        <v>-2.3055300000000001E-2</v>
      </c>
      <c r="S531" s="53">
        <v>-1.18134E-2</v>
      </c>
      <c r="T531" s="53">
        <v>-2.3372799999999999E-2</v>
      </c>
      <c r="U531" s="53">
        <v>-3.4528699999999996E-2</v>
      </c>
      <c r="W531" s="4">
        <f t="shared" si="115"/>
        <v>-1.2222600000000002E-2</v>
      </c>
      <c r="X531" s="34">
        <f t="shared" si="116"/>
        <v>1.6296385557296593</v>
      </c>
      <c r="AD531" s="17">
        <f t="shared" si="121"/>
        <v>-1.0832699999999999E-2</v>
      </c>
      <c r="AE531" s="17">
        <f t="shared" si="122"/>
        <v>-2.3055300000000001E-2</v>
      </c>
      <c r="AG531" s="39">
        <v>44957</v>
      </c>
      <c r="AH531" s="103">
        <f t="shared" si="123"/>
        <v>117.15717857396358</v>
      </c>
      <c r="AI531" s="103">
        <f t="shared" si="124"/>
        <v>127.9546287968024</v>
      </c>
      <c r="AJ531" s="103">
        <f t="shared" si="125"/>
        <v>119.56666526551922</v>
      </c>
      <c r="AK531" s="103">
        <f t="shared" si="126"/>
        <v>48.127377674856774</v>
      </c>
      <c r="AL531" s="103">
        <f t="shared" si="127"/>
        <v>91.322401522867381</v>
      </c>
      <c r="AM531" s="103">
        <f t="shared" si="128"/>
        <v>147.18273041362738</v>
      </c>
      <c r="AN531" s="103">
        <f t="shared" si="129"/>
        <v>108.7308019596781</v>
      </c>
      <c r="AO531" s="103">
        <f t="shared" si="130"/>
        <v>123.88889084622032</v>
      </c>
      <c r="AP531" s="103">
        <f t="shared" si="131"/>
        <v>121.02948288237957</v>
      </c>
    </row>
    <row r="532" spans="12:42" x14ac:dyDescent="0.25">
      <c r="L532" s="39">
        <v>45016</v>
      </c>
      <c r="M532" s="53">
        <v>6.8356100000000003E-2</v>
      </c>
      <c r="N532" s="53">
        <v>3.16332E-2</v>
      </c>
      <c r="O532" s="53">
        <v>-4.6052000000000003E-3</v>
      </c>
      <c r="P532" s="53">
        <v>-2.4674499999999999E-2</v>
      </c>
      <c r="Q532" s="53">
        <v>-4.7779800000000004E-2</v>
      </c>
      <c r="R532" s="53">
        <v>-7.1708900000000006E-2</v>
      </c>
      <c r="S532" s="53">
        <v>6.2495700000000001E-2</v>
      </c>
      <c r="T532" s="53">
        <v>2.6739199999999998E-2</v>
      </c>
      <c r="U532" s="53">
        <v>-8.6487000000000005E-3</v>
      </c>
      <c r="W532" s="4">
        <f t="shared" si="115"/>
        <v>-4.7034400000000004E-2</v>
      </c>
      <c r="X532" s="34">
        <f t="shared" si="116"/>
        <v>1.5529894840440481</v>
      </c>
      <c r="AD532" s="17">
        <f t="shared" si="121"/>
        <v>-2.4674499999999999E-2</v>
      </c>
      <c r="AE532" s="17">
        <f t="shared" si="122"/>
        <v>-7.1708900000000006E-2</v>
      </c>
      <c r="AG532" s="39">
        <v>44985</v>
      </c>
      <c r="AH532" s="103">
        <f t="shared" si="123"/>
        <v>125.16558638828327</v>
      </c>
      <c r="AI532" s="103">
        <f t="shared" si="124"/>
        <v>132.0022431604574</v>
      </c>
      <c r="AJ532" s="103">
        <f t="shared" si="125"/>
        <v>119.01603685863846</v>
      </c>
      <c r="AK532" s="103">
        <f t="shared" si="126"/>
        <v>46.939858694418518</v>
      </c>
      <c r="AL532" s="103">
        <f t="shared" si="127"/>
        <v>86.959035442585076</v>
      </c>
      <c r="AM532" s="103">
        <f t="shared" si="128"/>
        <v>136.62841871666961</v>
      </c>
      <c r="AN532" s="103">
        <f t="shared" si="129"/>
        <v>115.52600953970955</v>
      </c>
      <c r="AO532" s="103">
        <f t="shared" si="130"/>
        <v>127.20158067633557</v>
      </c>
      <c r="AP532" s="103">
        <f t="shared" si="131"/>
        <v>119.98273519377474</v>
      </c>
    </row>
    <row r="533" spans="12:42" x14ac:dyDescent="0.25">
      <c r="L533" s="39">
        <v>45046</v>
      </c>
      <c r="M533" s="53">
        <v>9.8660999999999992E-3</v>
      </c>
      <c r="N533" s="53">
        <v>1.2391000000000001E-2</v>
      </c>
      <c r="O533" s="53">
        <v>1.5066900000000001E-2</v>
      </c>
      <c r="P533" s="53">
        <v>-1.1618E-2</v>
      </c>
      <c r="Q533" s="53">
        <v>-1.7978400000000002E-2</v>
      </c>
      <c r="R533" s="53">
        <v>-2.4936799999999999E-2</v>
      </c>
      <c r="S533" s="53">
        <v>8.6192999999999999E-3</v>
      </c>
      <c r="T533" s="53">
        <v>1.06543E-2</v>
      </c>
      <c r="U533" s="53">
        <v>1.28145E-2</v>
      </c>
      <c r="W533" s="4">
        <f t="shared" si="115"/>
        <v>-1.3318799999999999E-2</v>
      </c>
      <c r="X533" s="34">
        <f t="shared" si="116"/>
        <v>1.5323055277039623</v>
      </c>
      <c r="AD533" s="17">
        <f t="shared" si="121"/>
        <v>-1.1618E-2</v>
      </c>
      <c r="AE533" s="17">
        <f t="shared" si="122"/>
        <v>-2.4936799999999999E-2</v>
      </c>
      <c r="AG533" s="39">
        <v>45016</v>
      </c>
      <c r="AH533" s="103">
        <f t="shared" si="123"/>
        <v>126.40048258014872</v>
      </c>
      <c r="AI533" s="103">
        <f t="shared" si="124"/>
        <v>133.63788295545862</v>
      </c>
      <c r="AJ533" s="103">
        <f t="shared" si="125"/>
        <v>120.80923958438389</v>
      </c>
      <c r="AK533" s="103">
        <f t="shared" si="126"/>
        <v>46.394511416106766</v>
      </c>
      <c r="AL533" s="103">
        <f t="shared" si="127"/>
        <v>85.395651119784105</v>
      </c>
      <c r="AM533" s="103">
        <f t="shared" si="128"/>
        <v>133.22134316481578</v>
      </c>
      <c r="AN533" s="103">
        <f t="shared" si="129"/>
        <v>116.52176287373518</v>
      </c>
      <c r="AO533" s="103">
        <f t="shared" si="130"/>
        <v>128.55682447733543</v>
      </c>
      <c r="AP533" s="103">
        <f t="shared" si="131"/>
        <v>121.52025395391536</v>
      </c>
    </row>
    <row r="534" spans="12:42" x14ac:dyDescent="0.25">
      <c r="L534" s="39">
        <v>45077</v>
      </c>
      <c r="M534" s="53">
        <v>4.5578300000000002E-2</v>
      </c>
      <c r="N534" s="53">
        <v>4.6576999999999999E-3</v>
      </c>
      <c r="O534" s="53">
        <v>-3.8567900000000002E-2</v>
      </c>
      <c r="P534" s="53">
        <v>1.7999999999999998E-4</v>
      </c>
      <c r="Q534" s="53">
        <v>-9.2373999999999998E-3</v>
      </c>
      <c r="R534" s="53">
        <v>-1.9670300000000002E-2</v>
      </c>
      <c r="S534" s="53">
        <v>4.3010900000000005E-2</v>
      </c>
      <c r="T534" s="53">
        <v>3.8907999999999998E-3</v>
      </c>
      <c r="U534" s="53">
        <v>-3.7550699999999999E-2</v>
      </c>
      <c r="W534" s="4">
        <f t="shared" si="115"/>
        <v>-1.9850300000000001E-2</v>
      </c>
      <c r="X534" s="34">
        <f t="shared" si="116"/>
        <v>1.5018888032873803</v>
      </c>
      <c r="AD534" s="17">
        <f t="shared" si="121"/>
        <v>1.7999999999999998E-4</v>
      </c>
      <c r="AE534" s="17">
        <f t="shared" si="122"/>
        <v>-1.9670300000000002E-2</v>
      </c>
      <c r="AG534" s="39">
        <v>45046</v>
      </c>
      <c r="AH534" s="103">
        <f t="shared" si="123"/>
        <v>132.16160169533151</v>
      </c>
      <c r="AI534" s="103">
        <f t="shared" si="124"/>
        <v>134.26032812290026</v>
      </c>
      <c r="AJ534" s="103">
        <f t="shared" si="125"/>
        <v>116.14988091301733</v>
      </c>
      <c r="AK534" s="103">
        <f t="shared" si="126"/>
        <v>46.402862428161669</v>
      </c>
      <c r="AL534" s="103">
        <f t="shared" si="127"/>
        <v>84.60681733213022</v>
      </c>
      <c r="AM534" s="103">
        <f t="shared" si="128"/>
        <v>130.60083937836089</v>
      </c>
      <c r="AN534" s="103">
        <f t="shared" si="129"/>
        <v>121.53346876452113</v>
      </c>
      <c r="AO534" s="103">
        <f t="shared" si="130"/>
        <v>129.05701337001184</v>
      </c>
      <c r="AP534" s="103">
        <f t="shared" si="131"/>
        <v>116.95708335376806</v>
      </c>
    </row>
    <row r="535" spans="12:42" x14ac:dyDescent="0.25">
      <c r="L535" s="39">
        <v>45107</v>
      </c>
      <c r="M535" s="53">
        <v>6.8385600000000005E-2</v>
      </c>
      <c r="N535" s="53">
        <v>6.7537899999999998E-2</v>
      </c>
      <c r="O535" s="53">
        <v>6.6427100000000003E-2</v>
      </c>
      <c r="P535" s="53">
        <v>8.2913999999999988E-2</v>
      </c>
      <c r="Q535" s="53">
        <v>8.1301699999999991E-2</v>
      </c>
      <c r="R535" s="53">
        <v>7.9436800000000002E-2</v>
      </c>
      <c r="S535" s="53">
        <v>6.9132300000000008E-2</v>
      </c>
      <c r="T535" s="53">
        <v>6.8285399999999996E-2</v>
      </c>
      <c r="U535" s="53">
        <v>6.7162399999999997E-2</v>
      </c>
      <c r="W535" s="4">
        <f t="shared" si="115"/>
        <v>-3.4771999999999859E-3</v>
      </c>
      <c r="X535" s="34">
        <f t="shared" si="116"/>
        <v>1.4966664355405894</v>
      </c>
      <c r="AD535" s="17">
        <f t="shared" si="121"/>
        <v>8.2913999999999988E-2</v>
      </c>
      <c r="AE535" s="17">
        <f t="shared" si="122"/>
        <v>7.9436800000000002E-2</v>
      </c>
      <c r="AG535" s="39">
        <v>45077</v>
      </c>
      <c r="AH535" s="103">
        <f t="shared" si="123"/>
        <v>141.19955212422778</v>
      </c>
      <c r="AI535" s="103">
        <f t="shared" si="124"/>
        <v>143.3279887376319</v>
      </c>
      <c r="AJ535" s="103">
        <f t="shared" si="125"/>
        <v>123.86538066741443</v>
      </c>
      <c r="AK535" s="103">
        <f t="shared" si="126"/>
        <v>50.250309363530263</v>
      </c>
      <c r="AL535" s="103">
        <f t="shared" si="127"/>
        <v>91.485495412821876</v>
      </c>
      <c r="AM535" s="103">
        <f t="shared" si="128"/>
        <v>140.97535213589188</v>
      </c>
      <c r="AN535" s="103">
        <f t="shared" si="129"/>
        <v>129.93535698719063</v>
      </c>
      <c r="AO535" s="103">
        <f t="shared" si="130"/>
        <v>137.86972315078845</v>
      </c>
      <c r="AP535" s="103">
        <f t="shared" si="131"/>
        <v>124.81220176880716</v>
      </c>
    </row>
    <row r="536" spans="12:42" x14ac:dyDescent="0.25">
      <c r="L536" s="39">
        <v>45138</v>
      </c>
      <c r="M536" s="53">
        <v>3.3689700000000003E-2</v>
      </c>
      <c r="N536" s="53">
        <v>3.4388299999999997E-2</v>
      </c>
      <c r="O536" s="53">
        <v>3.5164899999999999E-2</v>
      </c>
      <c r="P536" s="53">
        <v>4.6753200000000002E-2</v>
      </c>
      <c r="Q536" s="53">
        <v>6.11535E-2</v>
      </c>
      <c r="R536" s="53">
        <v>7.5461700000000007E-2</v>
      </c>
      <c r="S536" s="53">
        <v>3.4365100000000003E-2</v>
      </c>
      <c r="T536" s="53">
        <v>3.5846799999999998E-2</v>
      </c>
      <c r="U536" s="53">
        <v>3.74875E-2</v>
      </c>
      <c r="W536" s="4">
        <f t="shared" si="115"/>
        <v>2.8708500000000005E-2</v>
      </c>
      <c r="X536" s="34">
        <f t="shared" si="116"/>
        <v>1.5396334839053065</v>
      </c>
      <c r="AD536" s="17">
        <f t="shared" si="121"/>
        <v>4.6753200000000002E-2</v>
      </c>
      <c r="AE536" s="17">
        <f t="shared" si="122"/>
        <v>7.5461700000000007E-2</v>
      </c>
      <c r="AG536" s="39">
        <v>45107</v>
      </c>
      <c r="AH536" s="103">
        <f t="shared" si="123"/>
        <v>145.95652267542738</v>
      </c>
      <c r="AI536" s="103">
        <f t="shared" si="124"/>
        <v>148.25679461273822</v>
      </c>
      <c r="AJ536" s="103">
        <f t="shared" si="125"/>
        <v>128.22109439204598</v>
      </c>
      <c r="AK536" s="103">
        <f t="shared" si="126"/>
        <v>52.599672127265265</v>
      </c>
      <c r="AL536" s="103">
        <f t="shared" si="127"/>
        <v>97.080153656549882</v>
      </c>
      <c r="AM536" s="103">
        <f t="shared" si="128"/>
        <v>151.61359186616491</v>
      </c>
      <c r="AN536" s="103">
        <f t="shared" si="129"/>
        <v>134.40059852359113</v>
      </c>
      <c r="AO536" s="103">
        <f t="shared" si="130"/>
        <v>142.81191154263013</v>
      </c>
      <c r="AP536" s="103">
        <f t="shared" si="131"/>
        <v>129.4910991826153</v>
      </c>
    </row>
    <row r="537" spans="12:42" x14ac:dyDescent="0.25">
      <c r="L537" s="39">
        <v>45169</v>
      </c>
      <c r="M537" s="53">
        <v>-8.9788999999999997E-3</v>
      </c>
      <c r="N537" s="53">
        <v>-1.7493000000000002E-2</v>
      </c>
      <c r="O537" s="53">
        <v>-2.69965E-2</v>
      </c>
      <c r="P537" s="53">
        <v>-5.2055199999999996E-2</v>
      </c>
      <c r="Q537" s="53">
        <v>-5.0028199999999995E-2</v>
      </c>
      <c r="R537" s="53">
        <v>-4.8103600000000003E-2</v>
      </c>
      <c r="S537" s="53">
        <v>-1.12186E-2</v>
      </c>
      <c r="T537" s="53">
        <v>-1.93037E-2</v>
      </c>
      <c r="U537" s="53">
        <v>-2.8257599999999997E-2</v>
      </c>
      <c r="W537" s="4">
        <f t="shared" si="115"/>
        <v>3.9515999999999926E-3</v>
      </c>
      <c r="X537" s="34">
        <f t="shared" si="116"/>
        <v>1.5457174995803067</v>
      </c>
      <c r="AD537" s="17">
        <f t="shared" si="121"/>
        <v>-5.2055199999999996E-2</v>
      </c>
      <c r="AE537" s="17">
        <f t="shared" si="122"/>
        <v>-4.8103600000000003E-2</v>
      </c>
      <c r="AG537" s="39">
        <v>45138</v>
      </c>
      <c r="AH537" s="103">
        <f t="shared" si="123"/>
        <v>144.64599365397697</v>
      </c>
      <c r="AI537" s="103">
        <f t="shared" si="124"/>
        <v>145.66333850457758</v>
      </c>
      <c r="AJ537" s="103">
        <f t="shared" si="125"/>
        <v>124.75957361729111</v>
      </c>
      <c r="AK537" s="103">
        <f t="shared" si="126"/>
        <v>49.861585674746046</v>
      </c>
      <c r="AL537" s="103">
        <f t="shared" si="127"/>
        <v>92.223408313389271</v>
      </c>
      <c r="AM537" s="103">
        <f t="shared" si="128"/>
        <v>144.32043228847166</v>
      </c>
      <c r="AN537" s="103">
        <f t="shared" si="129"/>
        <v>132.89281196899438</v>
      </c>
      <c r="AO537" s="103">
        <f t="shared" si="130"/>
        <v>140.05511324578467</v>
      </c>
      <c r="AP537" s="103">
        <f t="shared" si="131"/>
        <v>125.83199149835264</v>
      </c>
    </row>
    <row r="538" spans="12:42" x14ac:dyDescent="0.25">
      <c r="L538" s="39">
        <v>45199</v>
      </c>
      <c r="M538" s="53">
        <v>-5.4383800000000003E-2</v>
      </c>
      <c r="N538" s="53">
        <v>-4.6996200000000002E-2</v>
      </c>
      <c r="O538" s="53">
        <v>-3.8589499999999999E-2</v>
      </c>
      <c r="P538" s="53">
        <v>-6.5960699999999997E-2</v>
      </c>
      <c r="Q538" s="53">
        <v>-5.88722E-2</v>
      </c>
      <c r="R538" s="53">
        <v>-5.2083199999999996E-2</v>
      </c>
      <c r="S538" s="53">
        <v>-5.4956199999999997E-2</v>
      </c>
      <c r="T538" s="53">
        <v>-4.7634299999999997E-2</v>
      </c>
      <c r="U538" s="53">
        <v>-3.9379999999999998E-2</v>
      </c>
      <c r="W538" s="4">
        <f t="shared" si="115"/>
        <v>1.3877500000000001E-2</v>
      </c>
      <c r="X538" s="34">
        <f t="shared" si="116"/>
        <v>1.5671681941807323</v>
      </c>
      <c r="AD538" s="17">
        <f t="shared" si="121"/>
        <v>-6.5960699999999997E-2</v>
      </c>
      <c r="AE538" s="17">
        <f t="shared" si="122"/>
        <v>-5.2083199999999996E-2</v>
      </c>
      <c r="AG538" s="39">
        <v>45169</v>
      </c>
      <c r="AH538" s="103">
        <f t="shared" si="123"/>
        <v>136.77959486429782</v>
      </c>
      <c r="AI538" s="103">
        <f t="shared" si="124"/>
        <v>138.81771511554874</v>
      </c>
      <c r="AJ538" s="103">
        <f t="shared" si="125"/>
        <v>119.94516405118665</v>
      </c>
      <c r="AK538" s="103">
        <f t="shared" si="126"/>
        <v>46.572680580529827</v>
      </c>
      <c r="AL538" s="103">
        <f t="shared" si="127"/>
        <v>86.79401337448175</v>
      </c>
      <c r="AM538" s="103">
        <f t="shared" si="128"/>
        <v>136.80376234950475</v>
      </c>
      <c r="AN538" s="103">
        <f t="shared" si="129"/>
        <v>125.58952801586393</v>
      </c>
      <c r="AO538" s="103">
        <f t="shared" si="130"/>
        <v>133.38368596490099</v>
      </c>
      <c r="AP538" s="103">
        <f t="shared" si="131"/>
        <v>120.87672767314751</v>
      </c>
    </row>
    <row r="539" spans="12:42" x14ac:dyDescent="0.25">
      <c r="L539" s="39">
        <v>45230</v>
      </c>
      <c r="M539" s="53">
        <v>-1.42376E-2</v>
      </c>
      <c r="N539" s="53">
        <v>-2.4169200000000002E-2</v>
      </c>
      <c r="O539" s="53">
        <v>-3.5282100000000004E-2</v>
      </c>
      <c r="P539" s="53">
        <v>-7.7121200000000001E-2</v>
      </c>
      <c r="Q539" s="53">
        <v>-6.8198900000000007E-2</v>
      </c>
      <c r="R539" s="53">
        <v>-5.9650800000000004E-2</v>
      </c>
      <c r="S539" s="53">
        <v>-1.73419E-2</v>
      </c>
      <c r="T539" s="53">
        <v>-2.65087E-2</v>
      </c>
      <c r="U539" s="53">
        <v>-3.6679499999999997E-2</v>
      </c>
      <c r="W539" s="4">
        <f t="shared" si="115"/>
        <v>1.7470399999999997E-2</v>
      </c>
      <c r="X539" s="34">
        <f t="shared" si="116"/>
        <v>1.5945472494003474</v>
      </c>
      <c r="AD539" s="17">
        <f t="shared" si="121"/>
        <v>-7.7121200000000001E-2</v>
      </c>
      <c r="AE539" s="17">
        <f t="shared" si="122"/>
        <v>-5.9650800000000004E-2</v>
      </c>
      <c r="AG539" s="39">
        <v>45199</v>
      </c>
      <c r="AH539" s="103">
        <f t="shared" si="123"/>
        <v>134.83218170445789</v>
      </c>
      <c r="AI539" s="103">
        <f t="shared" si="124"/>
        <v>135.46260199537801</v>
      </c>
      <c r="AJ539" s="103">
        <f t="shared" si="125"/>
        <v>115.71324677861628</v>
      </c>
      <c r="AK539" s="103">
        <f t="shared" si="126"/>
        <v>42.980939566942673</v>
      </c>
      <c r="AL539" s="103">
        <f t="shared" si="127"/>
        <v>80.874757135756795</v>
      </c>
      <c r="AM539" s="103">
        <f t="shared" si="128"/>
        <v>128.64330848234692</v>
      </c>
      <c r="AN539" s="103">
        <f t="shared" si="129"/>
        <v>123.41156697996563</v>
      </c>
      <c r="AO539" s="103">
        <f t="shared" si="130"/>
        <v>129.84785784876323</v>
      </c>
      <c r="AP539" s="103">
        <f t="shared" si="131"/>
        <v>116.4430297404603</v>
      </c>
    </row>
    <row r="540" spans="12:42" x14ac:dyDescent="0.25">
      <c r="L540" s="39">
        <v>45260</v>
      </c>
      <c r="M540" s="53">
        <v>0.109011</v>
      </c>
      <c r="N540" s="53">
        <v>9.339539999999999E-2</v>
      </c>
      <c r="O540" s="53">
        <v>7.54499E-2</v>
      </c>
      <c r="P540" s="53">
        <v>9.1038200000000014E-2</v>
      </c>
      <c r="Q540" s="53">
        <v>9.0509500000000007E-2</v>
      </c>
      <c r="R540" s="53">
        <v>9.0014699999999989E-2</v>
      </c>
      <c r="S540" s="53">
        <v>0.1081778</v>
      </c>
      <c r="T540" s="53">
        <v>9.3248300000000006E-2</v>
      </c>
      <c r="U540" s="53">
        <v>7.6268900000000001E-2</v>
      </c>
      <c r="W540" s="4">
        <f t="shared" si="115"/>
        <v>-1.0235000000000244E-3</v>
      </c>
      <c r="X540" s="34">
        <f t="shared" si="116"/>
        <v>1.592915230290586</v>
      </c>
      <c r="AD540" s="17">
        <f t="shared" si="121"/>
        <v>9.1038200000000014E-2</v>
      </c>
      <c r="AE540" s="17">
        <f t="shared" si="122"/>
        <v>9.0014699999999989E-2</v>
      </c>
      <c r="AG540" s="39">
        <v>45230</v>
      </c>
      <c r="AH540" s="103">
        <f t="shared" si="123"/>
        <v>149.53037266424255</v>
      </c>
      <c r="AI540" s="103">
        <f t="shared" si="124"/>
        <v>148.11418589377712</v>
      </c>
      <c r="AJ540" s="103">
        <f t="shared" si="125"/>
        <v>124.44379967673819</v>
      </c>
      <c r="AK540" s="103">
        <f t="shared" si="126"/>
        <v>46.89384693942592</v>
      </c>
      <c r="AL540" s="103">
        <f t="shared" si="127"/>
        <v>88.194690966735578</v>
      </c>
      <c r="AM540" s="103">
        <f t="shared" si="128"/>
        <v>140.22309730239283</v>
      </c>
      <c r="AN540" s="103">
        <f t="shared" si="129"/>
        <v>136.76195879041094</v>
      </c>
      <c r="AO540" s="103">
        <f t="shared" si="130"/>
        <v>141.95594985180205</v>
      </c>
      <c r="AP540" s="103">
        <f t="shared" si="131"/>
        <v>125.3240115314325</v>
      </c>
    </row>
    <row r="541" spans="12:42" x14ac:dyDescent="0.25">
      <c r="L541" s="39">
        <v>45291</v>
      </c>
      <c r="M541" s="53">
        <v>4.4281899999999999E-2</v>
      </c>
      <c r="N541" s="53">
        <v>4.9365800000000001E-2</v>
      </c>
      <c r="O541" s="53">
        <v>5.5392700000000003E-2</v>
      </c>
      <c r="P541" s="53">
        <v>0.11975</v>
      </c>
      <c r="Q541" s="53">
        <v>0.1221836</v>
      </c>
      <c r="R541" s="53">
        <v>0.12446170000000001</v>
      </c>
      <c r="S541" s="53">
        <v>4.7709299999999996E-2</v>
      </c>
      <c r="T541" s="53">
        <v>5.3041900000000003E-2</v>
      </c>
      <c r="U541" s="53">
        <v>5.9291400000000001E-2</v>
      </c>
      <c r="W541" s="4">
        <f t="shared" si="115"/>
        <v>4.7117000000000131E-3</v>
      </c>
      <c r="X541" s="34">
        <f t="shared" si="116"/>
        <v>1.6004205689811464</v>
      </c>
      <c r="AD541" s="17">
        <f t="shared" si="121"/>
        <v>0.11975</v>
      </c>
      <c r="AE541" s="17">
        <f t="shared" si="122"/>
        <v>0.12446170000000001</v>
      </c>
      <c r="AG541" s="39">
        <v>45260</v>
      </c>
      <c r="AH541" s="103">
        <f t="shared" si="123"/>
        <v>156.15186167352329</v>
      </c>
      <c r="AI541" s="103">
        <f t="shared" si="124"/>
        <v>155.42596117177212</v>
      </c>
      <c r="AJ541" s="103">
        <f t="shared" si="125"/>
        <v>131.33707773909185</v>
      </c>
      <c r="AK541" s="103">
        <f t="shared" si="126"/>
        <v>52.509385110422173</v>
      </c>
      <c r="AL541" s="103">
        <f t="shared" si="127"/>
        <v>98.970635809938813</v>
      </c>
      <c r="AM541" s="103">
        <f t="shared" si="128"/>
        <v>157.67550237191404</v>
      </c>
      <c r="AN541" s="103">
        <f t="shared" si="129"/>
        <v>143.28677611093028</v>
      </c>
      <c r="AO541" s="103">
        <f t="shared" si="130"/>
        <v>149.48556314824634</v>
      </c>
      <c r="AP541" s="103">
        <f t="shared" si="131"/>
        <v>132.75464762874728</v>
      </c>
    </row>
    <row r="542" spans="12:42" x14ac:dyDescent="0.25">
      <c r="AG542" s="39">
        <v>45291</v>
      </c>
      <c r="AH542" s="103">
        <f t="shared" si="123"/>
        <v>156.15186167352329</v>
      </c>
      <c r="AI542" s="103">
        <f t="shared" si="124"/>
        <v>155.42596117177212</v>
      </c>
      <c r="AJ542" s="103">
        <f t="shared" si="125"/>
        <v>131.33707773909185</v>
      </c>
      <c r="AK542" s="103">
        <f t="shared" si="126"/>
        <v>52.509385110422173</v>
      </c>
      <c r="AL542" s="103">
        <f t="shared" si="127"/>
        <v>98.970635809938813</v>
      </c>
      <c r="AM542" s="103">
        <f t="shared" si="128"/>
        <v>157.67550237191404</v>
      </c>
      <c r="AN542" s="103">
        <f t="shared" si="129"/>
        <v>143.28677611093028</v>
      </c>
      <c r="AO542" s="103">
        <f t="shared" si="130"/>
        <v>149.48556314824634</v>
      </c>
      <c r="AP542" s="103">
        <f t="shared" si="131"/>
        <v>132.75464762874728</v>
      </c>
    </row>
    <row r="543" spans="12:42" x14ac:dyDescent="0.25">
      <c r="L543" s="42" t="s">
        <v>37</v>
      </c>
      <c r="M543" s="17">
        <f>AVERAGE(M2:M541)</f>
        <v>1.0723347045925919E-2</v>
      </c>
      <c r="N543" s="17">
        <f>AVERAGE(N2:N541)</f>
        <v>1.047527697407408E-2</v>
      </c>
      <c r="O543" s="17">
        <f>AVERAGE(O2:O541)</f>
        <v>1.0116380759629633E-2</v>
      </c>
      <c r="P543" s="17">
        <f>AVERAGE(P2:P541)</f>
        <v>9.6709533988888867E-3</v>
      </c>
      <c r="Q543" s="17">
        <f>AVERAGE(Q2:Q541)</f>
        <v>1.038969565351852E-2</v>
      </c>
      <c r="R543" s="17">
        <f>AVERAGE(R2:R541)</f>
        <v>1.1025131422592599E-2</v>
      </c>
      <c r="S543" s="17">
        <f>AVERAGE(S2:S541)</f>
        <v>1.059943515555555E-2</v>
      </c>
      <c r="T543" s="17">
        <f>AVERAGE(T2:T541)</f>
        <v>1.0431610957407415E-2</v>
      </c>
      <c r="U543" s="17">
        <f>AVERAGE(U2:U541)</f>
        <v>1.0154954880555558E-2</v>
      </c>
      <c r="W543" s="17">
        <f>AVERAGE(W2:W541)</f>
        <v>1.3541780237037043E-3</v>
      </c>
    </row>
    <row r="544" spans="12:42" x14ac:dyDescent="0.25">
      <c r="L544" s="42" t="s">
        <v>38</v>
      </c>
      <c r="M544" s="30">
        <f>STDEV(M2:M541)</f>
        <v>4.9979975989416447E-2</v>
      </c>
      <c r="N544" s="30">
        <f>STDEV(N2:N541)</f>
        <v>4.458891651806747E-2</v>
      </c>
      <c r="O544" s="30">
        <f>STDEV(O2:O541)</f>
        <v>4.3161347830807134E-2</v>
      </c>
      <c r="P544" s="30">
        <f>STDEV(P2:P541)</f>
        <v>6.5001170586146767E-2</v>
      </c>
      <c r="Q544" s="30">
        <f>STDEV(Q2:Q541)</f>
        <v>5.7299994343310581E-2</v>
      </c>
      <c r="R544" s="30">
        <f>STDEV(R2:R541)</f>
        <v>5.2774687745662796E-2</v>
      </c>
      <c r="S544" s="30">
        <f>STDEV(S2:S541)</f>
        <v>5.0515098451404852E-2</v>
      </c>
      <c r="T544" s="30">
        <f>STDEV(T2:T541)</f>
        <v>4.5038031365387948E-2</v>
      </c>
      <c r="U544" s="30">
        <f>STDEV(U2:U541)</f>
        <v>4.3375690250934344E-2</v>
      </c>
      <c r="W544" s="30">
        <f>STDEV(W2:W541)</f>
        <v>3.1122519628740089E-2</v>
      </c>
    </row>
    <row r="545" spans="12:24" x14ac:dyDescent="0.25">
      <c r="L545" s="42" t="s">
        <v>39</v>
      </c>
      <c r="M545" s="17">
        <f>MAX(M2:M541)</f>
        <v>0.14797111069999999</v>
      </c>
      <c r="N545" s="17">
        <f>MAX(N2:N541)</f>
        <v>0.13214278269999999</v>
      </c>
      <c r="O545" s="17">
        <f>MAX(O2:O541)</f>
        <v>0.13669999999999999</v>
      </c>
      <c r="P545" s="17">
        <f>MAX(P2:P541)</f>
        <v>0.23269999999999999</v>
      </c>
      <c r="Q545" s="17">
        <f>MAX(Q2:Q541)</f>
        <v>0.18432479260000001</v>
      </c>
      <c r="R545" s="17">
        <f>MAX(R2:R541)</f>
        <v>0.19306547760000001</v>
      </c>
      <c r="S545" s="17">
        <f>MAX(S2:S541)</f>
        <v>0.14801663749999999</v>
      </c>
      <c r="T545" s="17">
        <f>MAX(T2:T541)</f>
        <v>0.13244019730000001</v>
      </c>
      <c r="U545" s="17">
        <f>MAX(U2:U541)</f>
        <v>0.13795751470000001</v>
      </c>
      <c r="W545" s="17">
        <f>MAX(W2:W541)</f>
        <v>0.16124290960000001</v>
      </c>
    </row>
    <row r="546" spans="12:24" x14ac:dyDescent="0.25">
      <c r="L546" s="42" t="s">
        <v>40</v>
      </c>
      <c r="M546" s="17">
        <f>MIN(M2:M541)</f>
        <v>-0.23231499999999999</v>
      </c>
      <c r="N546" s="17">
        <f>MIN(N2:N541)</f>
        <v>-0.21690000000000001</v>
      </c>
      <c r="O546" s="17">
        <f>MIN(O2:O541)</f>
        <v>-0.2016</v>
      </c>
      <c r="P546" s="17">
        <f>MIN(P2:P541)</f>
        <v>-0.32950000000000002</v>
      </c>
      <c r="Q546" s="17">
        <f>MIN(Q2:Q541)</f>
        <v>-0.30628004980000001</v>
      </c>
      <c r="R546" s="17">
        <f>MIN(R2:R541)</f>
        <v>-0.28284962720000001</v>
      </c>
      <c r="S546" s="17">
        <f>MIN(S2:S541)</f>
        <v>-0.2404</v>
      </c>
      <c r="T546" s="17">
        <f>MIN(T2:T541)</f>
        <v>-0.22428000000000001</v>
      </c>
      <c r="U546" s="17">
        <f>MIN(U2:U541)</f>
        <v>-0.20830000000000001</v>
      </c>
      <c r="W546" s="17">
        <f>MIN(W2:W541)</f>
        <v>-0.17157876089999999</v>
      </c>
    </row>
    <row r="547" spans="12:24" x14ac:dyDescent="0.25">
      <c r="L547" s="42" t="s">
        <v>41</v>
      </c>
      <c r="M547" s="46">
        <f>M543/M544</f>
        <v>0.21455286509534638</v>
      </c>
      <c r="N547" s="46">
        <f t="shared" ref="N547:U547" si="133">N543/N544</f>
        <v>0.23493006316557363</v>
      </c>
      <c r="O547" s="46">
        <f t="shared" si="133"/>
        <v>0.23438519110399275</v>
      </c>
      <c r="P547" s="46">
        <f t="shared" si="133"/>
        <v>0.14878121904084582</v>
      </c>
      <c r="Q547" s="46">
        <f t="shared" si="133"/>
        <v>0.18132105897374232</v>
      </c>
      <c r="R547" s="46">
        <f t="shared" si="133"/>
        <v>0.20890945818052106</v>
      </c>
      <c r="S547" s="46">
        <f t="shared" si="133"/>
        <v>0.20982707112314405</v>
      </c>
      <c r="T547" s="46">
        <f t="shared" si="133"/>
        <v>0.2316178270044055</v>
      </c>
      <c r="U547" s="46">
        <f t="shared" si="133"/>
        <v>0.23411627162144844</v>
      </c>
      <c r="W547" s="46">
        <f t="shared" ref="W547" si="134">W543/W544</f>
        <v>4.3511195104306039E-2</v>
      </c>
    </row>
    <row r="548" spans="12:24" x14ac:dyDescent="0.25">
      <c r="L548" s="42" t="s">
        <v>42</v>
      </c>
      <c r="M548" s="46">
        <f>M547*$C$11^0.5</f>
        <v>4.4593975590553327</v>
      </c>
      <c r="N548" s="46">
        <f t="shared" ref="N548:U548" si="135">N547*$C$11^0.5</f>
        <v>4.8829296675376703</v>
      </c>
      <c r="O548" s="46">
        <f t="shared" si="135"/>
        <v>4.8716047144062751</v>
      </c>
      <c r="P548" s="46">
        <f t="shared" si="135"/>
        <v>3.0923595670893484</v>
      </c>
      <c r="Q548" s="46">
        <f t="shared" si="135"/>
        <v>3.7686874394965728</v>
      </c>
      <c r="R548" s="46">
        <f t="shared" si="135"/>
        <v>4.3421015490041777</v>
      </c>
      <c r="S548" s="46">
        <f t="shared" si="135"/>
        <v>4.3611737758638469</v>
      </c>
      <c r="T548" s="46">
        <f t="shared" si="135"/>
        <v>4.8140861317239487</v>
      </c>
      <c r="U548" s="46">
        <f t="shared" si="135"/>
        <v>4.8660153279233329</v>
      </c>
      <c r="W548" s="46">
        <f t="shared" ref="W548" si="136">W547*$C$11^0.5</f>
        <v>0.90436320742440313</v>
      </c>
    </row>
    <row r="549" spans="12:24" x14ac:dyDescent="0.25">
      <c r="L549" s="42" t="s">
        <v>43</v>
      </c>
      <c r="M549" s="46">
        <f>1-TDIST(ABS(M548),$C$11,2)</f>
        <v>0.99998950802308695</v>
      </c>
      <c r="N549" s="46">
        <f t="shared" ref="N549:U549" si="137">1-TDIST(ABS(N548),$C$11,2)</f>
        <v>0.99999852595477567</v>
      </c>
      <c r="O549" s="46">
        <f t="shared" si="137"/>
        <v>0.999998443561117</v>
      </c>
      <c r="P549" s="46">
        <f t="shared" si="137"/>
        <v>0.99788558760529633</v>
      </c>
      <c r="Q549" s="46">
        <f t="shared" si="137"/>
        <v>0.99981309931945728</v>
      </c>
      <c r="R549" s="46">
        <f t="shared" si="137"/>
        <v>0.99998239928250809</v>
      </c>
      <c r="S549" s="46">
        <f t="shared" si="137"/>
        <v>0.99998380661394548</v>
      </c>
      <c r="T549" s="46">
        <f t="shared" si="137"/>
        <v>0.9999979516556734</v>
      </c>
      <c r="U549" s="46">
        <f t="shared" si="137"/>
        <v>0.99999840127574358</v>
      </c>
      <c r="W549" s="46">
        <f t="shared" ref="W549" si="138">1-TDIST(ABS(W548),$C$11,2)</f>
        <v>0.63369311305398013</v>
      </c>
    </row>
    <row r="550" spans="12:24" x14ac:dyDescent="0.25">
      <c r="L550" s="42" t="s">
        <v>44</v>
      </c>
      <c r="M550" s="46">
        <f>SKEW(M2:M541)</f>
        <v>-0.55191416772990498</v>
      </c>
      <c r="N550" s="46">
        <f>SKEW(N2:N541)</f>
        <v>-0.6216590064787213</v>
      </c>
      <c r="O550" s="46">
        <f>SKEW(O2:O541)</f>
        <v>-0.67312001812131472</v>
      </c>
      <c r="P550" s="46">
        <f>SKEW(P2:P541)</f>
        <v>-0.55286102687165328</v>
      </c>
      <c r="Q550" s="46">
        <f>SKEW(Q2:Q541)</f>
        <v>-0.69722883401979285</v>
      </c>
      <c r="R550" s="46">
        <f>SKEW(R2:R541)</f>
        <v>-0.84456850553465512</v>
      </c>
      <c r="S550" s="46">
        <f>SKEW(S2:S541)</f>
        <v>-0.5801004583928201</v>
      </c>
      <c r="T550" s="46">
        <f>SKEW(T2:T541)</f>
        <v>-0.66459264352984859</v>
      </c>
      <c r="U550" s="46">
        <f>SKEW(U2:U541)</f>
        <v>-0.72658080472554309</v>
      </c>
      <c r="W550" s="46">
        <f>SKEW(W2:W541)</f>
        <v>0.15736644810258577</v>
      </c>
    </row>
    <row r="551" spans="12:24" x14ac:dyDescent="0.25">
      <c r="L551" s="42" t="s">
        <v>45</v>
      </c>
      <c r="M551" s="46">
        <f>KURT(M2:M541)</f>
        <v>1.5175401493376923</v>
      </c>
      <c r="N551" s="46">
        <f>KURT(N2:N541)</f>
        <v>1.8804254947591592</v>
      </c>
      <c r="O551" s="46">
        <f>KURT(O2:O541)</f>
        <v>2.4122809061137942</v>
      </c>
      <c r="P551" s="46">
        <f>KURT(P2:P541)</f>
        <v>1.7967494108036077</v>
      </c>
      <c r="Q551" s="46">
        <f>KURT(Q2:Q541)</f>
        <v>2.387810410718703</v>
      </c>
      <c r="R551" s="46">
        <f>KURT(R2:R541)</f>
        <v>3.3294834910741753</v>
      </c>
      <c r="S551" s="46">
        <f>KURT(S2:S541)</f>
        <v>1.58731744054093</v>
      </c>
      <c r="T551" s="46">
        <f>KURT(T2:T541)</f>
        <v>2.0087546852962652</v>
      </c>
      <c r="U551" s="46">
        <f>KURT(U2:U541)</f>
        <v>2.5768251718474038</v>
      </c>
      <c r="W551" s="46">
        <f>KURT(W2:W541)</f>
        <v>4.9145089470963494</v>
      </c>
    </row>
    <row r="558" spans="12:24" x14ac:dyDescent="0.25">
      <c r="X558" s="17"/>
    </row>
  </sheetData>
  <mergeCells count="32">
    <mergeCell ref="AD1:AE1"/>
    <mergeCell ref="C2:F2"/>
    <mergeCell ref="C3:F3"/>
    <mergeCell ref="C4:F4"/>
    <mergeCell ref="C12:J12"/>
    <mergeCell ref="C5:F5"/>
    <mergeCell ref="C6:J6"/>
    <mergeCell ref="C11:J11"/>
    <mergeCell ref="G4:J4"/>
    <mergeCell ref="G5:J5"/>
    <mergeCell ref="A24:J24"/>
    <mergeCell ref="A30:J30"/>
    <mergeCell ref="A10:B10"/>
    <mergeCell ref="C10:J10"/>
    <mergeCell ref="A1:B1"/>
    <mergeCell ref="A12:B12"/>
    <mergeCell ref="A2:B2"/>
    <mergeCell ref="A3:B3"/>
    <mergeCell ref="A4:B4"/>
    <mergeCell ref="A5:B5"/>
    <mergeCell ref="A6:B6"/>
    <mergeCell ref="A11:B11"/>
    <mergeCell ref="C1:F1"/>
    <mergeCell ref="G1:J1"/>
    <mergeCell ref="G2:J2"/>
    <mergeCell ref="G3:J3"/>
    <mergeCell ref="A8:B8"/>
    <mergeCell ref="C8:J8"/>
    <mergeCell ref="A9:B9"/>
    <mergeCell ref="C9:J9"/>
    <mergeCell ref="A7:B7"/>
    <mergeCell ref="C7:J7"/>
  </mergeCells>
  <phoneticPr fontId="2" type="noConversion"/>
  <conditionalFormatting sqref="C2:J2">
    <cfRule type="cellIs" dxfId="9" priority="127" stopIfTrue="1" operator="equal">
      <formula>MAX($C$2:$J$2)</formula>
    </cfRule>
  </conditionalFormatting>
  <conditionalFormatting sqref="C3:J3">
    <cfRule type="cellIs" dxfId="8" priority="128" stopIfTrue="1" operator="equal">
      <formula>MIN($C$3:$J$3)</formula>
    </cfRule>
  </conditionalFormatting>
  <conditionalFormatting sqref="C4:J4">
    <cfRule type="cellIs" dxfId="7" priority="129" stopIfTrue="1" operator="equal">
      <formula>MAX($C$4:$J$4)</formula>
    </cfRule>
  </conditionalFormatting>
  <conditionalFormatting sqref="C5:J5">
    <cfRule type="cellIs" dxfId="6" priority="130" stopIfTrue="1" operator="equal">
      <formula>MIN($C$5:$J$5)</formula>
    </cfRule>
  </conditionalFormatting>
  <conditionalFormatting sqref="Y2:Y397">
    <cfRule type="top10" dxfId="5" priority="131" bottom="1" rank="1"/>
    <cfRule type="top10" dxfId="4" priority="132" rank="1"/>
  </conditionalFormatting>
  <conditionalFormatting sqref="W2:W541">
    <cfRule type="top10" dxfId="3" priority="243" bottom="1" rank="1"/>
    <cfRule type="top10" dxfId="2" priority="244" rank="1"/>
  </conditionalFormatting>
  <conditionalFormatting sqref="X2:X541">
    <cfRule type="top10" dxfId="1" priority="247" bottom="1" rank="1"/>
    <cfRule type="top10" dxfId="0" priority="248" rank="1"/>
  </conditionalFormatting>
  <dataValidations count="1">
    <dataValidation type="list" allowBlank="1" showInputMessage="1" showErrorMessage="1" sqref="G1 C1" xr:uid="{00000000-0002-0000-0000-000000000000}">
      <formula1>$A$15:$A$23</formula1>
    </dataValidation>
  </dataValidations>
  <printOptions horizontalCentered="1"/>
  <pageMargins left="0.75" right="0.75" top="1" bottom="1" header="0.5" footer="0.5"/>
  <pageSetup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B40FBE26C40548A6F46C0C2CA327FA" ma:contentTypeVersion="15" ma:contentTypeDescription="Create a new document." ma:contentTypeScope="" ma:versionID="008270a193c9facabe5fd2c6e35d1dd0">
  <xsd:schema xmlns:xsd="http://www.w3.org/2001/XMLSchema" xmlns:xs="http://www.w3.org/2001/XMLSchema" xmlns:p="http://schemas.microsoft.com/office/2006/metadata/properties" xmlns:ns2="8665a04b-0d20-4188-97eb-caad89c0a909" xmlns:ns3="15eb2830-bfce-4423-8be1-da20c46b52ef" targetNamespace="http://schemas.microsoft.com/office/2006/metadata/properties" ma:root="true" ma:fieldsID="7bc9e00246251faa3b0242d937027018" ns2:_="" ns3:_="">
    <xsd:import namespace="8665a04b-0d20-4188-97eb-caad89c0a909"/>
    <xsd:import namespace="15eb2830-bfce-4423-8be1-da20c46b5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5a04b-0d20-4188-97eb-caad89c0a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aaa6864-ec5d-4626-9dcc-cf47e74444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b2830-bfce-4423-8be1-da20c46b52e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8d192b-1a7d-465a-b766-5e20d9bbca38}" ma:internalName="TaxCatchAll" ma:showField="CatchAllData" ma:web="15eb2830-bfce-4423-8be1-da20c46b52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eb2830-bfce-4423-8be1-da20c46b52ef" xsi:nil="true"/>
    <lcf76f155ced4ddcb4097134ff3c332f xmlns="8665a04b-0d20-4188-97eb-caad89c0a90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6C25B5-D04A-405D-9D1A-4B16775EC84C}"/>
</file>

<file path=customXml/itemProps2.xml><?xml version="1.0" encoding="utf-8"?>
<ds:datastoreItem xmlns:ds="http://schemas.openxmlformats.org/officeDocument/2006/customXml" ds:itemID="{7AA25DC7-F70B-4976-A5C0-60CB2A220D74}">
  <ds:schemaRefs>
    <ds:schemaRef ds:uri="http://schemas.microsoft.com/office/2006/metadata/properties"/>
    <ds:schemaRef ds:uri="http://schemas.microsoft.com/office/infopath/2007/PartnerControls"/>
    <ds:schemaRef ds:uri="15eb2830-bfce-4423-8be1-da20c46b52ef"/>
    <ds:schemaRef ds:uri="8665a04b-0d20-4188-97eb-caad89c0a909"/>
  </ds:schemaRefs>
</ds:datastoreItem>
</file>

<file path=customXml/itemProps3.xml><?xml version="1.0" encoding="utf-8"?>
<ds:datastoreItem xmlns:ds="http://schemas.openxmlformats.org/officeDocument/2006/customXml" ds:itemID="{7DED231D-9444-495D-BA25-69B6F4E1D2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Chart1</vt:lpstr>
      <vt:lpstr>Chart2</vt:lpstr>
      <vt:lpstr>Chart3</vt:lpstr>
      <vt:lpstr>Chart4</vt:lpstr>
      <vt:lpstr>Sheet1!Print_Area</vt:lpstr>
    </vt:vector>
  </TitlesOfParts>
  <Company>Financial Architects,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Hultstrom</cp:lastModifiedBy>
  <cp:lastPrinted>2015-01-12T22:42:11Z</cp:lastPrinted>
  <dcterms:created xsi:type="dcterms:W3CDTF">2006-10-09T02:53:02Z</dcterms:created>
  <dcterms:modified xsi:type="dcterms:W3CDTF">2024-01-23T02:04:56Z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0x010100A7B40FBE26C40548A6F46C0C2CA327FA</vt:lpwstr>
  </property>
  <property fmtid="{D5CDD505-2E9C-101B-9397-08002B2CF9AE}" pid="3" name="MediaServiceImageTags">
    <vt:lpwstr/>
  </property>
</Properties>
</file>