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cialarchitectsllc.sharepoint.com/FinArch Share FIle/Calculators &amp; Technical Reference/"/>
    </mc:Choice>
  </mc:AlternateContent>
  <xr:revisionPtr revIDLastSave="95" documentId="A76768AEEA1688E7C787F94C3C178BAA41C09D51" xr6:coauthVersionLast="47" xr6:coauthVersionMax="47" xr10:uidLastSave="{82EEF948-4C2C-40AA-8648-63688AE4FCCC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65" i="1" l="1"/>
  <c r="P1165" i="1" s="1"/>
  <c r="M1165" i="1"/>
  <c r="N1165" i="1" s="1"/>
  <c r="K1165" i="1"/>
  <c r="L1165" i="1" s="1"/>
  <c r="O1164" i="1"/>
  <c r="P1164" i="1" s="1"/>
  <c r="M1164" i="1"/>
  <c r="N1164" i="1" s="1"/>
  <c r="K1164" i="1"/>
  <c r="L1164" i="1" s="1"/>
  <c r="O1163" i="1"/>
  <c r="P1163" i="1" s="1"/>
  <c r="N1163" i="1"/>
  <c r="M1163" i="1"/>
  <c r="K1163" i="1"/>
  <c r="L1163" i="1" s="1"/>
  <c r="O1162" i="1"/>
  <c r="P1162" i="1" s="1"/>
  <c r="N1162" i="1"/>
  <c r="M1162" i="1"/>
  <c r="K1162" i="1"/>
  <c r="L1162" i="1" s="1"/>
  <c r="O1161" i="1"/>
  <c r="P1161" i="1" s="1"/>
  <c r="M1161" i="1"/>
  <c r="N1161" i="1" s="1"/>
  <c r="K1161" i="1"/>
  <c r="L1161" i="1" s="1"/>
  <c r="Q1160" i="1"/>
  <c r="R1160" i="1" s="1"/>
  <c r="O1160" i="1"/>
  <c r="P1160" i="1" s="1"/>
  <c r="M1160" i="1"/>
  <c r="N1160" i="1" s="1"/>
  <c r="K1160" i="1"/>
  <c r="L1160" i="1" s="1"/>
  <c r="O1159" i="1"/>
  <c r="P1159" i="1" s="1"/>
  <c r="M1159" i="1"/>
  <c r="N1159" i="1" s="1"/>
  <c r="K1159" i="1"/>
  <c r="L1159" i="1" s="1"/>
  <c r="O1158" i="1"/>
  <c r="P1158" i="1" s="1"/>
  <c r="M1158" i="1"/>
  <c r="N1158" i="1" s="1"/>
  <c r="K1158" i="1"/>
  <c r="L1158" i="1" s="1"/>
  <c r="O1157" i="1"/>
  <c r="P1157" i="1" s="1"/>
  <c r="M1157" i="1"/>
  <c r="N1157" i="1" s="1"/>
  <c r="K1157" i="1"/>
  <c r="L1157" i="1" s="1"/>
  <c r="O1156" i="1"/>
  <c r="P1156" i="1" s="1"/>
  <c r="M1156" i="1"/>
  <c r="N1156" i="1" s="1"/>
  <c r="K1156" i="1"/>
  <c r="L1156" i="1" s="1"/>
  <c r="O1155" i="1"/>
  <c r="P1155" i="1" s="1"/>
  <c r="M1155" i="1"/>
  <c r="N1155" i="1" s="1"/>
  <c r="K1155" i="1"/>
  <c r="L1155" i="1" s="1"/>
  <c r="O1154" i="1"/>
  <c r="P1154" i="1" s="1"/>
  <c r="M1154" i="1"/>
  <c r="N1154" i="1" s="1"/>
  <c r="K1154" i="1"/>
  <c r="L1154" i="1" s="1"/>
  <c r="K1142" i="1"/>
  <c r="L1142" i="1" s="1"/>
  <c r="M1142" i="1"/>
  <c r="N1142" i="1" s="1"/>
  <c r="O1142" i="1"/>
  <c r="P1142" i="1" s="1"/>
  <c r="K1143" i="1"/>
  <c r="L1143" i="1" s="1"/>
  <c r="M1143" i="1"/>
  <c r="N1143" i="1" s="1"/>
  <c r="O1143" i="1"/>
  <c r="P1143" i="1" s="1"/>
  <c r="K1144" i="1"/>
  <c r="L1144" i="1" s="1"/>
  <c r="M1144" i="1"/>
  <c r="N1144" i="1" s="1"/>
  <c r="O1144" i="1"/>
  <c r="P1144" i="1" s="1"/>
  <c r="K1145" i="1"/>
  <c r="L1145" i="1" s="1"/>
  <c r="M1145" i="1"/>
  <c r="N1145" i="1" s="1"/>
  <c r="O1145" i="1"/>
  <c r="P1145" i="1" s="1"/>
  <c r="K1146" i="1"/>
  <c r="L1146" i="1" s="1"/>
  <c r="M1146" i="1"/>
  <c r="N1146" i="1" s="1"/>
  <c r="O1146" i="1"/>
  <c r="P1146" i="1" s="1"/>
  <c r="K1147" i="1"/>
  <c r="L1147" i="1" s="1"/>
  <c r="M1147" i="1"/>
  <c r="N1147" i="1" s="1"/>
  <c r="O1147" i="1"/>
  <c r="P1147" i="1" s="1"/>
  <c r="K1148" i="1"/>
  <c r="L1148" i="1" s="1"/>
  <c r="M1148" i="1"/>
  <c r="N1148" i="1" s="1"/>
  <c r="O1148" i="1"/>
  <c r="P1148" i="1" s="1"/>
  <c r="K1149" i="1"/>
  <c r="L1149" i="1" s="1"/>
  <c r="M1149" i="1"/>
  <c r="N1149" i="1" s="1"/>
  <c r="O1149" i="1"/>
  <c r="P1149" i="1" s="1"/>
  <c r="K1150" i="1"/>
  <c r="L1150" i="1" s="1"/>
  <c r="M1150" i="1"/>
  <c r="N1150" i="1" s="1"/>
  <c r="O1150" i="1"/>
  <c r="P1150" i="1" s="1"/>
  <c r="K1151" i="1"/>
  <c r="L1151" i="1" s="1"/>
  <c r="M1151" i="1"/>
  <c r="N1151" i="1" s="1"/>
  <c r="O1151" i="1"/>
  <c r="P1151" i="1" s="1"/>
  <c r="K1152" i="1"/>
  <c r="L1152" i="1" s="1"/>
  <c r="M1152" i="1"/>
  <c r="N1152" i="1" s="1"/>
  <c r="O1152" i="1"/>
  <c r="P1152" i="1" s="1"/>
  <c r="K1153" i="1"/>
  <c r="L1153" i="1" s="1"/>
  <c r="M1153" i="1"/>
  <c r="N1153" i="1" s="1"/>
  <c r="O1153" i="1"/>
  <c r="P1153" i="1" s="1"/>
  <c r="K1166" i="1"/>
  <c r="L1166" i="1" s="1"/>
  <c r="M1166" i="1"/>
  <c r="N1166" i="1" s="1"/>
  <c r="O1166" i="1"/>
  <c r="P1166" i="1" s="1"/>
  <c r="K1167" i="1"/>
  <c r="L1167" i="1" s="1"/>
  <c r="M1167" i="1"/>
  <c r="N1167" i="1" s="1"/>
  <c r="O1167" i="1"/>
  <c r="P1167" i="1" s="1"/>
  <c r="K1168" i="1"/>
  <c r="L1168" i="1" s="1"/>
  <c r="M1168" i="1"/>
  <c r="N1168" i="1" s="1"/>
  <c r="O1168" i="1"/>
  <c r="P1168" i="1" s="1"/>
  <c r="K1169" i="1"/>
  <c r="L1169" i="1" s="1"/>
  <c r="M1169" i="1"/>
  <c r="N1169" i="1" s="1"/>
  <c r="O1169" i="1"/>
  <c r="P1169" i="1" s="1"/>
  <c r="K1170" i="1"/>
  <c r="L1170" i="1" s="1"/>
  <c r="M1170" i="1"/>
  <c r="N1170" i="1" s="1"/>
  <c r="O1170" i="1"/>
  <c r="P1170" i="1" s="1"/>
  <c r="K1171" i="1"/>
  <c r="L1171" i="1" s="1"/>
  <c r="M1171" i="1"/>
  <c r="N1171" i="1" s="1"/>
  <c r="O1171" i="1"/>
  <c r="P1171" i="1" s="1"/>
  <c r="K1172" i="1"/>
  <c r="L1172" i="1" s="1"/>
  <c r="M1172" i="1"/>
  <c r="N1172" i="1" s="1"/>
  <c r="O1172" i="1"/>
  <c r="P1172" i="1" s="1"/>
  <c r="K1173" i="1"/>
  <c r="L1173" i="1" s="1"/>
  <c r="M1173" i="1"/>
  <c r="N1173" i="1" s="1"/>
  <c r="O1173" i="1"/>
  <c r="P1173" i="1" s="1"/>
  <c r="K1174" i="1"/>
  <c r="L1174" i="1" s="1"/>
  <c r="M1174" i="1"/>
  <c r="N1174" i="1" s="1"/>
  <c r="O1174" i="1"/>
  <c r="P1174" i="1" s="1"/>
  <c r="K1175" i="1"/>
  <c r="L1175" i="1" s="1"/>
  <c r="M1175" i="1"/>
  <c r="N1175" i="1" s="1"/>
  <c r="O1175" i="1"/>
  <c r="P1175" i="1" s="1"/>
  <c r="K1176" i="1"/>
  <c r="L1176" i="1" s="1"/>
  <c r="M1176" i="1"/>
  <c r="N1176" i="1" s="1"/>
  <c r="O1176" i="1"/>
  <c r="P1176" i="1" s="1"/>
  <c r="K1177" i="1"/>
  <c r="L1177" i="1" s="1"/>
  <c r="M1177" i="1"/>
  <c r="N1177" i="1" s="1"/>
  <c r="O1177" i="1"/>
  <c r="P1177" i="1" s="1"/>
  <c r="Q1162" i="1" l="1"/>
  <c r="R1162" i="1" s="1"/>
  <c r="Q1155" i="1"/>
  <c r="R1155" i="1" s="1"/>
  <c r="Q1157" i="1"/>
  <c r="R1157" i="1" s="1"/>
  <c r="Q1159" i="1"/>
  <c r="R1159" i="1" s="1"/>
  <c r="Q1164" i="1"/>
  <c r="R1164" i="1" s="1"/>
  <c r="Q1161" i="1"/>
  <c r="R1161" i="1" s="1"/>
  <c r="Q1154" i="1"/>
  <c r="R1154" i="1" s="1"/>
  <c r="Q1156" i="1"/>
  <c r="R1156" i="1" s="1"/>
  <c r="Q1163" i="1"/>
  <c r="R1163" i="1" s="1"/>
  <c r="Q1165" i="1"/>
  <c r="R1165" i="1" s="1"/>
  <c r="Q1158" i="1"/>
  <c r="O1141" i="1"/>
  <c r="P1141" i="1" s="1"/>
  <c r="M1141" i="1"/>
  <c r="N1141" i="1" s="1"/>
  <c r="K1141" i="1"/>
  <c r="L1141" i="1" s="1"/>
  <c r="O1140" i="1"/>
  <c r="P1140" i="1" s="1"/>
  <c r="M1140" i="1"/>
  <c r="N1140" i="1" s="1"/>
  <c r="K1140" i="1"/>
  <c r="L1140" i="1" s="1"/>
  <c r="O1139" i="1"/>
  <c r="P1139" i="1" s="1"/>
  <c r="M1139" i="1"/>
  <c r="N1139" i="1" s="1"/>
  <c r="K1139" i="1"/>
  <c r="L1139" i="1" s="1"/>
  <c r="O1138" i="1"/>
  <c r="P1138" i="1" s="1"/>
  <c r="M1138" i="1"/>
  <c r="N1138" i="1" s="1"/>
  <c r="K1138" i="1"/>
  <c r="L1138" i="1" s="1"/>
  <c r="O1137" i="1"/>
  <c r="P1137" i="1" s="1"/>
  <c r="M1137" i="1"/>
  <c r="N1137" i="1" s="1"/>
  <c r="K1137" i="1"/>
  <c r="L1137" i="1" s="1"/>
  <c r="O1136" i="1"/>
  <c r="P1136" i="1" s="1"/>
  <c r="M1136" i="1"/>
  <c r="N1136" i="1" s="1"/>
  <c r="K1136" i="1"/>
  <c r="L1136" i="1" s="1"/>
  <c r="O1135" i="1"/>
  <c r="P1135" i="1" s="1"/>
  <c r="M1135" i="1"/>
  <c r="N1135" i="1" s="1"/>
  <c r="K1135" i="1"/>
  <c r="L1135" i="1" s="1"/>
  <c r="O1134" i="1"/>
  <c r="P1134" i="1" s="1"/>
  <c r="M1134" i="1"/>
  <c r="N1134" i="1" s="1"/>
  <c r="K1134" i="1"/>
  <c r="L1134" i="1" s="1"/>
  <c r="O1133" i="1"/>
  <c r="P1133" i="1" s="1"/>
  <c r="M1133" i="1"/>
  <c r="N1133" i="1" s="1"/>
  <c r="K1133" i="1"/>
  <c r="L1133" i="1" s="1"/>
  <c r="O1132" i="1"/>
  <c r="P1132" i="1" s="1"/>
  <c r="M1132" i="1"/>
  <c r="N1132" i="1" s="1"/>
  <c r="K1132" i="1"/>
  <c r="L1132" i="1" s="1"/>
  <c r="O1131" i="1"/>
  <c r="P1131" i="1" s="1"/>
  <c r="M1131" i="1"/>
  <c r="N1131" i="1" s="1"/>
  <c r="K1131" i="1"/>
  <c r="L1131" i="1" s="1"/>
  <c r="O1130" i="1"/>
  <c r="P1130" i="1" s="1"/>
  <c r="M1130" i="1"/>
  <c r="N1130" i="1" s="1"/>
  <c r="K1130" i="1"/>
  <c r="L1130" i="1" s="1"/>
  <c r="K1118" i="1"/>
  <c r="L1118" i="1" s="1"/>
  <c r="M1118" i="1"/>
  <c r="N1118" i="1" s="1"/>
  <c r="O1118" i="1"/>
  <c r="P1118" i="1" s="1"/>
  <c r="K1119" i="1"/>
  <c r="M1119" i="1"/>
  <c r="N1119" i="1" s="1"/>
  <c r="O1119" i="1"/>
  <c r="P1119" i="1" s="1"/>
  <c r="K1120" i="1"/>
  <c r="M1120" i="1"/>
  <c r="N1120" i="1" s="1"/>
  <c r="O1120" i="1"/>
  <c r="P1120" i="1" s="1"/>
  <c r="K1121" i="1"/>
  <c r="L1121" i="1" s="1"/>
  <c r="M1121" i="1"/>
  <c r="N1121" i="1" s="1"/>
  <c r="O1121" i="1"/>
  <c r="P1121" i="1" s="1"/>
  <c r="K1122" i="1"/>
  <c r="L1122" i="1" s="1"/>
  <c r="M1122" i="1"/>
  <c r="N1122" i="1" s="1"/>
  <c r="O1122" i="1"/>
  <c r="P1122" i="1" s="1"/>
  <c r="K1123" i="1"/>
  <c r="M1123" i="1"/>
  <c r="N1123" i="1" s="1"/>
  <c r="O1123" i="1"/>
  <c r="P1123" i="1" s="1"/>
  <c r="K1124" i="1"/>
  <c r="M1124" i="1"/>
  <c r="N1124" i="1" s="1"/>
  <c r="O1124" i="1"/>
  <c r="P1124" i="1" s="1"/>
  <c r="K1125" i="1"/>
  <c r="L1125" i="1" s="1"/>
  <c r="M1125" i="1"/>
  <c r="N1125" i="1" s="1"/>
  <c r="O1125" i="1"/>
  <c r="P1125" i="1" s="1"/>
  <c r="K1126" i="1"/>
  <c r="L1126" i="1" s="1"/>
  <c r="M1126" i="1"/>
  <c r="N1126" i="1" s="1"/>
  <c r="O1126" i="1"/>
  <c r="P1126" i="1" s="1"/>
  <c r="K1127" i="1"/>
  <c r="M1127" i="1"/>
  <c r="N1127" i="1" s="1"/>
  <c r="O1127" i="1"/>
  <c r="P1127" i="1" s="1"/>
  <c r="K1128" i="1"/>
  <c r="M1128" i="1"/>
  <c r="N1128" i="1" s="1"/>
  <c r="O1128" i="1"/>
  <c r="P1128" i="1" s="1"/>
  <c r="K1129" i="1"/>
  <c r="L1129" i="1" s="1"/>
  <c r="M1129" i="1"/>
  <c r="N1129" i="1" s="1"/>
  <c r="O1129" i="1"/>
  <c r="P1129" i="1" s="1"/>
  <c r="K1101" i="1"/>
  <c r="L1101" i="1" s="1"/>
  <c r="M1101" i="1"/>
  <c r="N1101" i="1" s="1"/>
  <c r="O1101" i="1"/>
  <c r="P1101" i="1" s="1"/>
  <c r="K1102" i="1"/>
  <c r="L1102" i="1" s="1"/>
  <c r="M1102" i="1"/>
  <c r="N1102" i="1" s="1"/>
  <c r="O1102" i="1"/>
  <c r="P1102" i="1" s="1"/>
  <c r="K1103" i="1"/>
  <c r="L1103" i="1" s="1"/>
  <c r="M1103" i="1"/>
  <c r="N1103" i="1" s="1"/>
  <c r="O1103" i="1"/>
  <c r="P1103" i="1" s="1"/>
  <c r="K1104" i="1"/>
  <c r="L1104" i="1" s="1"/>
  <c r="M1104" i="1"/>
  <c r="N1104" i="1" s="1"/>
  <c r="O1104" i="1"/>
  <c r="P1104" i="1" s="1"/>
  <c r="K1105" i="1"/>
  <c r="L1105" i="1" s="1"/>
  <c r="M1105" i="1"/>
  <c r="N1105" i="1" s="1"/>
  <c r="O1105" i="1"/>
  <c r="P1105" i="1" s="1"/>
  <c r="K1106" i="1"/>
  <c r="L1106" i="1" s="1"/>
  <c r="M1106" i="1"/>
  <c r="N1106" i="1" s="1"/>
  <c r="O1106" i="1"/>
  <c r="P1106" i="1" s="1"/>
  <c r="K1107" i="1"/>
  <c r="L1107" i="1" s="1"/>
  <c r="M1107" i="1"/>
  <c r="N1107" i="1" s="1"/>
  <c r="O1107" i="1"/>
  <c r="P1107" i="1" s="1"/>
  <c r="K1108" i="1"/>
  <c r="L1108" i="1" s="1"/>
  <c r="M1108" i="1"/>
  <c r="N1108" i="1" s="1"/>
  <c r="O1108" i="1"/>
  <c r="P1108" i="1" s="1"/>
  <c r="K1109" i="1"/>
  <c r="L1109" i="1" s="1"/>
  <c r="M1109" i="1"/>
  <c r="N1109" i="1" s="1"/>
  <c r="O1109" i="1"/>
  <c r="P1109" i="1" s="1"/>
  <c r="K1110" i="1"/>
  <c r="L1110" i="1" s="1"/>
  <c r="M1110" i="1"/>
  <c r="N1110" i="1" s="1"/>
  <c r="O1110" i="1"/>
  <c r="P1110" i="1" s="1"/>
  <c r="K1111" i="1"/>
  <c r="L1111" i="1" s="1"/>
  <c r="M1111" i="1"/>
  <c r="N1111" i="1" s="1"/>
  <c r="O1111" i="1"/>
  <c r="P1111" i="1" s="1"/>
  <c r="K1112" i="1"/>
  <c r="L1112" i="1" s="1"/>
  <c r="M1112" i="1"/>
  <c r="N1112" i="1" s="1"/>
  <c r="O1112" i="1"/>
  <c r="P1112" i="1" s="1"/>
  <c r="K1113" i="1"/>
  <c r="L1113" i="1" s="1"/>
  <c r="M1113" i="1"/>
  <c r="N1113" i="1" s="1"/>
  <c r="O1113" i="1"/>
  <c r="P1113" i="1" s="1"/>
  <c r="K1114" i="1"/>
  <c r="L1114" i="1" s="1"/>
  <c r="M1114" i="1"/>
  <c r="N1114" i="1" s="1"/>
  <c r="O1114" i="1"/>
  <c r="P1114" i="1" s="1"/>
  <c r="K1115" i="1"/>
  <c r="L1115" i="1" s="1"/>
  <c r="M1115" i="1"/>
  <c r="N1115" i="1" s="1"/>
  <c r="O1115" i="1"/>
  <c r="P1115" i="1" s="1"/>
  <c r="K1116" i="1"/>
  <c r="L1116" i="1" s="1"/>
  <c r="M1116" i="1"/>
  <c r="N1116" i="1" s="1"/>
  <c r="O1116" i="1"/>
  <c r="P1116" i="1" s="1"/>
  <c r="K1117" i="1"/>
  <c r="L1117" i="1" s="1"/>
  <c r="M1117" i="1"/>
  <c r="N1117" i="1" s="1"/>
  <c r="O1117" i="1"/>
  <c r="P1117" i="1" s="1"/>
  <c r="K1080" i="1"/>
  <c r="L1080" i="1" s="1"/>
  <c r="M1080" i="1"/>
  <c r="N1080" i="1" s="1"/>
  <c r="O1080" i="1"/>
  <c r="P1080" i="1" s="1"/>
  <c r="K1081" i="1"/>
  <c r="L1081" i="1" s="1"/>
  <c r="M1081" i="1"/>
  <c r="N1081" i="1" s="1"/>
  <c r="O1081" i="1"/>
  <c r="P1081" i="1" s="1"/>
  <c r="K1082" i="1"/>
  <c r="L1082" i="1" s="1"/>
  <c r="M1082" i="1"/>
  <c r="N1082" i="1" s="1"/>
  <c r="O1082" i="1"/>
  <c r="P1082" i="1" s="1"/>
  <c r="K1083" i="1"/>
  <c r="L1083" i="1" s="1"/>
  <c r="M1083" i="1"/>
  <c r="N1083" i="1" s="1"/>
  <c r="O1083" i="1"/>
  <c r="P1083" i="1" s="1"/>
  <c r="K1084" i="1"/>
  <c r="L1084" i="1" s="1"/>
  <c r="M1084" i="1"/>
  <c r="N1084" i="1" s="1"/>
  <c r="O1084" i="1"/>
  <c r="P1084" i="1" s="1"/>
  <c r="K1085" i="1"/>
  <c r="L1085" i="1" s="1"/>
  <c r="M1085" i="1"/>
  <c r="N1085" i="1" s="1"/>
  <c r="O1085" i="1"/>
  <c r="P1085" i="1" s="1"/>
  <c r="K1086" i="1"/>
  <c r="L1086" i="1" s="1"/>
  <c r="M1086" i="1"/>
  <c r="N1086" i="1" s="1"/>
  <c r="O1086" i="1"/>
  <c r="P1086" i="1" s="1"/>
  <c r="K1087" i="1"/>
  <c r="L1087" i="1" s="1"/>
  <c r="M1087" i="1"/>
  <c r="N1087" i="1" s="1"/>
  <c r="O1087" i="1"/>
  <c r="P1087" i="1" s="1"/>
  <c r="K1088" i="1"/>
  <c r="L1088" i="1" s="1"/>
  <c r="M1088" i="1"/>
  <c r="N1088" i="1" s="1"/>
  <c r="O1088" i="1"/>
  <c r="P1088" i="1" s="1"/>
  <c r="K1089" i="1"/>
  <c r="L1089" i="1" s="1"/>
  <c r="M1089" i="1"/>
  <c r="N1089" i="1" s="1"/>
  <c r="O1089" i="1"/>
  <c r="P1089" i="1" s="1"/>
  <c r="K1090" i="1"/>
  <c r="L1090" i="1" s="1"/>
  <c r="M1090" i="1"/>
  <c r="N1090" i="1" s="1"/>
  <c r="O1090" i="1"/>
  <c r="P1090" i="1" s="1"/>
  <c r="K1091" i="1"/>
  <c r="L1091" i="1" s="1"/>
  <c r="M1091" i="1"/>
  <c r="N1091" i="1" s="1"/>
  <c r="O1091" i="1"/>
  <c r="P1091" i="1" s="1"/>
  <c r="K1092" i="1"/>
  <c r="L1092" i="1" s="1"/>
  <c r="M1092" i="1"/>
  <c r="N1092" i="1" s="1"/>
  <c r="O1092" i="1"/>
  <c r="P1092" i="1" s="1"/>
  <c r="K1093" i="1"/>
  <c r="L1093" i="1" s="1"/>
  <c r="M1093" i="1"/>
  <c r="N1093" i="1" s="1"/>
  <c r="O1093" i="1"/>
  <c r="P1093" i="1" s="1"/>
  <c r="K1094" i="1"/>
  <c r="L1094" i="1" s="1"/>
  <c r="M1094" i="1"/>
  <c r="N1094" i="1" s="1"/>
  <c r="O1094" i="1"/>
  <c r="P1094" i="1" s="1"/>
  <c r="K1095" i="1"/>
  <c r="L1095" i="1" s="1"/>
  <c r="M1095" i="1"/>
  <c r="N1095" i="1" s="1"/>
  <c r="O1095" i="1"/>
  <c r="P1095" i="1" s="1"/>
  <c r="K1096" i="1"/>
  <c r="L1096" i="1" s="1"/>
  <c r="M1096" i="1"/>
  <c r="N1096" i="1" s="1"/>
  <c r="O1096" i="1"/>
  <c r="P1096" i="1" s="1"/>
  <c r="K1097" i="1"/>
  <c r="L1097" i="1" s="1"/>
  <c r="M1097" i="1"/>
  <c r="N1097" i="1" s="1"/>
  <c r="O1097" i="1"/>
  <c r="P1097" i="1" s="1"/>
  <c r="K1098" i="1"/>
  <c r="L1098" i="1" s="1"/>
  <c r="M1098" i="1"/>
  <c r="N1098" i="1" s="1"/>
  <c r="O1098" i="1"/>
  <c r="P1098" i="1" s="1"/>
  <c r="K1099" i="1"/>
  <c r="L1099" i="1" s="1"/>
  <c r="M1099" i="1"/>
  <c r="N1099" i="1" s="1"/>
  <c r="O1099" i="1"/>
  <c r="P1099" i="1" s="1"/>
  <c r="K1100" i="1"/>
  <c r="L1100" i="1" s="1"/>
  <c r="M1100" i="1"/>
  <c r="N1100" i="1" s="1"/>
  <c r="O1100" i="1"/>
  <c r="P1100" i="1" s="1"/>
  <c r="R1158" i="1" l="1"/>
  <c r="L1127" i="1"/>
  <c r="L1123" i="1"/>
  <c r="L1119" i="1"/>
  <c r="L1128" i="1"/>
  <c r="L1124" i="1"/>
  <c r="L1120" i="1"/>
  <c r="O1079" i="1"/>
  <c r="P1079" i="1" s="1"/>
  <c r="M1079" i="1"/>
  <c r="N1079" i="1" s="1"/>
  <c r="K1079" i="1"/>
  <c r="O1078" i="1"/>
  <c r="P1078" i="1" s="1"/>
  <c r="M1078" i="1"/>
  <c r="N1078" i="1" s="1"/>
  <c r="K1078" i="1"/>
  <c r="O1077" i="1"/>
  <c r="P1077" i="1" s="1"/>
  <c r="M1077" i="1"/>
  <c r="N1077" i="1" s="1"/>
  <c r="K1077" i="1"/>
  <c r="O1076" i="1"/>
  <c r="P1076" i="1" s="1"/>
  <c r="M1076" i="1"/>
  <c r="N1076" i="1" s="1"/>
  <c r="K1076" i="1"/>
  <c r="O1075" i="1"/>
  <c r="P1075" i="1" s="1"/>
  <c r="M1075" i="1"/>
  <c r="N1075" i="1" s="1"/>
  <c r="K1075" i="1"/>
  <c r="O1074" i="1"/>
  <c r="P1074" i="1" s="1"/>
  <c r="M1074" i="1"/>
  <c r="N1074" i="1" s="1"/>
  <c r="K1074" i="1"/>
  <c r="O1073" i="1"/>
  <c r="P1073" i="1" s="1"/>
  <c r="M1073" i="1"/>
  <c r="N1073" i="1" s="1"/>
  <c r="K1073" i="1"/>
  <c r="O1072" i="1"/>
  <c r="P1072" i="1" s="1"/>
  <c r="M1072" i="1"/>
  <c r="N1072" i="1" s="1"/>
  <c r="K1072" i="1"/>
  <c r="O1071" i="1"/>
  <c r="P1071" i="1" s="1"/>
  <c r="M1071" i="1"/>
  <c r="N1071" i="1" s="1"/>
  <c r="K1071" i="1"/>
  <c r="O1070" i="1"/>
  <c r="P1070" i="1" s="1"/>
  <c r="M1070" i="1"/>
  <c r="N1070" i="1" s="1"/>
  <c r="K1070" i="1"/>
  <c r="L1070" i="1" l="1"/>
  <c r="L1071" i="1"/>
  <c r="L1072" i="1"/>
  <c r="L1073" i="1"/>
  <c r="L1074" i="1"/>
  <c r="L1075" i="1"/>
  <c r="L1076" i="1"/>
  <c r="L1077" i="1"/>
  <c r="L1078" i="1"/>
  <c r="L1079" i="1"/>
  <c r="K1028" i="1" l="1"/>
  <c r="L1028" i="1" s="1"/>
  <c r="M1028" i="1"/>
  <c r="N1028" i="1" s="1"/>
  <c r="O1028" i="1"/>
  <c r="P1028" i="1" s="1"/>
  <c r="K1029" i="1"/>
  <c r="L1029" i="1" s="1"/>
  <c r="M1029" i="1"/>
  <c r="N1029" i="1" s="1"/>
  <c r="O1029" i="1"/>
  <c r="P1029" i="1" s="1"/>
  <c r="K1030" i="1"/>
  <c r="L1030" i="1" s="1"/>
  <c r="M1030" i="1"/>
  <c r="N1030" i="1" s="1"/>
  <c r="O1030" i="1"/>
  <c r="P1030" i="1" s="1"/>
  <c r="K1031" i="1"/>
  <c r="L1031" i="1" s="1"/>
  <c r="M1031" i="1"/>
  <c r="N1031" i="1" s="1"/>
  <c r="O1031" i="1"/>
  <c r="P1031" i="1" s="1"/>
  <c r="K1032" i="1"/>
  <c r="L1032" i="1" s="1"/>
  <c r="M1032" i="1"/>
  <c r="N1032" i="1" s="1"/>
  <c r="O1032" i="1"/>
  <c r="P1032" i="1" s="1"/>
  <c r="K1033" i="1"/>
  <c r="L1033" i="1" s="1"/>
  <c r="M1033" i="1"/>
  <c r="N1033" i="1" s="1"/>
  <c r="O1033" i="1"/>
  <c r="P1033" i="1" s="1"/>
  <c r="K1034" i="1"/>
  <c r="L1034" i="1" s="1"/>
  <c r="M1034" i="1"/>
  <c r="N1034" i="1" s="1"/>
  <c r="O1034" i="1"/>
  <c r="P1034" i="1" s="1"/>
  <c r="K1035" i="1"/>
  <c r="L1035" i="1" s="1"/>
  <c r="M1035" i="1"/>
  <c r="N1035" i="1" s="1"/>
  <c r="O1035" i="1"/>
  <c r="P1035" i="1" s="1"/>
  <c r="K1036" i="1"/>
  <c r="L1036" i="1" s="1"/>
  <c r="M1036" i="1"/>
  <c r="N1036" i="1" s="1"/>
  <c r="O1036" i="1"/>
  <c r="P1036" i="1" s="1"/>
  <c r="K1037" i="1"/>
  <c r="L1037" i="1" s="1"/>
  <c r="M1037" i="1"/>
  <c r="N1037" i="1" s="1"/>
  <c r="O1037" i="1"/>
  <c r="P1037" i="1" s="1"/>
  <c r="K1038" i="1"/>
  <c r="L1038" i="1" s="1"/>
  <c r="M1038" i="1"/>
  <c r="N1038" i="1" s="1"/>
  <c r="O1038" i="1"/>
  <c r="P1038" i="1" s="1"/>
  <c r="K1039" i="1"/>
  <c r="L1039" i="1" s="1"/>
  <c r="M1039" i="1"/>
  <c r="N1039" i="1" s="1"/>
  <c r="O1039" i="1"/>
  <c r="P1039" i="1" s="1"/>
  <c r="K1040" i="1"/>
  <c r="L1040" i="1" s="1"/>
  <c r="M1040" i="1"/>
  <c r="N1040" i="1" s="1"/>
  <c r="O1040" i="1"/>
  <c r="P1040" i="1" s="1"/>
  <c r="K1041" i="1"/>
  <c r="L1041" i="1" s="1"/>
  <c r="M1041" i="1"/>
  <c r="N1041" i="1" s="1"/>
  <c r="O1041" i="1"/>
  <c r="P1041" i="1" s="1"/>
  <c r="K1042" i="1"/>
  <c r="L1042" i="1" s="1"/>
  <c r="M1042" i="1"/>
  <c r="N1042" i="1" s="1"/>
  <c r="O1042" i="1"/>
  <c r="P1042" i="1" s="1"/>
  <c r="K1043" i="1"/>
  <c r="L1043" i="1" s="1"/>
  <c r="M1043" i="1"/>
  <c r="N1043" i="1" s="1"/>
  <c r="O1043" i="1"/>
  <c r="P1043" i="1" s="1"/>
  <c r="K1044" i="1"/>
  <c r="L1044" i="1" s="1"/>
  <c r="M1044" i="1"/>
  <c r="N1044" i="1" s="1"/>
  <c r="O1044" i="1"/>
  <c r="P1044" i="1" s="1"/>
  <c r="K1045" i="1"/>
  <c r="L1045" i="1" s="1"/>
  <c r="M1045" i="1"/>
  <c r="N1045" i="1" s="1"/>
  <c r="O1045" i="1"/>
  <c r="P1045" i="1" s="1"/>
  <c r="K1046" i="1"/>
  <c r="L1046" i="1" s="1"/>
  <c r="M1046" i="1"/>
  <c r="N1046" i="1" s="1"/>
  <c r="O1046" i="1"/>
  <c r="P1046" i="1" s="1"/>
  <c r="K1047" i="1"/>
  <c r="L1047" i="1" s="1"/>
  <c r="M1047" i="1"/>
  <c r="N1047" i="1" s="1"/>
  <c r="O1047" i="1"/>
  <c r="P1047" i="1" s="1"/>
  <c r="K1048" i="1"/>
  <c r="L1048" i="1" s="1"/>
  <c r="M1048" i="1"/>
  <c r="N1048" i="1" s="1"/>
  <c r="O1048" i="1"/>
  <c r="P1048" i="1" s="1"/>
  <c r="K1049" i="1"/>
  <c r="L1049" i="1" s="1"/>
  <c r="M1049" i="1"/>
  <c r="N1049" i="1" s="1"/>
  <c r="O1049" i="1"/>
  <c r="K1050" i="1"/>
  <c r="L1050" i="1" s="1"/>
  <c r="M1050" i="1"/>
  <c r="N1050" i="1" s="1"/>
  <c r="O1050" i="1"/>
  <c r="K1051" i="1"/>
  <c r="L1051" i="1" s="1"/>
  <c r="M1051" i="1"/>
  <c r="N1051" i="1" s="1"/>
  <c r="O1051" i="1"/>
  <c r="K1052" i="1"/>
  <c r="L1052" i="1" s="1"/>
  <c r="M1052" i="1"/>
  <c r="N1052" i="1" s="1"/>
  <c r="O1052" i="1"/>
  <c r="K1053" i="1"/>
  <c r="L1053" i="1" s="1"/>
  <c r="M1053" i="1"/>
  <c r="N1053" i="1" s="1"/>
  <c r="O1053" i="1"/>
  <c r="K1054" i="1"/>
  <c r="L1054" i="1" s="1"/>
  <c r="M1054" i="1"/>
  <c r="N1054" i="1" s="1"/>
  <c r="O1054" i="1"/>
  <c r="K1055" i="1"/>
  <c r="L1055" i="1" s="1"/>
  <c r="M1055" i="1"/>
  <c r="N1055" i="1" s="1"/>
  <c r="O1055" i="1"/>
  <c r="K1056" i="1"/>
  <c r="L1056" i="1" s="1"/>
  <c r="M1056" i="1"/>
  <c r="N1056" i="1" s="1"/>
  <c r="O1056" i="1"/>
  <c r="K1057" i="1"/>
  <c r="L1057" i="1" s="1"/>
  <c r="M1057" i="1"/>
  <c r="N1057" i="1" s="1"/>
  <c r="O1057" i="1"/>
  <c r="K1058" i="1"/>
  <c r="L1058" i="1" s="1"/>
  <c r="M1058" i="1"/>
  <c r="N1058" i="1" s="1"/>
  <c r="O1058" i="1"/>
  <c r="P1058" i="1" s="1"/>
  <c r="K1059" i="1"/>
  <c r="M1059" i="1"/>
  <c r="N1059" i="1" s="1"/>
  <c r="O1059" i="1"/>
  <c r="P1059" i="1" s="1"/>
  <c r="K1060" i="1"/>
  <c r="M1060" i="1"/>
  <c r="N1060" i="1" s="1"/>
  <c r="O1060" i="1"/>
  <c r="P1060" i="1" s="1"/>
  <c r="K1061" i="1"/>
  <c r="M1061" i="1"/>
  <c r="N1061" i="1" s="1"/>
  <c r="O1061" i="1"/>
  <c r="P1061" i="1" s="1"/>
  <c r="K1062" i="1"/>
  <c r="M1062" i="1"/>
  <c r="N1062" i="1" s="1"/>
  <c r="O1062" i="1"/>
  <c r="P1062" i="1" s="1"/>
  <c r="K1063" i="1"/>
  <c r="M1063" i="1"/>
  <c r="N1063" i="1" s="1"/>
  <c r="O1063" i="1"/>
  <c r="P1063" i="1" s="1"/>
  <c r="K1064" i="1"/>
  <c r="M1064" i="1"/>
  <c r="N1064" i="1" s="1"/>
  <c r="O1064" i="1"/>
  <c r="P1064" i="1" s="1"/>
  <c r="K1065" i="1"/>
  <c r="L1065" i="1" s="1"/>
  <c r="M1065" i="1"/>
  <c r="N1065" i="1" s="1"/>
  <c r="O1065" i="1"/>
  <c r="P1065" i="1" s="1"/>
  <c r="K1066" i="1"/>
  <c r="L1066" i="1" s="1"/>
  <c r="M1066" i="1"/>
  <c r="N1066" i="1" s="1"/>
  <c r="O1066" i="1"/>
  <c r="P1066" i="1" s="1"/>
  <c r="K1067" i="1"/>
  <c r="L1067" i="1" s="1"/>
  <c r="M1067" i="1"/>
  <c r="N1067" i="1" s="1"/>
  <c r="O1067" i="1"/>
  <c r="K1068" i="1"/>
  <c r="L1068" i="1" s="1"/>
  <c r="M1068" i="1"/>
  <c r="N1068" i="1" s="1"/>
  <c r="O1068" i="1"/>
  <c r="P1068" i="1" s="1"/>
  <c r="K1069" i="1"/>
  <c r="L1069" i="1" s="1"/>
  <c r="M1069" i="1"/>
  <c r="N1069" i="1" s="1"/>
  <c r="O1069" i="1"/>
  <c r="K1010" i="1"/>
  <c r="L1010" i="1" s="1"/>
  <c r="M1010" i="1"/>
  <c r="N1010" i="1" s="1"/>
  <c r="O1010" i="1"/>
  <c r="P1010" i="1" s="1"/>
  <c r="K1011" i="1"/>
  <c r="L1011" i="1" s="1"/>
  <c r="M1011" i="1"/>
  <c r="N1011" i="1" s="1"/>
  <c r="O1011" i="1"/>
  <c r="K1012" i="1"/>
  <c r="L1012" i="1" s="1"/>
  <c r="M1012" i="1"/>
  <c r="N1012" i="1" s="1"/>
  <c r="O1012" i="1"/>
  <c r="P1012" i="1" s="1"/>
  <c r="K1013" i="1"/>
  <c r="L1013" i="1" s="1"/>
  <c r="M1013" i="1"/>
  <c r="N1013" i="1" s="1"/>
  <c r="O1013" i="1"/>
  <c r="P1013" i="1" s="1"/>
  <c r="K1014" i="1"/>
  <c r="L1014" i="1" s="1"/>
  <c r="M1014" i="1"/>
  <c r="N1014" i="1" s="1"/>
  <c r="O1014" i="1"/>
  <c r="P1014" i="1" s="1"/>
  <c r="K1015" i="1"/>
  <c r="L1015" i="1" s="1"/>
  <c r="M1015" i="1"/>
  <c r="N1015" i="1" s="1"/>
  <c r="O1015" i="1"/>
  <c r="P1015" i="1" s="1"/>
  <c r="K1016" i="1"/>
  <c r="L1016" i="1" s="1"/>
  <c r="M1016" i="1"/>
  <c r="N1016" i="1" s="1"/>
  <c r="O1016" i="1"/>
  <c r="P1016" i="1" s="1"/>
  <c r="K1017" i="1"/>
  <c r="L1017" i="1" s="1"/>
  <c r="M1017" i="1"/>
  <c r="N1017" i="1" s="1"/>
  <c r="O1017" i="1"/>
  <c r="P1017" i="1" s="1"/>
  <c r="K1018" i="1"/>
  <c r="L1018" i="1" s="1"/>
  <c r="M1018" i="1"/>
  <c r="N1018" i="1" s="1"/>
  <c r="O1018" i="1"/>
  <c r="P1018" i="1" s="1"/>
  <c r="K1019" i="1"/>
  <c r="L1019" i="1" s="1"/>
  <c r="M1019" i="1"/>
  <c r="N1019" i="1" s="1"/>
  <c r="O1019" i="1"/>
  <c r="P1019" i="1" s="1"/>
  <c r="K1020" i="1"/>
  <c r="L1020" i="1" s="1"/>
  <c r="M1020" i="1"/>
  <c r="N1020" i="1" s="1"/>
  <c r="O1020" i="1"/>
  <c r="P1020" i="1" s="1"/>
  <c r="K1021" i="1"/>
  <c r="M1021" i="1"/>
  <c r="N1021" i="1" s="1"/>
  <c r="O1021" i="1"/>
  <c r="P1021" i="1" s="1"/>
  <c r="K1022" i="1"/>
  <c r="L1022" i="1" s="1"/>
  <c r="M1022" i="1"/>
  <c r="N1022" i="1" s="1"/>
  <c r="O1022" i="1"/>
  <c r="P1022" i="1" s="1"/>
  <c r="K1023" i="1"/>
  <c r="L1023" i="1" s="1"/>
  <c r="M1023" i="1"/>
  <c r="N1023" i="1" s="1"/>
  <c r="O1023" i="1"/>
  <c r="P1023" i="1" s="1"/>
  <c r="K1024" i="1"/>
  <c r="L1024" i="1" s="1"/>
  <c r="M1024" i="1"/>
  <c r="N1024" i="1" s="1"/>
  <c r="O1024" i="1"/>
  <c r="P1024" i="1" s="1"/>
  <c r="K1025" i="1"/>
  <c r="L1025" i="1" s="1"/>
  <c r="M1025" i="1"/>
  <c r="N1025" i="1" s="1"/>
  <c r="O1025" i="1"/>
  <c r="P1025" i="1" s="1"/>
  <c r="K1026" i="1"/>
  <c r="L1026" i="1" s="1"/>
  <c r="M1026" i="1"/>
  <c r="N1026" i="1" s="1"/>
  <c r="O1026" i="1"/>
  <c r="P1026" i="1" s="1"/>
  <c r="K1027" i="1"/>
  <c r="L1027" i="1" s="1"/>
  <c r="M1027" i="1"/>
  <c r="N1027" i="1" s="1"/>
  <c r="O1027" i="1"/>
  <c r="P1027" i="1" s="1"/>
  <c r="L1021" i="1" l="1"/>
  <c r="P1011" i="1"/>
  <c r="P1069" i="1"/>
  <c r="P1067" i="1"/>
  <c r="L1061" i="1"/>
  <c r="P1056" i="1"/>
  <c r="P1053" i="1"/>
  <c r="P1051" i="1"/>
  <c r="L1063" i="1"/>
  <c r="L1059" i="1"/>
  <c r="L1062" i="1"/>
  <c r="P1057" i="1"/>
  <c r="P1055" i="1"/>
  <c r="P1054" i="1"/>
  <c r="P1052" i="1"/>
  <c r="P1050" i="1"/>
  <c r="P1049" i="1"/>
  <c r="L1064" i="1"/>
  <c r="L1060" i="1"/>
  <c r="K1005" i="1" l="1"/>
  <c r="L1005" i="1" s="1"/>
  <c r="M1005" i="1"/>
  <c r="N1005" i="1" s="1"/>
  <c r="O1005" i="1"/>
  <c r="P1005" i="1" s="1"/>
  <c r="K1004" i="1"/>
  <c r="L1004" i="1" s="1"/>
  <c r="M1004" i="1"/>
  <c r="N1004" i="1" s="1"/>
  <c r="O1004" i="1"/>
  <c r="K1003" i="1"/>
  <c r="L1003" i="1" s="1"/>
  <c r="M1003" i="1"/>
  <c r="N1003" i="1" s="1"/>
  <c r="O1003" i="1"/>
  <c r="K1002" i="1"/>
  <c r="L1002" i="1" s="1"/>
  <c r="M1002" i="1"/>
  <c r="N1002" i="1" s="1"/>
  <c r="O1002" i="1"/>
  <c r="P1002" i="1" s="1"/>
  <c r="K1001" i="1"/>
  <c r="L1001" i="1" s="1"/>
  <c r="M1001" i="1"/>
  <c r="O1001" i="1"/>
  <c r="P1001" i="1" s="1"/>
  <c r="K1000" i="1"/>
  <c r="L1000" i="1" s="1"/>
  <c r="M1000" i="1"/>
  <c r="O1000" i="1"/>
  <c r="P1000" i="1" s="1"/>
  <c r="K999" i="1"/>
  <c r="L999" i="1" s="1"/>
  <c r="M999" i="1"/>
  <c r="N999" i="1" s="1"/>
  <c r="O999" i="1"/>
  <c r="P999" i="1" s="1"/>
  <c r="K998" i="1"/>
  <c r="M998" i="1"/>
  <c r="N998" i="1" s="1"/>
  <c r="O998" i="1"/>
  <c r="P998" i="1" s="1"/>
  <c r="K997" i="1"/>
  <c r="M997" i="1"/>
  <c r="N997" i="1" s="1"/>
  <c r="O997" i="1"/>
  <c r="P997" i="1" s="1"/>
  <c r="K996" i="1"/>
  <c r="L996" i="1" s="1"/>
  <c r="M996" i="1"/>
  <c r="N996" i="1" s="1"/>
  <c r="O996" i="1"/>
  <c r="P996" i="1" s="1"/>
  <c r="K995" i="1"/>
  <c r="L995" i="1" s="1"/>
  <c r="M995" i="1"/>
  <c r="N995" i="1" s="1"/>
  <c r="O995" i="1"/>
  <c r="K994" i="1"/>
  <c r="L994" i="1" s="1"/>
  <c r="M994" i="1"/>
  <c r="N994" i="1" s="1"/>
  <c r="O994" i="1"/>
  <c r="P994" i="1" s="1"/>
  <c r="K993" i="1"/>
  <c r="L993" i="1" s="1"/>
  <c r="M993" i="1"/>
  <c r="N993" i="1" s="1"/>
  <c r="O993" i="1"/>
  <c r="P993" i="1" s="1"/>
  <c r="K992" i="1"/>
  <c r="L992" i="1" s="1"/>
  <c r="M992" i="1"/>
  <c r="O992" i="1"/>
  <c r="P992" i="1" s="1"/>
  <c r="K991" i="1"/>
  <c r="L991" i="1" s="1"/>
  <c r="M991" i="1"/>
  <c r="N991" i="1" s="1"/>
  <c r="O991" i="1"/>
  <c r="P991" i="1" s="1"/>
  <c r="K990" i="1"/>
  <c r="M990" i="1"/>
  <c r="N990" i="1" s="1"/>
  <c r="O990" i="1"/>
  <c r="P990" i="1" s="1"/>
  <c r="K989" i="1"/>
  <c r="M989" i="1"/>
  <c r="N989" i="1" s="1"/>
  <c r="O989" i="1"/>
  <c r="P989" i="1" s="1"/>
  <c r="K988" i="1"/>
  <c r="L988" i="1" s="1"/>
  <c r="M988" i="1"/>
  <c r="N988" i="1" s="1"/>
  <c r="O988" i="1"/>
  <c r="P988" i="1" s="1"/>
  <c r="K987" i="1"/>
  <c r="L987" i="1" s="1"/>
  <c r="M987" i="1"/>
  <c r="N987" i="1" s="1"/>
  <c r="O987" i="1"/>
  <c r="K986" i="1"/>
  <c r="L986" i="1" s="1"/>
  <c r="M986" i="1"/>
  <c r="N986" i="1" s="1"/>
  <c r="O986" i="1"/>
  <c r="P986" i="1" s="1"/>
  <c r="K985" i="1"/>
  <c r="L985" i="1" s="1"/>
  <c r="M985" i="1"/>
  <c r="N985" i="1" s="1"/>
  <c r="O985" i="1"/>
  <c r="P985" i="1" s="1"/>
  <c r="K984" i="1"/>
  <c r="L984" i="1" s="1"/>
  <c r="M984" i="1"/>
  <c r="O984" i="1"/>
  <c r="P984" i="1" s="1"/>
  <c r="K983" i="1"/>
  <c r="L983" i="1" s="1"/>
  <c r="M983" i="1"/>
  <c r="N983" i="1" s="1"/>
  <c r="O983" i="1"/>
  <c r="P983" i="1" s="1"/>
  <c r="K982" i="1"/>
  <c r="M982" i="1"/>
  <c r="N982" i="1" s="1"/>
  <c r="O982" i="1"/>
  <c r="P982" i="1" s="1"/>
  <c r="K981" i="1"/>
  <c r="M981" i="1"/>
  <c r="N981" i="1" s="1"/>
  <c r="O981" i="1"/>
  <c r="P981" i="1" s="1"/>
  <c r="K980" i="1"/>
  <c r="L980" i="1" s="1"/>
  <c r="M980" i="1"/>
  <c r="N980" i="1" s="1"/>
  <c r="O980" i="1"/>
  <c r="P980" i="1" s="1"/>
  <c r="K979" i="1"/>
  <c r="L979" i="1" s="1"/>
  <c r="M979" i="1"/>
  <c r="N979" i="1" s="1"/>
  <c r="O979" i="1"/>
  <c r="K978" i="1"/>
  <c r="L978" i="1" s="1"/>
  <c r="M978" i="1"/>
  <c r="N978" i="1" s="1"/>
  <c r="O978" i="1"/>
  <c r="P978" i="1" s="1"/>
  <c r="K977" i="1"/>
  <c r="L977" i="1" s="1"/>
  <c r="M977" i="1"/>
  <c r="N977" i="1" s="1"/>
  <c r="O977" i="1"/>
  <c r="P977" i="1" s="1"/>
  <c r="K976" i="1"/>
  <c r="L976" i="1" s="1"/>
  <c r="M976" i="1"/>
  <c r="O976" i="1"/>
  <c r="P976" i="1" s="1"/>
  <c r="K975" i="1"/>
  <c r="L975" i="1" s="1"/>
  <c r="M975" i="1"/>
  <c r="N975" i="1" s="1"/>
  <c r="O975" i="1"/>
  <c r="P975" i="1" s="1"/>
  <c r="K974" i="1"/>
  <c r="L974" i="1" s="1"/>
  <c r="M974" i="1"/>
  <c r="N974" i="1" s="1"/>
  <c r="O974" i="1"/>
  <c r="P974" i="1" s="1"/>
  <c r="K973" i="1"/>
  <c r="M973" i="1"/>
  <c r="N973" i="1" s="1"/>
  <c r="O973" i="1"/>
  <c r="P973" i="1" s="1"/>
  <c r="K972" i="1"/>
  <c r="L972" i="1" s="1"/>
  <c r="M972" i="1"/>
  <c r="N972" i="1" s="1"/>
  <c r="O972" i="1"/>
  <c r="P972" i="1" s="1"/>
  <c r="K971" i="1"/>
  <c r="L971" i="1" s="1"/>
  <c r="M971" i="1"/>
  <c r="N971" i="1" s="1"/>
  <c r="O971" i="1"/>
  <c r="K970" i="1"/>
  <c r="L970" i="1" s="1"/>
  <c r="M970" i="1"/>
  <c r="N970" i="1" s="1"/>
  <c r="O970" i="1"/>
  <c r="P970" i="1" s="1"/>
  <c r="K969" i="1"/>
  <c r="L969" i="1" s="1"/>
  <c r="M969" i="1"/>
  <c r="O969" i="1"/>
  <c r="P969" i="1" s="1"/>
  <c r="K968" i="1"/>
  <c r="L968" i="1" s="1"/>
  <c r="M968" i="1"/>
  <c r="O968" i="1"/>
  <c r="P968" i="1" s="1"/>
  <c r="K967" i="1"/>
  <c r="L967" i="1" s="1"/>
  <c r="M967" i="1"/>
  <c r="N967" i="1" s="1"/>
  <c r="O967" i="1"/>
  <c r="P967" i="1" s="1"/>
  <c r="K966" i="1"/>
  <c r="M966" i="1"/>
  <c r="N966" i="1" s="1"/>
  <c r="O966" i="1"/>
  <c r="P966" i="1" s="1"/>
  <c r="K965" i="1"/>
  <c r="M965" i="1"/>
  <c r="N965" i="1" s="1"/>
  <c r="O965" i="1"/>
  <c r="P965" i="1" s="1"/>
  <c r="K964" i="1"/>
  <c r="L964" i="1" s="1"/>
  <c r="M964" i="1"/>
  <c r="N964" i="1" s="1"/>
  <c r="O964" i="1"/>
  <c r="P964" i="1" s="1"/>
  <c r="K963" i="1"/>
  <c r="L963" i="1" s="1"/>
  <c r="M963" i="1"/>
  <c r="N963" i="1" s="1"/>
  <c r="O963" i="1"/>
  <c r="K962" i="1"/>
  <c r="L962" i="1" s="1"/>
  <c r="M962" i="1"/>
  <c r="N962" i="1" s="1"/>
  <c r="O962" i="1"/>
  <c r="P962" i="1" s="1"/>
  <c r="K961" i="1"/>
  <c r="L961" i="1" s="1"/>
  <c r="M961" i="1"/>
  <c r="O961" i="1"/>
  <c r="P961" i="1" s="1"/>
  <c r="K960" i="1"/>
  <c r="L960" i="1" s="1"/>
  <c r="M960" i="1"/>
  <c r="O960" i="1"/>
  <c r="P960" i="1" s="1"/>
  <c r="K959" i="1"/>
  <c r="L959" i="1" s="1"/>
  <c r="M959" i="1"/>
  <c r="N959" i="1" s="1"/>
  <c r="O959" i="1"/>
  <c r="P959" i="1" s="1"/>
  <c r="K958" i="1"/>
  <c r="M958" i="1"/>
  <c r="N958" i="1" s="1"/>
  <c r="O958" i="1"/>
  <c r="P958" i="1" s="1"/>
  <c r="K957" i="1"/>
  <c r="M957" i="1"/>
  <c r="N957" i="1" s="1"/>
  <c r="O957" i="1"/>
  <c r="P957" i="1" s="1"/>
  <c r="K956" i="1"/>
  <c r="L956" i="1" s="1"/>
  <c r="M956" i="1"/>
  <c r="N956" i="1" s="1"/>
  <c r="O956" i="1"/>
  <c r="P956" i="1" s="1"/>
  <c r="K955" i="1"/>
  <c r="L955" i="1" s="1"/>
  <c r="M955" i="1"/>
  <c r="N955" i="1" s="1"/>
  <c r="O955" i="1"/>
  <c r="K954" i="1"/>
  <c r="L954" i="1" s="1"/>
  <c r="M954" i="1"/>
  <c r="N954" i="1" s="1"/>
  <c r="O954" i="1"/>
  <c r="P954" i="1" s="1"/>
  <c r="K953" i="1"/>
  <c r="L953" i="1" s="1"/>
  <c r="M953" i="1"/>
  <c r="N953" i="1" s="1"/>
  <c r="O953" i="1"/>
  <c r="P953" i="1" s="1"/>
  <c r="K952" i="1"/>
  <c r="L952" i="1" s="1"/>
  <c r="M952" i="1"/>
  <c r="O952" i="1"/>
  <c r="K951" i="1"/>
  <c r="L951" i="1" s="1"/>
  <c r="M951" i="1"/>
  <c r="N951" i="1" s="1"/>
  <c r="O951" i="1"/>
  <c r="P951" i="1" s="1"/>
  <c r="K950" i="1"/>
  <c r="M950" i="1"/>
  <c r="N950" i="1" s="1"/>
  <c r="O950" i="1"/>
  <c r="P950" i="1" s="1"/>
  <c r="K949" i="1"/>
  <c r="M949" i="1"/>
  <c r="N949" i="1" s="1"/>
  <c r="O949" i="1"/>
  <c r="P949" i="1" s="1"/>
  <c r="K948" i="1"/>
  <c r="L948" i="1" s="1"/>
  <c r="M948" i="1"/>
  <c r="N948" i="1" s="1"/>
  <c r="O948" i="1"/>
  <c r="P948" i="1" s="1"/>
  <c r="K947" i="1"/>
  <c r="L947" i="1" s="1"/>
  <c r="M947" i="1"/>
  <c r="N947" i="1" s="1"/>
  <c r="O947" i="1"/>
  <c r="K946" i="1"/>
  <c r="M946" i="1"/>
  <c r="N946" i="1" s="1"/>
  <c r="O946" i="1"/>
  <c r="P946" i="1" s="1"/>
  <c r="K945" i="1"/>
  <c r="L945" i="1" s="1"/>
  <c r="M945" i="1"/>
  <c r="O945" i="1"/>
  <c r="P945" i="1" s="1"/>
  <c r="K944" i="1"/>
  <c r="L944" i="1" s="1"/>
  <c r="M944" i="1"/>
  <c r="O944" i="1"/>
  <c r="P944" i="1" s="1"/>
  <c r="K943" i="1"/>
  <c r="L943" i="1" s="1"/>
  <c r="M943" i="1"/>
  <c r="N943" i="1" s="1"/>
  <c r="O943" i="1"/>
  <c r="P943" i="1" s="1"/>
  <c r="K942" i="1"/>
  <c r="L942" i="1" s="1"/>
  <c r="M942" i="1"/>
  <c r="N942" i="1" s="1"/>
  <c r="O942" i="1"/>
  <c r="P942" i="1" s="1"/>
  <c r="K941" i="1"/>
  <c r="M941" i="1"/>
  <c r="N941" i="1" s="1"/>
  <c r="O941" i="1"/>
  <c r="P941" i="1" s="1"/>
  <c r="K940" i="1"/>
  <c r="L940" i="1" s="1"/>
  <c r="M940" i="1"/>
  <c r="N940" i="1" s="1"/>
  <c r="O940" i="1"/>
  <c r="K939" i="1"/>
  <c r="L939" i="1" s="1"/>
  <c r="M939" i="1"/>
  <c r="N939" i="1" s="1"/>
  <c r="O939" i="1"/>
  <c r="K938" i="1"/>
  <c r="L938" i="1" s="1"/>
  <c r="M938" i="1"/>
  <c r="N938" i="1" s="1"/>
  <c r="O938" i="1"/>
  <c r="P938" i="1" s="1"/>
  <c r="K937" i="1"/>
  <c r="L937" i="1" s="1"/>
  <c r="M937" i="1"/>
  <c r="O937" i="1"/>
  <c r="P937" i="1" s="1"/>
  <c r="K936" i="1"/>
  <c r="L936" i="1" s="1"/>
  <c r="M936" i="1"/>
  <c r="O936" i="1"/>
  <c r="P936" i="1" s="1"/>
  <c r="K935" i="1"/>
  <c r="L935" i="1" s="1"/>
  <c r="M935" i="1"/>
  <c r="N935" i="1" s="1"/>
  <c r="O935" i="1"/>
  <c r="P935" i="1" s="1"/>
  <c r="K934" i="1"/>
  <c r="L934" i="1" s="1"/>
  <c r="M934" i="1"/>
  <c r="N934" i="1" s="1"/>
  <c r="O934" i="1"/>
  <c r="P934" i="1" s="1"/>
  <c r="K933" i="1"/>
  <c r="M933" i="1"/>
  <c r="N933" i="1" s="1"/>
  <c r="O933" i="1"/>
  <c r="P933" i="1" s="1"/>
  <c r="K932" i="1"/>
  <c r="L932" i="1" s="1"/>
  <c r="M932" i="1"/>
  <c r="N932" i="1" s="1"/>
  <c r="O932" i="1"/>
  <c r="P932" i="1" s="1"/>
  <c r="K931" i="1"/>
  <c r="L931" i="1" s="1"/>
  <c r="M931" i="1"/>
  <c r="N931" i="1" s="1"/>
  <c r="O931" i="1"/>
  <c r="K930" i="1"/>
  <c r="L930" i="1" s="1"/>
  <c r="M930" i="1"/>
  <c r="N930" i="1" s="1"/>
  <c r="O930" i="1"/>
  <c r="P930" i="1" s="1"/>
  <c r="K929" i="1"/>
  <c r="L929" i="1" s="1"/>
  <c r="M929" i="1"/>
  <c r="O929" i="1"/>
  <c r="P929" i="1" s="1"/>
  <c r="K928" i="1"/>
  <c r="L928" i="1" s="1"/>
  <c r="M928" i="1"/>
  <c r="O928" i="1"/>
  <c r="P928" i="1" s="1"/>
  <c r="K927" i="1"/>
  <c r="L927" i="1" s="1"/>
  <c r="M927" i="1"/>
  <c r="N927" i="1" s="1"/>
  <c r="O927" i="1"/>
  <c r="P927" i="1" s="1"/>
  <c r="K926" i="1"/>
  <c r="M926" i="1"/>
  <c r="N926" i="1" s="1"/>
  <c r="O926" i="1"/>
  <c r="P926" i="1" s="1"/>
  <c r="K925" i="1"/>
  <c r="M925" i="1"/>
  <c r="N925" i="1" s="1"/>
  <c r="O925" i="1"/>
  <c r="P925" i="1" s="1"/>
  <c r="K924" i="1"/>
  <c r="L924" i="1" s="1"/>
  <c r="M924" i="1"/>
  <c r="O924" i="1"/>
  <c r="P924" i="1" s="1"/>
  <c r="K923" i="1"/>
  <c r="L923" i="1" s="1"/>
  <c r="M923" i="1"/>
  <c r="N923" i="1" s="1"/>
  <c r="O923" i="1"/>
  <c r="K922" i="1"/>
  <c r="L922" i="1" s="1"/>
  <c r="M922" i="1"/>
  <c r="N922" i="1" s="1"/>
  <c r="O922" i="1"/>
  <c r="P922" i="1" s="1"/>
  <c r="K921" i="1"/>
  <c r="L921" i="1" s="1"/>
  <c r="M921" i="1"/>
  <c r="N921" i="1" s="1"/>
  <c r="O921" i="1"/>
  <c r="P921" i="1" s="1"/>
  <c r="K920" i="1"/>
  <c r="L920" i="1" s="1"/>
  <c r="M920" i="1"/>
  <c r="O920" i="1"/>
  <c r="P920" i="1" s="1"/>
  <c r="K919" i="1"/>
  <c r="L919" i="1" s="1"/>
  <c r="M919" i="1"/>
  <c r="N919" i="1" s="1"/>
  <c r="O919" i="1"/>
  <c r="P919" i="1" s="1"/>
  <c r="K918" i="1"/>
  <c r="M918" i="1"/>
  <c r="N918" i="1" s="1"/>
  <c r="O918" i="1"/>
  <c r="P918" i="1" s="1"/>
  <c r="K917" i="1"/>
  <c r="M917" i="1"/>
  <c r="N917" i="1" s="1"/>
  <c r="O917" i="1"/>
  <c r="P917" i="1" s="1"/>
  <c r="K916" i="1"/>
  <c r="L916" i="1" s="1"/>
  <c r="M916" i="1"/>
  <c r="N916" i="1" s="1"/>
  <c r="O916" i="1"/>
  <c r="P916" i="1" s="1"/>
  <c r="K915" i="1"/>
  <c r="L915" i="1" s="1"/>
  <c r="M915" i="1"/>
  <c r="N915" i="1" s="1"/>
  <c r="O915" i="1"/>
  <c r="K914" i="1"/>
  <c r="L914" i="1" s="1"/>
  <c r="M914" i="1"/>
  <c r="N914" i="1" s="1"/>
  <c r="O914" i="1"/>
  <c r="P914" i="1" s="1"/>
  <c r="K913" i="1"/>
  <c r="L913" i="1" s="1"/>
  <c r="M913" i="1"/>
  <c r="N913" i="1" s="1"/>
  <c r="O913" i="1"/>
  <c r="P913" i="1" s="1"/>
  <c r="K912" i="1"/>
  <c r="L912" i="1" s="1"/>
  <c r="M912" i="1"/>
  <c r="O912" i="1"/>
  <c r="P912" i="1" s="1"/>
  <c r="K911" i="1"/>
  <c r="L911" i="1" s="1"/>
  <c r="M911" i="1"/>
  <c r="N911" i="1" s="1"/>
  <c r="O911" i="1"/>
  <c r="P911" i="1" s="1"/>
  <c r="K910" i="1"/>
  <c r="L910" i="1" s="1"/>
  <c r="M910" i="1"/>
  <c r="N910" i="1" s="1"/>
  <c r="O910" i="1"/>
  <c r="P910" i="1" s="1"/>
  <c r="K909" i="1"/>
  <c r="M909" i="1"/>
  <c r="N909" i="1" s="1"/>
  <c r="O909" i="1"/>
  <c r="P909" i="1" s="1"/>
  <c r="K908" i="1"/>
  <c r="L908" i="1" s="1"/>
  <c r="M908" i="1"/>
  <c r="N908" i="1" s="1"/>
  <c r="O908" i="1"/>
  <c r="K907" i="1"/>
  <c r="L907" i="1" s="1"/>
  <c r="M907" i="1"/>
  <c r="N907" i="1" s="1"/>
  <c r="O907" i="1"/>
  <c r="K906" i="1"/>
  <c r="M906" i="1"/>
  <c r="N906" i="1" s="1"/>
  <c r="O906" i="1"/>
  <c r="P906" i="1" s="1"/>
  <c r="K905" i="1"/>
  <c r="M905" i="1"/>
  <c r="N905" i="1" s="1"/>
  <c r="O905" i="1"/>
  <c r="P905" i="1" s="1"/>
  <c r="K904" i="1"/>
  <c r="L904" i="1" s="1"/>
  <c r="M904" i="1"/>
  <c r="O904" i="1"/>
  <c r="P904" i="1" s="1"/>
  <c r="K903" i="1"/>
  <c r="L903" i="1" s="1"/>
  <c r="M903" i="1"/>
  <c r="N903" i="1" s="1"/>
  <c r="O903" i="1"/>
  <c r="P903" i="1" s="1"/>
  <c r="K902" i="1"/>
  <c r="M902" i="1"/>
  <c r="N902" i="1" s="1"/>
  <c r="O902" i="1"/>
  <c r="P902" i="1" s="1"/>
  <c r="K901" i="1"/>
  <c r="M901" i="1"/>
  <c r="N901" i="1" s="1"/>
  <c r="O901" i="1"/>
  <c r="P901" i="1" s="1"/>
  <c r="K900" i="1"/>
  <c r="L900" i="1" s="1"/>
  <c r="M900" i="1"/>
  <c r="N900" i="1" s="1"/>
  <c r="O900" i="1"/>
  <c r="P900" i="1" s="1"/>
  <c r="K899" i="1"/>
  <c r="L899" i="1" s="1"/>
  <c r="M899" i="1"/>
  <c r="N899" i="1" s="1"/>
  <c r="O899" i="1"/>
  <c r="K898" i="1"/>
  <c r="L898" i="1" s="1"/>
  <c r="M898" i="1"/>
  <c r="N898" i="1" s="1"/>
  <c r="O898" i="1"/>
  <c r="P898" i="1" s="1"/>
  <c r="K897" i="1"/>
  <c r="L897" i="1" s="1"/>
  <c r="M897" i="1"/>
  <c r="O897" i="1"/>
  <c r="P897" i="1" s="1"/>
  <c r="K896" i="1"/>
  <c r="L896" i="1" s="1"/>
  <c r="M896" i="1"/>
  <c r="O896" i="1"/>
  <c r="P896" i="1" s="1"/>
  <c r="K895" i="1"/>
  <c r="L895" i="1" s="1"/>
  <c r="M895" i="1"/>
  <c r="N895" i="1" s="1"/>
  <c r="O895" i="1"/>
  <c r="P895" i="1" s="1"/>
  <c r="K894" i="1"/>
  <c r="M894" i="1"/>
  <c r="N894" i="1" s="1"/>
  <c r="O894" i="1"/>
  <c r="P894" i="1" s="1"/>
  <c r="K893" i="1"/>
  <c r="M893" i="1"/>
  <c r="N893" i="1" s="1"/>
  <c r="O893" i="1"/>
  <c r="P893" i="1" s="1"/>
  <c r="K892" i="1"/>
  <c r="L892" i="1" s="1"/>
  <c r="M892" i="1"/>
  <c r="O892" i="1"/>
  <c r="P892" i="1" s="1"/>
  <c r="K891" i="1"/>
  <c r="L891" i="1" s="1"/>
  <c r="M891" i="1"/>
  <c r="N891" i="1" s="1"/>
  <c r="O891" i="1"/>
  <c r="K890" i="1"/>
  <c r="L890" i="1" s="1"/>
  <c r="M890" i="1"/>
  <c r="N890" i="1" s="1"/>
  <c r="O890" i="1"/>
  <c r="P890" i="1" s="1"/>
  <c r="K889" i="1"/>
  <c r="L889" i="1" s="1"/>
  <c r="M889" i="1"/>
  <c r="N889" i="1" s="1"/>
  <c r="O889" i="1"/>
  <c r="P889" i="1" s="1"/>
  <c r="K888" i="1"/>
  <c r="L888" i="1" s="1"/>
  <c r="M888" i="1"/>
  <c r="O888" i="1"/>
  <c r="P888" i="1" s="1"/>
  <c r="K887" i="1"/>
  <c r="L887" i="1" s="1"/>
  <c r="M887" i="1"/>
  <c r="N887" i="1" s="1"/>
  <c r="O887" i="1"/>
  <c r="P887" i="1" s="1"/>
  <c r="K886" i="1"/>
  <c r="L886" i="1" s="1"/>
  <c r="M886" i="1"/>
  <c r="N886" i="1" s="1"/>
  <c r="O886" i="1"/>
  <c r="P886" i="1" s="1"/>
  <c r="K885" i="1"/>
  <c r="M885" i="1"/>
  <c r="N885" i="1" s="1"/>
  <c r="O885" i="1"/>
  <c r="P885" i="1" s="1"/>
  <c r="K884" i="1"/>
  <c r="L884" i="1" s="1"/>
  <c r="M884" i="1"/>
  <c r="N884" i="1" s="1"/>
  <c r="O884" i="1"/>
  <c r="P884" i="1" s="1"/>
  <c r="K883" i="1"/>
  <c r="L883" i="1" s="1"/>
  <c r="M883" i="1"/>
  <c r="N883" i="1" s="1"/>
  <c r="O883" i="1"/>
  <c r="K882" i="1"/>
  <c r="L882" i="1" s="1"/>
  <c r="M882" i="1"/>
  <c r="N882" i="1" s="1"/>
  <c r="O882" i="1"/>
  <c r="P882" i="1" s="1"/>
  <c r="K881" i="1"/>
  <c r="L881" i="1" s="1"/>
  <c r="M881" i="1"/>
  <c r="N881" i="1" s="1"/>
  <c r="O881" i="1"/>
  <c r="P881" i="1" s="1"/>
  <c r="K880" i="1"/>
  <c r="L880" i="1" s="1"/>
  <c r="M880" i="1"/>
  <c r="O880" i="1"/>
  <c r="P880" i="1" s="1"/>
  <c r="K879" i="1"/>
  <c r="L879" i="1" s="1"/>
  <c r="M879" i="1"/>
  <c r="N879" i="1" s="1"/>
  <c r="O879" i="1"/>
  <c r="K878" i="1"/>
  <c r="L878" i="1" s="1"/>
  <c r="M878" i="1"/>
  <c r="N878" i="1" s="1"/>
  <c r="O878" i="1"/>
  <c r="P878" i="1" s="1"/>
  <c r="K877" i="1"/>
  <c r="M877" i="1"/>
  <c r="N877" i="1" s="1"/>
  <c r="O877" i="1"/>
  <c r="P877" i="1" s="1"/>
  <c r="K876" i="1"/>
  <c r="L876" i="1" s="1"/>
  <c r="M876" i="1"/>
  <c r="N876" i="1" s="1"/>
  <c r="O876" i="1"/>
  <c r="P876" i="1" s="1"/>
  <c r="K875" i="1"/>
  <c r="L875" i="1" s="1"/>
  <c r="M875" i="1"/>
  <c r="N875" i="1" s="1"/>
  <c r="O875" i="1"/>
  <c r="K874" i="1"/>
  <c r="L874" i="1" s="1"/>
  <c r="M874" i="1"/>
  <c r="N874" i="1" s="1"/>
  <c r="O874" i="1"/>
  <c r="P874" i="1" s="1"/>
  <c r="K873" i="1"/>
  <c r="L873" i="1" s="1"/>
  <c r="M873" i="1"/>
  <c r="N873" i="1" s="1"/>
  <c r="O873" i="1"/>
  <c r="P873" i="1" s="1"/>
  <c r="K872" i="1"/>
  <c r="L872" i="1" s="1"/>
  <c r="M872" i="1"/>
  <c r="O872" i="1"/>
  <c r="P872" i="1" s="1"/>
  <c r="K871" i="1"/>
  <c r="L871" i="1" s="1"/>
  <c r="M871" i="1"/>
  <c r="N871" i="1" s="1"/>
  <c r="O871" i="1"/>
  <c r="P871" i="1" s="1"/>
  <c r="K870" i="1"/>
  <c r="M870" i="1"/>
  <c r="N870" i="1" s="1"/>
  <c r="O870" i="1"/>
  <c r="P870" i="1" s="1"/>
  <c r="K869" i="1"/>
  <c r="M869" i="1"/>
  <c r="N869" i="1" s="1"/>
  <c r="O869" i="1"/>
  <c r="P869" i="1" s="1"/>
  <c r="K868" i="1"/>
  <c r="L868" i="1" s="1"/>
  <c r="M868" i="1"/>
  <c r="N868" i="1" s="1"/>
  <c r="O868" i="1"/>
  <c r="P868" i="1" s="1"/>
  <c r="K867" i="1"/>
  <c r="L867" i="1" s="1"/>
  <c r="M867" i="1"/>
  <c r="N867" i="1" s="1"/>
  <c r="O867" i="1"/>
  <c r="K866" i="1"/>
  <c r="L866" i="1" s="1"/>
  <c r="M866" i="1"/>
  <c r="N866" i="1" s="1"/>
  <c r="O866" i="1"/>
  <c r="P866" i="1" s="1"/>
  <c r="K865" i="1"/>
  <c r="L865" i="1" s="1"/>
  <c r="M865" i="1"/>
  <c r="O865" i="1"/>
  <c r="P865" i="1" s="1"/>
  <c r="K864" i="1"/>
  <c r="L864" i="1" s="1"/>
  <c r="M864" i="1"/>
  <c r="O864" i="1"/>
  <c r="P864" i="1" s="1"/>
  <c r="K863" i="1"/>
  <c r="L863" i="1" s="1"/>
  <c r="M863" i="1"/>
  <c r="N863" i="1" s="1"/>
  <c r="O863" i="1"/>
  <c r="P863" i="1" s="1"/>
  <c r="K862" i="1"/>
  <c r="L862" i="1" s="1"/>
  <c r="M862" i="1"/>
  <c r="N862" i="1" s="1"/>
  <c r="O862" i="1"/>
  <c r="P862" i="1" s="1"/>
  <c r="K861" i="1"/>
  <c r="M861" i="1"/>
  <c r="N861" i="1" s="1"/>
  <c r="O861" i="1"/>
  <c r="P861" i="1" s="1"/>
  <c r="K860" i="1"/>
  <c r="L860" i="1" s="1"/>
  <c r="M860" i="1"/>
  <c r="O860" i="1"/>
  <c r="P860" i="1" s="1"/>
  <c r="K859" i="1"/>
  <c r="L859" i="1" s="1"/>
  <c r="M859" i="1"/>
  <c r="N859" i="1" s="1"/>
  <c r="O859" i="1"/>
  <c r="K858" i="1"/>
  <c r="L858" i="1" s="1"/>
  <c r="M858" i="1"/>
  <c r="N858" i="1" s="1"/>
  <c r="O858" i="1"/>
  <c r="P858" i="1" s="1"/>
  <c r="K857" i="1"/>
  <c r="L857" i="1" s="1"/>
  <c r="M857" i="1"/>
  <c r="N857" i="1" s="1"/>
  <c r="O857" i="1"/>
  <c r="P857" i="1" s="1"/>
  <c r="K856" i="1"/>
  <c r="L856" i="1" s="1"/>
  <c r="M856" i="1"/>
  <c r="O856" i="1"/>
  <c r="P856" i="1" s="1"/>
  <c r="K855" i="1"/>
  <c r="L855" i="1" s="1"/>
  <c r="M855" i="1"/>
  <c r="N855" i="1" s="1"/>
  <c r="O855" i="1"/>
  <c r="P855" i="1" s="1"/>
  <c r="K854" i="1"/>
  <c r="L854" i="1" s="1"/>
  <c r="M854" i="1"/>
  <c r="N854" i="1" s="1"/>
  <c r="O854" i="1"/>
  <c r="P854" i="1" s="1"/>
  <c r="K853" i="1"/>
  <c r="M853" i="1"/>
  <c r="N853" i="1" s="1"/>
  <c r="O853" i="1"/>
  <c r="P853" i="1" s="1"/>
  <c r="K852" i="1"/>
  <c r="L852" i="1" s="1"/>
  <c r="M852" i="1"/>
  <c r="N852" i="1" s="1"/>
  <c r="O852" i="1"/>
  <c r="K851" i="1"/>
  <c r="L851" i="1" s="1"/>
  <c r="M851" i="1"/>
  <c r="N851" i="1" s="1"/>
  <c r="O851" i="1"/>
  <c r="K850" i="1"/>
  <c r="L850" i="1" s="1"/>
  <c r="M850" i="1"/>
  <c r="N850" i="1" s="1"/>
  <c r="O850" i="1"/>
  <c r="P850" i="1" s="1"/>
  <c r="K849" i="1"/>
  <c r="L849" i="1" s="1"/>
  <c r="M849" i="1"/>
  <c r="N849" i="1" s="1"/>
  <c r="O849" i="1"/>
  <c r="P849" i="1" s="1"/>
  <c r="K848" i="1"/>
  <c r="L848" i="1" s="1"/>
  <c r="M848" i="1"/>
  <c r="O848" i="1"/>
  <c r="P848" i="1" s="1"/>
  <c r="K847" i="1"/>
  <c r="L847" i="1" s="1"/>
  <c r="M847" i="1"/>
  <c r="N847" i="1" s="1"/>
  <c r="O847" i="1"/>
  <c r="P847" i="1" s="1"/>
  <c r="K846" i="1"/>
  <c r="L846" i="1" s="1"/>
  <c r="M846" i="1"/>
  <c r="N846" i="1" s="1"/>
  <c r="O846" i="1"/>
  <c r="P846" i="1" s="1"/>
  <c r="K845" i="1"/>
  <c r="L845" i="1" s="1"/>
  <c r="M845" i="1"/>
  <c r="N845" i="1" s="1"/>
  <c r="O845" i="1"/>
  <c r="P845" i="1" s="1"/>
  <c r="K844" i="1"/>
  <c r="L844" i="1" s="1"/>
  <c r="M844" i="1"/>
  <c r="N844" i="1" s="1"/>
  <c r="O844" i="1"/>
  <c r="K843" i="1"/>
  <c r="L843" i="1" s="1"/>
  <c r="M843" i="1"/>
  <c r="N843" i="1" s="1"/>
  <c r="O843" i="1"/>
  <c r="K842" i="1"/>
  <c r="L842" i="1" s="1"/>
  <c r="M842" i="1"/>
  <c r="N842" i="1" s="1"/>
  <c r="O842" i="1"/>
  <c r="P842" i="1" s="1"/>
  <c r="K841" i="1"/>
  <c r="L841" i="1" s="1"/>
  <c r="M841" i="1"/>
  <c r="N841" i="1" s="1"/>
  <c r="O841" i="1"/>
  <c r="P841" i="1" s="1"/>
  <c r="K840" i="1"/>
  <c r="L840" i="1" s="1"/>
  <c r="M840" i="1"/>
  <c r="N840" i="1" s="1"/>
  <c r="O840" i="1"/>
  <c r="P840" i="1" s="1"/>
  <c r="K839" i="1"/>
  <c r="L839" i="1" s="1"/>
  <c r="M839" i="1"/>
  <c r="N839" i="1" s="1"/>
  <c r="O839" i="1"/>
  <c r="P839" i="1" s="1"/>
  <c r="K838" i="1"/>
  <c r="L838" i="1" s="1"/>
  <c r="M838" i="1"/>
  <c r="N838" i="1" s="1"/>
  <c r="O838" i="1"/>
  <c r="P838" i="1" s="1"/>
  <c r="K837" i="1"/>
  <c r="L837" i="1" s="1"/>
  <c r="M837" i="1"/>
  <c r="N837" i="1" s="1"/>
  <c r="O837" i="1"/>
  <c r="P837" i="1" s="1"/>
  <c r="K836" i="1"/>
  <c r="L836" i="1" s="1"/>
  <c r="M836" i="1"/>
  <c r="N836" i="1" s="1"/>
  <c r="O836" i="1"/>
  <c r="P836" i="1" s="1"/>
  <c r="K835" i="1"/>
  <c r="L835" i="1" s="1"/>
  <c r="M835" i="1"/>
  <c r="N835" i="1" s="1"/>
  <c r="O835" i="1"/>
  <c r="P835" i="1" s="1"/>
  <c r="K834" i="1"/>
  <c r="L834" i="1" s="1"/>
  <c r="M834" i="1"/>
  <c r="N834" i="1" s="1"/>
  <c r="O834" i="1"/>
  <c r="P834" i="1" s="1"/>
  <c r="K833" i="1"/>
  <c r="L833" i="1" s="1"/>
  <c r="M833" i="1"/>
  <c r="O833" i="1"/>
  <c r="P833" i="1" s="1"/>
  <c r="K832" i="1"/>
  <c r="L832" i="1" s="1"/>
  <c r="M832" i="1"/>
  <c r="N832" i="1" s="1"/>
  <c r="O832" i="1"/>
  <c r="P832" i="1" s="1"/>
  <c r="K831" i="1"/>
  <c r="L831" i="1" s="1"/>
  <c r="M831" i="1"/>
  <c r="N831" i="1" s="1"/>
  <c r="O831" i="1"/>
  <c r="P831" i="1" s="1"/>
  <c r="K830" i="1"/>
  <c r="L830" i="1" s="1"/>
  <c r="M830" i="1"/>
  <c r="N830" i="1" s="1"/>
  <c r="O830" i="1"/>
  <c r="P830" i="1" s="1"/>
  <c r="K829" i="1"/>
  <c r="L829" i="1" s="1"/>
  <c r="M829" i="1"/>
  <c r="N829" i="1" s="1"/>
  <c r="O829" i="1"/>
  <c r="P829" i="1" s="1"/>
  <c r="K828" i="1"/>
  <c r="L828" i="1" s="1"/>
  <c r="M828" i="1"/>
  <c r="N828" i="1" s="1"/>
  <c r="O828" i="1"/>
  <c r="P828" i="1" s="1"/>
  <c r="K827" i="1"/>
  <c r="L827" i="1" s="1"/>
  <c r="M827" i="1"/>
  <c r="N827" i="1" s="1"/>
  <c r="O827" i="1"/>
  <c r="P827" i="1" s="1"/>
  <c r="K826" i="1"/>
  <c r="L826" i="1" s="1"/>
  <c r="M826" i="1"/>
  <c r="N826" i="1" s="1"/>
  <c r="O826" i="1"/>
  <c r="P826" i="1" s="1"/>
  <c r="K825" i="1"/>
  <c r="L825" i="1" s="1"/>
  <c r="M825" i="1"/>
  <c r="O825" i="1"/>
  <c r="P825" i="1" s="1"/>
  <c r="K824" i="1"/>
  <c r="L824" i="1" s="1"/>
  <c r="M824" i="1"/>
  <c r="N824" i="1" s="1"/>
  <c r="O824" i="1"/>
  <c r="P824" i="1" s="1"/>
  <c r="K823" i="1"/>
  <c r="L823" i="1" s="1"/>
  <c r="M823" i="1"/>
  <c r="N823" i="1" s="1"/>
  <c r="O823" i="1"/>
  <c r="P823" i="1" s="1"/>
  <c r="K822" i="1"/>
  <c r="L822" i="1" s="1"/>
  <c r="M822" i="1"/>
  <c r="N822" i="1" s="1"/>
  <c r="O822" i="1"/>
  <c r="P822" i="1" s="1"/>
  <c r="K821" i="1"/>
  <c r="L821" i="1" s="1"/>
  <c r="M821" i="1"/>
  <c r="N821" i="1" s="1"/>
  <c r="O821" i="1"/>
  <c r="P821" i="1" s="1"/>
  <c r="K820" i="1"/>
  <c r="L820" i="1" s="1"/>
  <c r="M820" i="1"/>
  <c r="N820" i="1" s="1"/>
  <c r="O820" i="1"/>
  <c r="P820" i="1" s="1"/>
  <c r="K819" i="1"/>
  <c r="L819" i="1" s="1"/>
  <c r="M819" i="1"/>
  <c r="N819" i="1" s="1"/>
  <c r="O819" i="1"/>
  <c r="P819" i="1" s="1"/>
  <c r="K818" i="1"/>
  <c r="L818" i="1" s="1"/>
  <c r="M818" i="1"/>
  <c r="N818" i="1" s="1"/>
  <c r="O818" i="1"/>
  <c r="P818" i="1" s="1"/>
  <c r="K817" i="1"/>
  <c r="L817" i="1" s="1"/>
  <c r="M817" i="1"/>
  <c r="N817" i="1" s="1"/>
  <c r="O817" i="1"/>
  <c r="P817" i="1" s="1"/>
  <c r="K816" i="1"/>
  <c r="L816" i="1" s="1"/>
  <c r="M816" i="1"/>
  <c r="O816" i="1"/>
  <c r="P816" i="1" s="1"/>
  <c r="K815" i="1"/>
  <c r="L815" i="1" s="1"/>
  <c r="M815" i="1"/>
  <c r="N815" i="1" s="1"/>
  <c r="O815" i="1"/>
  <c r="P815" i="1" s="1"/>
  <c r="K814" i="1"/>
  <c r="M814" i="1"/>
  <c r="N814" i="1" s="1"/>
  <c r="O814" i="1"/>
  <c r="P814" i="1" s="1"/>
  <c r="K813" i="1"/>
  <c r="M813" i="1"/>
  <c r="N813" i="1" s="1"/>
  <c r="O813" i="1"/>
  <c r="P813" i="1" s="1"/>
  <c r="K812" i="1"/>
  <c r="L812" i="1" s="1"/>
  <c r="M812" i="1"/>
  <c r="N812" i="1" s="1"/>
  <c r="O812" i="1"/>
  <c r="P812" i="1" s="1"/>
  <c r="K811" i="1"/>
  <c r="L811" i="1" s="1"/>
  <c r="M811" i="1"/>
  <c r="N811" i="1" s="1"/>
  <c r="O811" i="1"/>
  <c r="P811" i="1" s="1"/>
  <c r="K810" i="1"/>
  <c r="L810" i="1" s="1"/>
  <c r="M810" i="1"/>
  <c r="N810" i="1" s="1"/>
  <c r="O810" i="1"/>
  <c r="P810" i="1" s="1"/>
  <c r="K809" i="1"/>
  <c r="L809" i="1" s="1"/>
  <c r="M809" i="1"/>
  <c r="N809" i="1" s="1"/>
  <c r="O809" i="1"/>
  <c r="P809" i="1" s="1"/>
  <c r="K808" i="1"/>
  <c r="L808" i="1" s="1"/>
  <c r="M808" i="1"/>
  <c r="N808" i="1" s="1"/>
  <c r="O808" i="1"/>
  <c r="P808" i="1" s="1"/>
  <c r="K807" i="1"/>
  <c r="L807" i="1" s="1"/>
  <c r="M807" i="1"/>
  <c r="N807" i="1" s="1"/>
  <c r="O807" i="1"/>
  <c r="P807" i="1" s="1"/>
  <c r="K806" i="1"/>
  <c r="L806" i="1" s="1"/>
  <c r="M806" i="1"/>
  <c r="N806" i="1" s="1"/>
  <c r="O806" i="1"/>
  <c r="P806" i="1" s="1"/>
  <c r="K805" i="1"/>
  <c r="L805" i="1" s="1"/>
  <c r="M805" i="1"/>
  <c r="O805" i="1"/>
  <c r="P805" i="1" s="1"/>
  <c r="K804" i="1"/>
  <c r="L804" i="1" s="1"/>
  <c r="M804" i="1"/>
  <c r="N804" i="1" s="1"/>
  <c r="O804" i="1"/>
  <c r="P804" i="1" s="1"/>
  <c r="K803" i="1"/>
  <c r="L803" i="1" s="1"/>
  <c r="M803" i="1"/>
  <c r="N803" i="1" s="1"/>
  <c r="O803" i="1"/>
  <c r="P803" i="1" s="1"/>
  <c r="K802" i="1"/>
  <c r="L802" i="1" s="1"/>
  <c r="M802" i="1"/>
  <c r="N802" i="1" s="1"/>
  <c r="O802" i="1"/>
  <c r="P802" i="1" s="1"/>
  <c r="K801" i="1"/>
  <c r="L801" i="1" s="1"/>
  <c r="M801" i="1"/>
  <c r="N801" i="1" s="1"/>
  <c r="O801" i="1"/>
  <c r="P801" i="1" s="1"/>
  <c r="K800" i="1"/>
  <c r="L800" i="1" s="1"/>
  <c r="M800" i="1"/>
  <c r="N800" i="1" s="1"/>
  <c r="O800" i="1"/>
  <c r="P800" i="1" s="1"/>
  <c r="K799" i="1"/>
  <c r="L799" i="1" s="1"/>
  <c r="M799" i="1"/>
  <c r="N799" i="1" s="1"/>
  <c r="O799" i="1"/>
  <c r="K798" i="1"/>
  <c r="L798" i="1" s="1"/>
  <c r="M798" i="1"/>
  <c r="N798" i="1" s="1"/>
  <c r="O798" i="1"/>
  <c r="P798" i="1" s="1"/>
  <c r="K797" i="1"/>
  <c r="L797" i="1" s="1"/>
  <c r="M797" i="1"/>
  <c r="N797" i="1" s="1"/>
  <c r="O797" i="1"/>
  <c r="P797" i="1" s="1"/>
  <c r="K796" i="1"/>
  <c r="L796" i="1" s="1"/>
  <c r="M796" i="1"/>
  <c r="N796" i="1" s="1"/>
  <c r="O796" i="1"/>
  <c r="P796" i="1" s="1"/>
  <c r="K795" i="1"/>
  <c r="L795" i="1" s="1"/>
  <c r="M795" i="1"/>
  <c r="N795" i="1" s="1"/>
  <c r="O795" i="1"/>
  <c r="P795" i="1" s="1"/>
  <c r="K794" i="1"/>
  <c r="L794" i="1" s="1"/>
  <c r="M794" i="1"/>
  <c r="N794" i="1" s="1"/>
  <c r="O794" i="1"/>
  <c r="P794" i="1" s="1"/>
  <c r="K793" i="1"/>
  <c r="L793" i="1" s="1"/>
  <c r="M793" i="1"/>
  <c r="O793" i="1"/>
  <c r="P793" i="1" s="1"/>
  <c r="K792" i="1"/>
  <c r="L792" i="1" s="1"/>
  <c r="M792" i="1"/>
  <c r="N792" i="1" s="1"/>
  <c r="O792" i="1"/>
  <c r="P792" i="1" s="1"/>
  <c r="K791" i="1"/>
  <c r="L791" i="1" s="1"/>
  <c r="M791" i="1"/>
  <c r="N791" i="1" s="1"/>
  <c r="O791" i="1"/>
  <c r="P791" i="1" s="1"/>
  <c r="K790" i="1"/>
  <c r="L790" i="1" s="1"/>
  <c r="M790" i="1"/>
  <c r="N790" i="1" s="1"/>
  <c r="O790" i="1"/>
  <c r="P790" i="1" s="1"/>
  <c r="K789" i="1"/>
  <c r="L789" i="1" s="1"/>
  <c r="M789" i="1"/>
  <c r="N789" i="1" s="1"/>
  <c r="O789" i="1"/>
  <c r="P789" i="1" s="1"/>
  <c r="K788" i="1"/>
  <c r="L788" i="1" s="1"/>
  <c r="M788" i="1"/>
  <c r="N788" i="1" s="1"/>
  <c r="O788" i="1"/>
  <c r="P788" i="1" s="1"/>
  <c r="K787" i="1"/>
  <c r="L787" i="1" s="1"/>
  <c r="M787" i="1"/>
  <c r="N787" i="1" s="1"/>
  <c r="O787" i="1"/>
  <c r="K786" i="1"/>
  <c r="L786" i="1" s="1"/>
  <c r="M786" i="1"/>
  <c r="N786" i="1" s="1"/>
  <c r="O786" i="1"/>
  <c r="P786" i="1" s="1"/>
  <c r="K785" i="1"/>
  <c r="L785" i="1" s="1"/>
  <c r="M785" i="1"/>
  <c r="O785" i="1"/>
  <c r="P785" i="1" s="1"/>
  <c r="K784" i="1"/>
  <c r="L784" i="1" s="1"/>
  <c r="M784" i="1"/>
  <c r="N784" i="1" s="1"/>
  <c r="O784" i="1"/>
  <c r="P784" i="1" s="1"/>
  <c r="K783" i="1"/>
  <c r="L783" i="1" s="1"/>
  <c r="M783" i="1"/>
  <c r="N783" i="1" s="1"/>
  <c r="O783" i="1"/>
  <c r="P783" i="1" s="1"/>
  <c r="K782" i="1"/>
  <c r="M782" i="1"/>
  <c r="N782" i="1" s="1"/>
  <c r="O782" i="1"/>
  <c r="P782" i="1" s="1"/>
  <c r="K781" i="1"/>
  <c r="L781" i="1" s="1"/>
  <c r="M781" i="1"/>
  <c r="N781" i="1" s="1"/>
  <c r="O781" i="1"/>
  <c r="P781" i="1" s="1"/>
  <c r="K780" i="1"/>
  <c r="L780" i="1" s="1"/>
  <c r="M780" i="1"/>
  <c r="N780" i="1" s="1"/>
  <c r="O780" i="1"/>
  <c r="P780" i="1" s="1"/>
  <c r="K779" i="1"/>
  <c r="L779" i="1" s="1"/>
  <c r="M779" i="1"/>
  <c r="N779" i="1" s="1"/>
  <c r="O779" i="1"/>
  <c r="P779" i="1" s="1"/>
  <c r="K778" i="1"/>
  <c r="L778" i="1" s="1"/>
  <c r="M778" i="1"/>
  <c r="N778" i="1" s="1"/>
  <c r="O778" i="1"/>
  <c r="P778" i="1" s="1"/>
  <c r="K777" i="1"/>
  <c r="L777" i="1" s="1"/>
  <c r="M777" i="1"/>
  <c r="N777" i="1" s="1"/>
  <c r="O777" i="1"/>
  <c r="P777" i="1" s="1"/>
  <c r="K776" i="1"/>
  <c r="L776" i="1" s="1"/>
  <c r="M776" i="1"/>
  <c r="O776" i="1"/>
  <c r="P776" i="1" s="1"/>
  <c r="K775" i="1"/>
  <c r="L775" i="1" s="1"/>
  <c r="M775" i="1"/>
  <c r="N775" i="1" s="1"/>
  <c r="O775" i="1"/>
  <c r="P775" i="1" s="1"/>
  <c r="K774" i="1"/>
  <c r="L774" i="1" s="1"/>
  <c r="M774" i="1"/>
  <c r="N774" i="1" s="1"/>
  <c r="O774" i="1"/>
  <c r="P774" i="1" s="1"/>
  <c r="K773" i="1"/>
  <c r="L773" i="1" s="1"/>
  <c r="M773" i="1"/>
  <c r="N773" i="1" s="1"/>
  <c r="O773" i="1"/>
  <c r="P773" i="1" s="1"/>
  <c r="K772" i="1"/>
  <c r="L772" i="1" s="1"/>
  <c r="M772" i="1"/>
  <c r="N772" i="1" s="1"/>
  <c r="O772" i="1"/>
  <c r="P772" i="1" s="1"/>
  <c r="K771" i="1"/>
  <c r="L771" i="1" s="1"/>
  <c r="M771" i="1"/>
  <c r="N771" i="1" s="1"/>
  <c r="O771" i="1"/>
  <c r="P771" i="1" s="1"/>
  <c r="K770" i="1"/>
  <c r="L770" i="1" s="1"/>
  <c r="M770" i="1"/>
  <c r="N770" i="1" s="1"/>
  <c r="O770" i="1"/>
  <c r="P770" i="1" s="1"/>
  <c r="K769" i="1"/>
  <c r="L769" i="1" s="1"/>
  <c r="M769" i="1"/>
  <c r="N769" i="1" s="1"/>
  <c r="O769" i="1"/>
  <c r="P769" i="1" s="1"/>
  <c r="K768" i="1"/>
  <c r="L768" i="1" s="1"/>
  <c r="M768" i="1"/>
  <c r="N768" i="1" s="1"/>
  <c r="O768" i="1"/>
  <c r="P768" i="1" s="1"/>
  <c r="K767" i="1"/>
  <c r="L767" i="1" s="1"/>
  <c r="M767" i="1"/>
  <c r="N767" i="1" s="1"/>
  <c r="O767" i="1"/>
  <c r="K766" i="1"/>
  <c r="M766" i="1"/>
  <c r="N766" i="1" s="1"/>
  <c r="O766" i="1"/>
  <c r="P766" i="1" s="1"/>
  <c r="K765" i="1"/>
  <c r="M765" i="1"/>
  <c r="N765" i="1" s="1"/>
  <c r="O765" i="1"/>
  <c r="P765" i="1" s="1"/>
  <c r="K764" i="1"/>
  <c r="L764" i="1" s="1"/>
  <c r="M764" i="1"/>
  <c r="N764" i="1" s="1"/>
  <c r="O764" i="1"/>
  <c r="P764" i="1" s="1"/>
  <c r="K763" i="1"/>
  <c r="L763" i="1" s="1"/>
  <c r="M763" i="1"/>
  <c r="N763" i="1" s="1"/>
  <c r="O763" i="1"/>
  <c r="P763" i="1" s="1"/>
  <c r="K762" i="1"/>
  <c r="L762" i="1" s="1"/>
  <c r="M762" i="1"/>
  <c r="N762" i="1" s="1"/>
  <c r="O762" i="1"/>
  <c r="P762" i="1" s="1"/>
  <c r="K761" i="1"/>
  <c r="L761" i="1" s="1"/>
  <c r="M761" i="1"/>
  <c r="O761" i="1"/>
  <c r="P761" i="1" s="1"/>
  <c r="K760" i="1"/>
  <c r="L760" i="1" s="1"/>
  <c r="M760" i="1"/>
  <c r="N760" i="1" s="1"/>
  <c r="O760" i="1"/>
  <c r="P760" i="1" s="1"/>
  <c r="K759" i="1"/>
  <c r="L759" i="1" s="1"/>
  <c r="M759" i="1"/>
  <c r="N759" i="1" s="1"/>
  <c r="O759" i="1"/>
  <c r="P759" i="1" s="1"/>
  <c r="K758" i="1"/>
  <c r="L758" i="1" s="1"/>
  <c r="M758" i="1"/>
  <c r="N758" i="1" s="1"/>
  <c r="O758" i="1"/>
  <c r="P758" i="1" s="1"/>
  <c r="K757" i="1"/>
  <c r="L757" i="1" s="1"/>
  <c r="M757" i="1"/>
  <c r="N757" i="1" s="1"/>
  <c r="O757" i="1"/>
  <c r="P757" i="1" s="1"/>
  <c r="K756" i="1"/>
  <c r="L756" i="1" s="1"/>
  <c r="M756" i="1"/>
  <c r="N756" i="1" s="1"/>
  <c r="O756" i="1"/>
  <c r="P756" i="1" s="1"/>
  <c r="K755" i="1"/>
  <c r="L755" i="1" s="1"/>
  <c r="M755" i="1"/>
  <c r="N755" i="1" s="1"/>
  <c r="O755" i="1"/>
  <c r="P755" i="1" s="1"/>
  <c r="K754" i="1"/>
  <c r="L754" i="1" s="1"/>
  <c r="M754" i="1"/>
  <c r="N754" i="1" s="1"/>
  <c r="O754" i="1"/>
  <c r="P754" i="1" s="1"/>
  <c r="K753" i="1"/>
  <c r="L753" i="1" s="1"/>
  <c r="M753" i="1"/>
  <c r="O753" i="1"/>
  <c r="P753" i="1" s="1"/>
  <c r="K752" i="1"/>
  <c r="L752" i="1" s="1"/>
  <c r="M752" i="1"/>
  <c r="N752" i="1" s="1"/>
  <c r="O752" i="1"/>
  <c r="P752" i="1" s="1"/>
  <c r="K751" i="1"/>
  <c r="L751" i="1" s="1"/>
  <c r="M751" i="1"/>
  <c r="N751" i="1" s="1"/>
  <c r="O751" i="1"/>
  <c r="P751" i="1" s="1"/>
  <c r="K750" i="1"/>
  <c r="L750" i="1" s="1"/>
  <c r="M750" i="1"/>
  <c r="N750" i="1" s="1"/>
  <c r="O750" i="1"/>
  <c r="P750" i="1" s="1"/>
  <c r="K749" i="1"/>
  <c r="L749" i="1" s="1"/>
  <c r="M749" i="1"/>
  <c r="O749" i="1"/>
  <c r="P749" i="1" s="1"/>
  <c r="K748" i="1"/>
  <c r="L748" i="1" s="1"/>
  <c r="M748" i="1"/>
  <c r="N748" i="1" s="1"/>
  <c r="O748" i="1"/>
  <c r="P748" i="1" s="1"/>
  <c r="K747" i="1"/>
  <c r="L747" i="1" s="1"/>
  <c r="M747" i="1"/>
  <c r="N747" i="1" s="1"/>
  <c r="O747" i="1"/>
  <c r="P747" i="1" s="1"/>
  <c r="K746" i="1"/>
  <c r="L746" i="1" s="1"/>
  <c r="M746" i="1"/>
  <c r="N746" i="1" s="1"/>
  <c r="O746" i="1"/>
  <c r="P746" i="1" s="1"/>
  <c r="K745" i="1"/>
  <c r="L745" i="1" s="1"/>
  <c r="M745" i="1"/>
  <c r="N745" i="1" s="1"/>
  <c r="O745" i="1"/>
  <c r="P745" i="1" s="1"/>
  <c r="K744" i="1"/>
  <c r="L744" i="1" s="1"/>
  <c r="M744" i="1"/>
  <c r="N744" i="1" s="1"/>
  <c r="O744" i="1"/>
  <c r="P744" i="1" s="1"/>
  <c r="K743" i="1"/>
  <c r="L743" i="1" s="1"/>
  <c r="M743" i="1"/>
  <c r="N743" i="1" s="1"/>
  <c r="O743" i="1"/>
  <c r="P743" i="1" s="1"/>
  <c r="K742" i="1"/>
  <c r="L742" i="1" s="1"/>
  <c r="M742" i="1"/>
  <c r="N742" i="1" s="1"/>
  <c r="O742" i="1"/>
  <c r="P742" i="1" s="1"/>
  <c r="K741" i="1"/>
  <c r="L741" i="1" s="1"/>
  <c r="M741" i="1"/>
  <c r="N741" i="1" s="1"/>
  <c r="O741" i="1"/>
  <c r="P741" i="1" s="1"/>
  <c r="K740" i="1"/>
  <c r="L740" i="1" s="1"/>
  <c r="M740" i="1"/>
  <c r="N740" i="1" s="1"/>
  <c r="O740" i="1"/>
  <c r="P740" i="1" s="1"/>
  <c r="K739" i="1"/>
  <c r="L739" i="1" s="1"/>
  <c r="M739" i="1"/>
  <c r="N739" i="1" s="1"/>
  <c r="O739" i="1"/>
  <c r="P739" i="1" s="1"/>
  <c r="K738" i="1"/>
  <c r="L738" i="1" s="1"/>
  <c r="M738" i="1"/>
  <c r="N738" i="1" s="1"/>
  <c r="O738" i="1"/>
  <c r="P738" i="1" s="1"/>
  <c r="K737" i="1"/>
  <c r="L737" i="1" s="1"/>
  <c r="M737" i="1"/>
  <c r="N737" i="1" s="1"/>
  <c r="O737" i="1"/>
  <c r="P737" i="1" s="1"/>
  <c r="K736" i="1"/>
  <c r="L736" i="1" s="1"/>
  <c r="M736" i="1"/>
  <c r="O736" i="1"/>
  <c r="P736" i="1" s="1"/>
  <c r="K735" i="1"/>
  <c r="L735" i="1" s="1"/>
  <c r="M735" i="1"/>
  <c r="N735" i="1" s="1"/>
  <c r="O735" i="1"/>
  <c r="P735" i="1" s="1"/>
  <c r="K734" i="1"/>
  <c r="M734" i="1"/>
  <c r="N734" i="1" s="1"/>
  <c r="O734" i="1"/>
  <c r="P734" i="1" s="1"/>
  <c r="K733" i="1"/>
  <c r="L733" i="1" s="1"/>
  <c r="M733" i="1"/>
  <c r="N733" i="1" s="1"/>
  <c r="O733" i="1"/>
  <c r="P733" i="1" s="1"/>
  <c r="K732" i="1"/>
  <c r="L732" i="1" s="1"/>
  <c r="M732" i="1"/>
  <c r="N732" i="1" s="1"/>
  <c r="O732" i="1"/>
  <c r="P732" i="1" s="1"/>
  <c r="K731" i="1"/>
  <c r="L731" i="1" s="1"/>
  <c r="M731" i="1"/>
  <c r="N731" i="1" s="1"/>
  <c r="O731" i="1"/>
  <c r="K730" i="1"/>
  <c r="L730" i="1" s="1"/>
  <c r="M730" i="1"/>
  <c r="N730" i="1" s="1"/>
  <c r="O730" i="1"/>
  <c r="P730" i="1" s="1"/>
  <c r="K729" i="1"/>
  <c r="L729" i="1" s="1"/>
  <c r="M729" i="1"/>
  <c r="N729" i="1" s="1"/>
  <c r="O729" i="1"/>
  <c r="P729" i="1" s="1"/>
  <c r="K728" i="1"/>
  <c r="L728" i="1" s="1"/>
  <c r="M728" i="1"/>
  <c r="N728" i="1" s="1"/>
  <c r="O728" i="1"/>
  <c r="P728" i="1" s="1"/>
  <c r="K727" i="1"/>
  <c r="L727" i="1" s="1"/>
  <c r="M727" i="1"/>
  <c r="N727" i="1" s="1"/>
  <c r="O727" i="1"/>
  <c r="P727" i="1" s="1"/>
  <c r="K726" i="1"/>
  <c r="M726" i="1"/>
  <c r="N726" i="1" s="1"/>
  <c r="O726" i="1"/>
  <c r="P726" i="1" s="1"/>
  <c r="K725" i="1"/>
  <c r="L725" i="1" s="1"/>
  <c r="M725" i="1"/>
  <c r="N725" i="1" s="1"/>
  <c r="O725" i="1"/>
  <c r="P725" i="1" s="1"/>
  <c r="K724" i="1"/>
  <c r="L724" i="1" s="1"/>
  <c r="M724" i="1"/>
  <c r="N724" i="1" s="1"/>
  <c r="O724" i="1"/>
  <c r="P724" i="1" s="1"/>
  <c r="K723" i="1"/>
  <c r="L723" i="1" s="1"/>
  <c r="M723" i="1"/>
  <c r="N723" i="1" s="1"/>
  <c r="O723" i="1"/>
  <c r="P723" i="1" s="1"/>
  <c r="K722" i="1"/>
  <c r="L722" i="1" s="1"/>
  <c r="M722" i="1"/>
  <c r="N722" i="1" s="1"/>
  <c r="O722" i="1"/>
  <c r="P722" i="1" s="1"/>
  <c r="K721" i="1"/>
  <c r="M721" i="1"/>
  <c r="O721" i="1"/>
  <c r="P721" i="1" s="1"/>
  <c r="K720" i="1"/>
  <c r="L720" i="1" s="1"/>
  <c r="M720" i="1"/>
  <c r="N720" i="1" s="1"/>
  <c r="O720" i="1"/>
  <c r="P720" i="1" s="1"/>
  <c r="K719" i="1"/>
  <c r="L719" i="1" s="1"/>
  <c r="M719" i="1"/>
  <c r="N719" i="1" s="1"/>
  <c r="O719" i="1"/>
  <c r="P719" i="1" s="1"/>
  <c r="K718" i="1"/>
  <c r="L718" i="1" s="1"/>
  <c r="M718" i="1"/>
  <c r="N718" i="1" s="1"/>
  <c r="O718" i="1"/>
  <c r="P718" i="1" s="1"/>
  <c r="K717" i="1"/>
  <c r="L717" i="1" s="1"/>
  <c r="M717" i="1"/>
  <c r="N717" i="1" s="1"/>
  <c r="O717" i="1"/>
  <c r="P717" i="1" s="1"/>
  <c r="K716" i="1"/>
  <c r="L716" i="1" s="1"/>
  <c r="M716" i="1"/>
  <c r="N716" i="1" s="1"/>
  <c r="O716" i="1"/>
  <c r="P716" i="1" s="1"/>
  <c r="K715" i="1"/>
  <c r="L715" i="1" s="1"/>
  <c r="M715" i="1"/>
  <c r="N715" i="1" s="1"/>
  <c r="O715" i="1"/>
  <c r="P715" i="1" s="1"/>
  <c r="K714" i="1"/>
  <c r="L714" i="1" s="1"/>
  <c r="M714" i="1"/>
  <c r="N714" i="1" s="1"/>
  <c r="O714" i="1"/>
  <c r="P714" i="1" s="1"/>
  <c r="K713" i="1"/>
  <c r="L713" i="1" s="1"/>
  <c r="M713" i="1"/>
  <c r="N713" i="1" s="1"/>
  <c r="O713" i="1"/>
  <c r="P713" i="1" s="1"/>
  <c r="K712" i="1"/>
  <c r="L712" i="1" s="1"/>
  <c r="M712" i="1"/>
  <c r="N712" i="1" s="1"/>
  <c r="O712" i="1"/>
  <c r="P712" i="1" s="1"/>
  <c r="K711" i="1"/>
  <c r="L711" i="1" s="1"/>
  <c r="M711" i="1"/>
  <c r="N711" i="1" s="1"/>
  <c r="O711" i="1"/>
  <c r="P711" i="1" s="1"/>
  <c r="K710" i="1"/>
  <c r="L710" i="1" s="1"/>
  <c r="M710" i="1"/>
  <c r="N710" i="1" s="1"/>
  <c r="O710" i="1"/>
  <c r="P710" i="1" s="1"/>
  <c r="K709" i="1"/>
  <c r="L709" i="1" s="1"/>
  <c r="M709" i="1"/>
  <c r="N709" i="1" s="1"/>
  <c r="O709" i="1"/>
  <c r="P709" i="1" s="1"/>
  <c r="K708" i="1"/>
  <c r="L708" i="1" s="1"/>
  <c r="M708" i="1"/>
  <c r="N708" i="1" s="1"/>
  <c r="O708" i="1"/>
  <c r="P708" i="1" s="1"/>
  <c r="K707" i="1"/>
  <c r="L707" i="1" s="1"/>
  <c r="M707" i="1"/>
  <c r="N707" i="1" s="1"/>
  <c r="O707" i="1"/>
  <c r="P707" i="1" s="1"/>
  <c r="K706" i="1"/>
  <c r="L706" i="1" s="1"/>
  <c r="M706" i="1"/>
  <c r="N706" i="1" s="1"/>
  <c r="O706" i="1"/>
  <c r="P706" i="1" s="1"/>
  <c r="K705" i="1"/>
  <c r="L705" i="1" s="1"/>
  <c r="M705" i="1"/>
  <c r="N705" i="1" s="1"/>
  <c r="O705" i="1"/>
  <c r="P705" i="1" s="1"/>
  <c r="K704" i="1"/>
  <c r="L704" i="1" s="1"/>
  <c r="M704" i="1"/>
  <c r="N704" i="1" s="1"/>
  <c r="O704" i="1"/>
  <c r="P704" i="1" s="1"/>
  <c r="K703" i="1"/>
  <c r="L703" i="1" s="1"/>
  <c r="M703" i="1"/>
  <c r="N703" i="1" s="1"/>
  <c r="O703" i="1"/>
  <c r="P703" i="1" s="1"/>
  <c r="K702" i="1"/>
  <c r="M702" i="1"/>
  <c r="N702" i="1" s="1"/>
  <c r="O702" i="1"/>
  <c r="P702" i="1" s="1"/>
  <c r="K701" i="1"/>
  <c r="L701" i="1" s="1"/>
  <c r="M701" i="1"/>
  <c r="N701" i="1" s="1"/>
  <c r="O701" i="1"/>
  <c r="P701" i="1" s="1"/>
  <c r="K700" i="1"/>
  <c r="L700" i="1" s="1"/>
  <c r="M700" i="1"/>
  <c r="N700" i="1" s="1"/>
  <c r="O700" i="1"/>
  <c r="P700" i="1" s="1"/>
  <c r="K699" i="1"/>
  <c r="L699" i="1" s="1"/>
  <c r="M699" i="1"/>
  <c r="N699" i="1" s="1"/>
  <c r="O699" i="1"/>
  <c r="P699" i="1" s="1"/>
  <c r="K698" i="1"/>
  <c r="L698" i="1" s="1"/>
  <c r="M698" i="1"/>
  <c r="N698" i="1" s="1"/>
  <c r="O698" i="1"/>
  <c r="P698" i="1" s="1"/>
  <c r="K697" i="1"/>
  <c r="L697" i="1" s="1"/>
  <c r="M697" i="1"/>
  <c r="N697" i="1" s="1"/>
  <c r="O697" i="1"/>
  <c r="P697" i="1" s="1"/>
  <c r="K696" i="1"/>
  <c r="L696" i="1" s="1"/>
  <c r="M696" i="1"/>
  <c r="N696" i="1" s="1"/>
  <c r="O696" i="1"/>
  <c r="P696" i="1" s="1"/>
  <c r="K695" i="1"/>
  <c r="L695" i="1" s="1"/>
  <c r="M695" i="1"/>
  <c r="N695" i="1" s="1"/>
  <c r="O695" i="1"/>
  <c r="P695" i="1" s="1"/>
  <c r="K694" i="1"/>
  <c r="L694" i="1" s="1"/>
  <c r="M694" i="1"/>
  <c r="N694" i="1" s="1"/>
  <c r="O694" i="1"/>
  <c r="P694" i="1" s="1"/>
  <c r="K693" i="1"/>
  <c r="L693" i="1" s="1"/>
  <c r="M693" i="1"/>
  <c r="N693" i="1" s="1"/>
  <c r="O693" i="1"/>
  <c r="P693" i="1" s="1"/>
  <c r="K692" i="1"/>
  <c r="L692" i="1" s="1"/>
  <c r="M692" i="1"/>
  <c r="N692" i="1" s="1"/>
  <c r="O692" i="1"/>
  <c r="P692" i="1" s="1"/>
  <c r="K691" i="1"/>
  <c r="L691" i="1" s="1"/>
  <c r="M691" i="1"/>
  <c r="N691" i="1" s="1"/>
  <c r="O691" i="1"/>
  <c r="P691" i="1" s="1"/>
  <c r="K690" i="1"/>
  <c r="L690" i="1" s="1"/>
  <c r="M690" i="1"/>
  <c r="N690" i="1" s="1"/>
  <c r="O690" i="1"/>
  <c r="P690" i="1" s="1"/>
  <c r="K689" i="1"/>
  <c r="L689" i="1" s="1"/>
  <c r="M689" i="1"/>
  <c r="N689" i="1" s="1"/>
  <c r="O689" i="1"/>
  <c r="P689" i="1" s="1"/>
  <c r="K688" i="1"/>
  <c r="L688" i="1" s="1"/>
  <c r="M688" i="1"/>
  <c r="N688" i="1" s="1"/>
  <c r="O688" i="1"/>
  <c r="P688" i="1" s="1"/>
  <c r="K687" i="1"/>
  <c r="L687" i="1" s="1"/>
  <c r="M687" i="1"/>
  <c r="N687" i="1" s="1"/>
  <c r="O687" i="1"/>
  <c r="P687" i="1" s="1"/>
  <c r="K686" i="1"/>
  <c r="L686" i="1" s="1"/>
  <c r="M686" i="1"/>
  <c r="N686" i="1" s="1"/>
  <c r="O686" i="1"/>
  <c r="P686" i="1" s="1"/>
  <c r="K685" i="1"/>
  <c r="L685" i="1" s="1"/>
  <c r="M685" i="1"/>
  <c r="N685" i="1" s="1"/>
  <c r="O685" i="1"/>
  <c r="P685" i="1" s="1"/>
  <c r="K684" i="1"/>
  <c r="L684" i="1" s="1"/>
  <c r="M684" i="1"/>
  <c r="N684" i="1" s="1"/>
  <c r="O684" i="1"/>
  <c r="P684" i="1" s="1"/>
  <c r="K683" i="1"/>
  <c r="L683" i="1" s="1"/>
  <c r="M683" i="1"/>
  <c r="N683" i="1" s="1"/>
  <c r="O683" i="1"/>
  <c r="P683" i="1" s="1"/>
  <c r="K682" i="1"/>
  <c r="L682" i="1" s="1"/>
  <c r="M682" i="1"/>
  <c r="N682" i="1" s="1"/>
  <c r="O682" i="1"/>
  <c r="P682" i="1" s="1"/>
  <c r="K681" i="1"/>
  <c r="L681" i="1" s="1"/>
  <c r="M681" i="1"/>
  <c r="N681" i="1" s="1"/>
  <c r="O681" i="1"/>
  <c r="P681" i="1" s="1"/>
  <c r="K680" i="1"/>
  <c r="L680" i="1" s="1"/>
  <c r="M680" i="1"/>
  <c r="O680" i="1"/>
  <c r="P680" i="1" s="1"/>
  <c r="K679" i="1"/>
  <c r="L679" i="1" s="1"/>
  <c r="M679" i="1"/>
  <c r="N679" i="1" s="1"/>
  <c r="O679" i="1"/>
  <c r="P679" i="1" s="1"/>
  <c r="K678" i="1"/>
  <c r="L678" i="1" s="1"/>
  <c r="M678" i="1"/>
  <c r="N678" i="1" s="1"/>
  <c r="O678" i="1"/>
  <c r="P678" i="1" s="1"/>
  <c r="K677" i="1"/>
  <c r="L677" i="1" s="1"/>
  <c r="M677" i="1"/>
  <c r="N677" i="1" s="1"/>
  <c r="O677" i="1"/>
  <c r="P677" i="1" s="1"/>
  <c r="K676" i="1"/>
  <c r="L676" i="1" s="1"/>
  <c r="M676" i="1"/>
  <c r="N676" i="1" s="1"/>
  <c r="O676" i="1"/>
  <c r="P676" i="1" s="1"/>
  <c r="K675" i="1"/>
  <c r="L675" i="1" s="1"/>
  <c r="M675" i="1"/>
  <c r="N675" i="1" s="1"/>
  <c r="O675" i="1"/>
  <c r="P675" i="1" s="1"/>
  <c r="K674" i="1"/>
  <c r="L674" i="1" s="1"/>
  <c r="M674" i="1"/>
  <c r="N674" i="1" s="1"/>
  <c r="O674" i="1"/>
  <c r="P674" i="1" s="1"/>
  <c r="K673" i="1"/>
  <c r="L673" i="1" s="1"/>
  <c r="M673" i="1"/>
  <c r="N673" i="1" s="1"/>
  <c r="O673" i="1"/>
  <c r="P673" i="1" s="1"/>
  <c r="K672" i="1"/>
  <c r="L672" i="1" s="1"/>
  <c r="M672" i="1"/>
  <c r="N672" i="1" s="1"/>
  <c r="O672" i="1"/>
  <c r="P672" i="1" s="1"/>
  <c r="K671" i="1"/>
  <c r="L671" i="1" s="1"/>
  <c r="M671" i="1"/>
  <c r="N671" i="1" s="1"/>
  <c r="O671" i="1"/>
  <c r="P671" i="1" s="1"/>
  <c r="K670" i="1"/>
  <c r="L670" i="1" s="1"/>
  <c r="M670" i="1"/>
  <c r="N670" i="1" s="1"/>
  <c r="O670" i="1"/>
  <c r="P670" i="1" s="1"/>
  <c r="K669" i="1"/>
  <c r="M669" i="1"/>
  <c r="N669" i="1" s="1"/>
  <c r="O669" i="1"/>
  <c r="P669" i="1" s="1"/>
  <c r="K668" i="1"/>
  <c r="L668" i="1" s="1"/>
  <c r="M668" i="1"/>
  <c r="N668" i="1" s="1"/>
  <c r="O668" i="1"/>
  <c r="P668" i="1" s="1"/>
  <c r="K667" i="1"/>
  <c r="L667" i="1" s="1"/>
  <c r="M667" i="1"/>
  <c r="N667" i="1" s="1"/>
  <c r="O667" i="1"/>
  <c r="K666" i="1"/>
  <c r="L666" i="1" s="1"/>
  <c r="M666" i="1"/>
  <c r="N666" i="1" s="1"/>
  <c r="O666" i="1"/>
  <c r="P666" i="1" s="1"/>
  <c r="K665" i="1"/>
  <c r="L665" i="1" s="1"/>
  <c r="M665" i="1"/>
  <c r="O665" i="1"/>
  <c r="P665" i="1" s="1"/>
  <c r="K664" i="1"/>
  <c r="L664" i="1" s="1"/>
  <c r="M664" i="1"/>
  <c r="N664" i="1" s="1"/>
  <c r="O664" i="1"/>
  <c r="P664" i="1" s="1"/>
  <c r="K663" i="1"/>
  <c r="L663" i="1" s="1"/>
  <c r="M663" i="1"/>
  <c r="N663" i="1" s="1"/>
  <c r="O663" i="1"/>
  <c r="P663" i="1" s="1"/>
  <c r="K662" i="1"/>
  <c r="L662" i="1" s="1"/>
  <c r="M662" i="1"/>
  <c r="N662" i="1" s="1"/>
  <c r="O662" i="1"/>
  <c r="P662" i="1" s="1"/>
  <c r="K661" i="1"/>
  <c r="L661" i="1" s="1"/>
  <c r="M661" i="1"/>
  <c r="N661" i="1" s="1"/>
  <c r="O661" i="1"/>
  <c r="P661" i="1" s="1"/>
  <c r="K660" i="1"/>
  <c r="L660" i="1" s="1"/>
  <c r="M660" i="1"/>
  <c r="N660" i="1" s="1"/>
  <c r="O660" i="1"/>
  <c r="P660" i="1" s="1"/>
  <c r="K659" i="1"/>
  <c r="L659" i="1" s="1"/>
  <c r="M659" i="1"/>
  <c r="N659" i="1" s="1"/>
  <c r="O659" i="1"/>
  <c r="P659" i="1" s="1"/>
  <c r="K658" i="1"/>
  <c r="L658" i="1" s="1"/>
  <c r="M658" i="1"/>
  <c r="N658" i="1" s="1"/>
  <c r="O658" i="1"/>
  <c r="P658" i="1" s="1"/>
  <c r="K657" i="1"/>
  <c r="L657" i="1" s="1"/>
  <c r="M657" i="1"/>
  <c r="N657" i="1" s="1"/>
  <c r="O657" i="1"/>
  <c r="P657" i="1" s="1"/>
  <c r="K656" i="1"/>
  <c r="L656" i="1" s="1"/>
  <c r="M656" i="1"/>
  <c r="N656" i="1" s="1"/>
  <c r="O656" i="1"/>
  <c r="P656" i="1" s="1"/>
  <c r="K655" i="1"/>
  <c r="L655" i="1" s="1"/>
  <c r="M655" i="1"/>
  <c r="N655" i="1" s="1"/>
  <c r="O655" i="1"/>
  <c r="P655" i="1" s="1"/>
  <c r="K654" i="1"/>
  <c r="M654" i="1"/>
  <c r="N654" i="1" s="1"/>
  <c r="O654" i="1"/>
  <c r="P654" i="1" s="1"/>
  <c r="K653" i="1"/>
  <c r="L653" i="1" s="1"/>
  <c r="M653" i="1"/>
  <c r="N653" i="1" s="1"/>
  <c r="O653" i="1"/>
  <c r="P653" i="1" s="1"/>
  <c r="K652" i="1"/>
  <c r="L652" i="1" s="1"/>
  <c r="M652" i="1"/>
  <c r="N652" i="1" s="1"/>
  <c r="O652" i="1"/>
  <c r="P652" i="1" s="1"/>
  <c r="K651" i="1"/>
  <c r="L651" i="1" s="1"/>
  <c r="M651" i="1"/>
  <c r="N651" i="1" s="1"/>
  <c r="O651" i="1"/>
  <c r="P651" i="1" s="1"/>
  <c r="K650" i="1"/>
  <c r="L650" i="1" s="1"/>
  <c r="M650" i="1"/>
  <c r="N650" i="1" s="1"/>
  <c r="O650" i="1"/>
  <c r="P650" i="1" s="1"/>
  <c r="K649" i="1"/>
  <c r="L649" i="1" s="1"/>
  <c r="M649" i="1"/>
  <c r="N649" i="1" s="1"/>
  <c r="O649" i="1"/>
  <c r="P649" i="1" s="1"/>
  <c r="K648" i="1"/>
  <c r="L648" i="1" s="1"/>
  <c r="M648" i="1"/>
  <c r="N648" i="1" s="1"/>
  <c r="O648" i="1"/>
  <c r="P648" i="1" s="1"/>
  <c r="K647" i="1"/>
  <c r="L647" i="1" s="1"/>
  <c r="M647" i="1"/>
  <c r="N647" i="1" s="1"/>
  <c r="O647" i="1"/>
  <c r="P647" i="1" s="1"/>
  <c r="K646" i="1"/>
  <c r="L646" i="1" s="1"/>
  <c r="M646" i="1"/>
  <c r="N646" i="1" s="1"/>
  <c r="O646" i="1"/>
  <c r="P646" i="1" s="1"/>
  <c r="K645" i="1"/>
  <c r="L645" i="1" s="1"/>
  <c r="M645" i="1"/>
  <c r="N645" i="1" s="1"/>
  <c r="O645" i="1"/>
  <c r="P645" i="1" s="1"/>
  <c r="K644" i="1"/>
  <c r="L644" i="1" s="1"/>
  <c r="M644" i="1"/>
  <c r="N644" i="1" s="1"/>
  <c r="O644" i="1"/>
  <c r="P644" i="1" s="1"/>
  <c r="K643" i="1"/>
  <c r="L643" i="1" s="1"/>
  <c r="M643" i="1"/>
  <c r="N643" i="1" s="1"/>
  <c r="O643" i="1"/>
  <c r="P643" i="1" s="1"/>
  <c r="K642" i="1"/>
  <c r="L642" i="1" s="1"/>
  <c r="M642" i="1"/>
  <c r="N642" i="1" s="1"/>
  <c r="O642" i="1"/>
  <c r="P642" i="1" s="1"/>
  <c r="K641" i="1"/>
  <c r="L641" i="1" s="1"/>
  <c r="M641" i="1"/>
  <c r="N641" i="1" s="1"/>
  <c r="O641" i="1"/>
  <c r="P641" i="1" s="1"/>
  <c r="K640" i="1"/>
  <c r="L640" i="1" s="1"/>
  <c r="M640" i="1"/>
  <c r="N640" i="1" s="1"/>
  <c r="O640" i="1"/>
  <c r="P640" i="1" s="1"/>
  <c r="K639" i="1"/>
  <c r="L639" i="1" s="1"/>
  <c r="M639" i="1"/>
  <c r="N639" i="1" s="1"/>
  <c r="O639" i="1"/>
  <c r="P639" i="1" s="1"/>
  <c r="K638" i="1"/>
  <c r="L638" i="1" s="1"/>
  <c r="M638" i="1"/>
  <c r="N638" i="1" s="1"/>
  <c r="O638" i="1"/>
  <c r="P638" i="1" s="1"/>
  <c r="K637" i="1"/>
  <c r="L637" i="1" s="1"/>
  <c r="M637" i="1"/>
  <c r="N637" i="1" s="1"/>
  <c r="O637" i="1"/>
  <c r="P637" i="1" s="1"/>
  <c r="K636" i="1"/>
  <c r="L636" i="1" s="1"/>
  <c r="M636" i="1"/>
  <c r="O636" i="1"/>
  <c r="P636" i="1" s="1"/>
  <c r="K635" i="1"/>
  <c r="L635" i="1" s="1"/>
  <c r="M635" i="1"/>
  <c r="N635" i="1" s="1"/>
  <c r="O635" i="1"/>
  <c r="P635" i="1" s="1"/>
  <c r="K634" i="1"/>
  <c r="L634" i="1" s="1"/>
  <c r="M634" i="1"/>
  <c r="N634" i="1" s="1"/>
  <c r="O634" i="1"/>
  <c r="P634" i="1" s="1"/>
  <c r="K633" i="1"/>
  <c r="L633" i="1" s="1"/>
  <c r="M633" i="1"/>
  <c r="N633" i="1" s="1"/>
  <c r="O633" i="1"/>
  <c r="P633" i="1" s="1"/>
  <c r="K632" i="1"/>
  <c r="L632" i="1" s="1"/>
  <c r="M632" i="1"/>
  <c r="O632" i="1"/>
  <c r="P632" i="1" s="1"/>
  <c r="K631" i="1"/>
  <c r="L631" i="1" s="1"/>
  <c r="M631" i="1"/>
  <c r="N631" i="1" s="1"/>
  <c r="O631" i="1"/>
  <c r="P631" i="1" s="1"/>
  <c r="K630" i="1"/>
  <c r="L630" i="1" s="1"/>
  <c r="M630" i="1"/>
  <c r="N630" i="1" s="1"/>
  <c r="O630" i="1"/>
  <c r="P630" i="1" s="1"/>
  <c r="K629" i="1"/>
  <c r="L629" i="1" s="1"/>
  <c r="M629" i="1"/>
  <c r="N629" i="1" s="1"/>
  <c r="O629" i="1"/>
  <c r="P629" i="1" s="1"/>
  <c r="K628" i="1"/>
  <c r="L628" i="1" s="1"/>
  <c r="M628" i="1"/>
  <c r="N628" i="1" s="1"/>
  <c r="O628" i="1"/>
  <c r="P628" i="1" s="1"/>
  <c r="K627" i="1"/>
  <c r="L627" i="1" s="1"/>
  <c r="M627" i="1"/>
  <c r="N627" i="1" s="1"/>
  <c r="O627" i="1"/>
  <c r="P627" i="1" s="1"/>
  <c r="K626" i="1"/>
  <c r="L626" i="1" s="1"/>
  <c r="M626" i="1"/>
  <c r="N626" i="1" s="1"/>
  <c r="O626" i="1"/>
  <c r="P626" i="1" s="1"/>
  <c r="K625" i="1"/>
  <c r="L625" i="1" s="1"/>
  <c r="M625" i="1"/>
  <c r="O625" i="1"/>
  <c r="P625" i="1" s="1"/>
  <c r="K624" i="1"/>
  <c r="L624" i="1" s="1"/>
  <c r="M624" i="1"/>
  <c r="N624" i="1" s="1"/>
  <c r="O624" i="1"/>
  <c r="P624" i="1" s="1"/>
  <c r="K623" i="1"/>
  <c r="L623" i="1" s="1"/>
  <c r="M623" i="1"/>
  <c r="N623" i="1" s="1"/>
  <c r="O623" i="1"/>
  <c r="P623" i="1" s="1"/>
  <c r="K622" i="1"/>
  <c r="M622" i="1"/>
  <c r="N622" i="1" s="1"/>
  <c r="O622" i="1"/>
  <c r="P622" i="1" s="1"/>
  <c r="K621" i="1"/>
  <c r="M621" i="1"/>
  <c r="N621" i="1" s="1"/>
  <c r="O621" i="1"/>
  <c r="P621" i="1" s="1"/>
  <c r="K620" i="1"/>
  <c r="L620" i="1" s="1"/>
  <c r="M620" i="1"/>
  <c r="N620" i="1" s="1"/>
  <c r="O620" i="1"/>
  <c r="P620" i="1" s="1"/>
  <c r="K619" i="1"/>
  <c r="L619" i="1" s="1"/>
  <c r="M619" i="1"/>
  <c r="N619" i="1" s="1"/>
  <c r="O619" i="1"/>
  <c r="P619" i="1" s="1"/>
  <c r="K618" i="1"/>
  <c r="L618" i="1" s="1"/>
  <c r="M618" i="1"/>
  <c r="N618" i="1" s="1"/>
  <c r="O618" i="1"/>
  <c r="P618" i="1" s="1"/>
  <c r="K617" i="1"/>
  <c r="L617" i="1" s="1"/>
  <c r="M617" i="1"/>
  <c r="N617" i="1" s="1"/>
  <c r="O617" i="1"/>
  <c r="P617" i="1" s="1"/>
  <c r="K616" i="1"/>
  <c r="L616" i="1" s="1"/>
  <c r="M616" i="1"/>
  <c r="N616" i="1" s="1"/>
  <c r="O616" i="1"/>
  <c r="P616" i="1" s="1"/>
  <c r="K615" i="1"/>
  <c r="L615" i="1" s="1"/>
  <c r="M615" i="1"/>
  <c r="N615" i="1" s="1"/>
  <c r="O615" i="1"/>
  <c r="P615" i="1" s="1"/>
  <c r="K614" i="1"/>
  <c r="M614" i="1"/>
  <c r="N614" i="1" s="1"/>
  <c r="O614" i="1"/>
  <c r="P614" i="1" s="1"/>
  <c r="K613" i="1"/>
  <c r="L613" i="1" s="1"/>
  <c r="M613" i="1"/>
  <c r="N613" i="1" s="1"/>
  <c r="O613" i="1"/>
  <c r="P613" i="1" s="1"/>
  <c r="K612" i="1"/>
  <c r="L612" i="1" s="1"/>
  <c r="M612" i="1"/>
  <c r="N612" i="1" s="1"/>
  <c r="O612" i="1"/>
  <c r="P612" i="1" s="1"/>
  <c r="K611" i="1"/>
  <c r="L611" i="1" s="1"/>
  <c r="M611" i="1"/>
  <c r="N611" i="1" s="1"/>
  <c r="O611" i="1"/>
  <c r="P611" i="1" s="1"/>
  <c r="K610" i="1"/>
  <c r="L610" i="1" s="1"/>
  <c r="M610" i="1"/>
  <c r="N610" i="1" s="1"/>
  <c r="O610" i="1"/>
  <c r="P610" i="1" s="1"/>
  <c r="K609" i="1"/>
  <c r="L609" i="1" s="1"/>
  <c r="M609" i="1"/>
  <c r="N609" i="1" s="1"/>
  <c r="O609" i="1"/>
  <c r="P609" i="1" s="1"/>
  <c r="K608" i="1"/>
  <c r="L608" i="1" s="1"/>
  <c r="M608" i="1"/>
  <c r="N608" i="1" s="1"/>
  <c r="O608" i="1"/>
  <c r="P608" i="1" s="1"/>
  <c r="K607" i="1"/>
  <c r="L607" i="1" s="1"/>
  <c r="M607" i="1"/>
  <c r="N607" i="1" s="1"/>
  <c r="O607" i="1"/>
  <c r="P607" i="1" s="1"/>
  <c r="K606" i="1"/>
  <c r="L606" i="1" s="1"/>
  <c r="M606" i="1"/>
  <c r="N606" i="1" s="1"/>
  <c r="O606" i="1"/>
  <c r="P606" i="1" s="1"/>
  <c r="K605" i="1"/>
  <c r="L605" i="1" s="1"/>
  <c r="M605" i="1"/>
  <c r="N605" i="1" s="1"/>
  <c r="O605" i="1"/>
  <c r="P605" i="1" s="1"/>
  <c r="K604" i="1"/>
  <c r="L604" i="1" s="1"/>
  <c r="M604" i="1"/>
  <c r="N604" i="1" s="1"/>
  <c r="O604" i="1"/>
  <c r="P604" i="1" s="1"/>
  <c r="K603" i="1"/>
  <c r="L603" i="1" s="1"/>
  <c r="M603" i="1"/>
  <c r="N603" i="1" s="1"/>
  <c r="O603" i="1"/>
  <c r="K602" i="1"/>
  <c r="L602" i="1" s="1"/>
  <c r="M602" i="1"/>
  <c r="N602" i="1" s="1"/>
  <c r="O602" i="1"/>
  <c r="P602" i="1" s="1"/>
  <c r="K601" i="1"/>
  <c r="L601" i="1" s="1"/>
  <c r="M601" i="1"/>
  <c r="N601" i="1" s="1"/>
  <c r="O601" i="1"/>
  <c r="P601" i="1" s="1"/>
  <c r="K600" i="1"/>
  <c r="L600" i="1" s="1"/>
  <c r="M600" i="1"/>
  <c r="N600" i="1" s="1"/>
  <c r="O600" i="1"/>
  <c r="P600" i="1" s="1"/>
  <c r="K599" i="1"/>
  <c r="L599" i="1" s="1"/>
  <c r="M599" i="1"/>
  <c r="N599" i="1" s="1"/>
  <c r="O599" i="1"/>
  <c r="P599" i="1" s="1"/>
  <c r="K598" i="1"/>
  <c r="L598" i="1" s="1"/>
  <c r="M598" i="1"/>
  <c r="N598" i="1" s="1"/>
  <c r="O598" i="1"/>
  <c r="P598" i="1" s="1"/>
  <c r="K597" i="1"/>
  <c r="L597" i="1" s="1"/>
  <c r="M597" i="1"/>
  <c r="N597" i="1" s="1"/>
  <c r="O597" i="1"/>
  <c r="P597" i="1" s="1"/>
  <c r="K596" i="1"/>
  <c r="L596" i="1" s="1"/>
  <c r="M596" i="1"/>
  <c r="N596" i="1" s="1"/>
  <c r="O596" i="1"/>
  <c r="P596" i="1" s="1"/>
  <c r="K595" i="1"/>
  <c r="L595" i="1" s="1"/>
  <c r="M595" i="1"/>
  <c r="N595" i="1" s="1"/>
  <c r="O595" i="1"/>
  <c r="P595" i="1" s="1"/>
  <c r="K594" i="1"/>
  <c r="L594" i="1" s="1"/>
  <c r="M594" i="1"/>
  <c r="N594" i="1" s="1"/>
  <c r="O594" i="1"/>
  <c r="P594" i="1" s="1"/>
  <c r="K593" i="1"/>
  <c r="L593" i="1" s="1"/>
  <c r="M593" i="1"/>
  <c r="N593" i="1" s="1"/>
  <c r="O593" i="1"/>
  <c r="P593" i="1" s="1"/>
  <c r="K592" i="1"/>
  <c r="L592" i="1" s="1"/>
  <c r="M592" i="1"/>
  <c r="N592" i="1" s="1"/>
  <c r="O592" i="1"/>
  <c r="P592" i="1" s="1"/>
  <c r="K591" i="1"/>
  <c r="L591" i="1" s="1"/>
  <c r="M591" i="1"/>
  <c r="N591" i="1" s="1"/>
  <c r="O591" i="1"/>
  <c r="P591" i="1" s="1"/>
  <c r="K590" i="1"/>
  <c r="L590" i="1" s="1"/>
  <c r="M590" i="1"/>
  <c r="N590" i="1" s="1"/>
  <c r="O590" i="1"/>
  <c r="P590" i="1" s="1"/>
  <c r="K589" i="1"/>
  <c r="L589" i="1" s="1"/>
  <c r="M589" i="1"/>
  <c r="N589" i="1" s="1"/>
  <c r="O589" i="1"/>
  <c r="P589" i="1" s="1"/>
  <c r="K588" i="1"/>
  <c r="L588" i="1" s="1"/>
  <c r="M588" i="1"/>
  <c r="N588" i="1" s="1"/>
  <c r="O588" i="1"/>
  <c r="P588" i="1" s="1"/>
  <c r="K587" i="1"/>
  <c r="L587" i="1" s="1"/>
  <c r="M587" i="1"/>
  <c r="N587" i="1" s="1"/>
  <c r="O587" i="1"/>
  <c r="P587" i="1" s="1"/>
  <c r="K586" i="1"/>
  <c r="L586" i="1" s="1"/>
  <c r="M586" i="1"/>
  <c r="N586" i="1" s="1"/>
  <c r="O586" i="1"/>
  <c r="P586" i="1" s="1"/>
  <c r="K585" i="1"/>
  <c r="L585" i="1" s="1"/>
  <c r="M585" i="1"/>
  <c r="N585" i="1" s="1"/>
  <c r="O585" i="1"/>
  <c r="P585" i="1" s="1"/>
  <c r="K584" i="1"/>
  <c r="L584" i="1" s="1"/>
  <c r="M584" i="1"/>
  <c r="N584" i="1" s="1"/>
  <c r="O584" i="1"/>
  <c r="P584" i="1" s="1"/>
  <c r="K583" i="1"/>
  <c r="L583" i="1" s="1"/>
  <c r="M583" i="1"/>
  <c r="N583" i="1" s="1"/>
  <c r="O583" i="1"/>
  <c r="P583" i="1" s="1"/>
  <c r="K582" i="1"/>
  <c r="L582" i="1" s="1"/>
  <c r="M582" i="1"/>
  <c r="N582" i="1" s="1"/>
  <c r="O582" i="1"/>
  <c r="P582" i="1" s="1"/>
  <c r="K581" i="1"/>
  <c r="L581" i="1" s="1"/>
  <c r="M581" i="1"/>
  <c r="N581" i="1" s="1"/>
  <c r="O581" i="1"/>
  <c r="P581" i="1" s="1"/>
  <c r="K580" i="1"/>
  <c r="L580" i="1" s="1"/>
  <c r="M580" i="1"/>
  <c r="N580" i="1" s="1"/>
  <c r="O580" i="1"/>
  <c r="P580" i="1" s="1"/>
  <c r="K579" i="1"/>
  <c r="L579" i="1" s="1"/>
  <c r="M579" i="1"/>
  <c r="N579" i="1" s="1"/>
  <c r="O579" i="1"/>
  <c r="P579" i="1" s="1"/>
  <c r="K578" i="1"/>
  <c r="L578" i="1" s="1"/>
  <c r="M578" i="1"/>
  <c r="N578" i="1" s="1"/>
  <c r="O578" i="1"/>
  <c r="P578" i="1" s="1"/>
  <c r="K577" i="1"/>
  <c r="L577" i="1" s="1"/>
  <c r="M577" i="1"/>
  <c r="N577" i="1" s="1"/>
  <c r="O577" i="1"/>
  <c r="P577" i="1" s="1"/>
  <c r="K576" i="1"/>
  <c r="L576" i="1" s="1"/>
  <c r="M576" i="1"/>
  <c r="O576" i="1"/>
  <c r="P576" i="1" s="1"/>
  <c r="K575" i="1"/>
  <c r="L575" i="1" s="1"/>
  <c r="M575" i="1"/>
  <c r="N575" i="1" s="1"/>
  <c r="O575" i="1"/>
  <c r="P575" i="1" s="1"/>
  <c r="K574" i="1"/>
  <c r="L574" i="1" s="1"/>
  <c r="M574" i="1"/>
  <c r="N574" i="1" s="1"/>
  <c r="O574" i="1"/>
  <c r="P574" i="1" s="1"/>
  <c r="K573" i="1"/>
  <c r="L573" i="1" s="1"/>
  <c r="M573" i="1"/>
  <c r="N573" i="1" s="1"/>
  <c r="O573" i="1"/>
  <c r="P573" i="1" s="1"/>
  <c r="K572" i="1"/>
  <c r="L572" i="1" s="1"/>
  <c r="M572" i="1"/>
  <c r="N572" i="1" s="1"/>
  <c r="O572" i="1"/>
  <c r="P572" i="1" s="1"/>
  <c r="K571" i="1"/>
  <c r="L571" i="1" s="1"/>
  <c r="M571" i="1"/>
  <c r="N571" i="1" s="1"/>
  <c r="O571" i="1"/>
  <c r="P571" i="1" s="1"/>
  <c r="K570" i="1"/>
  <c r="M570" i="1"/>
  <c r="N570" i="1" s="1"/>
  <c r="O570" i="1"/>
  <c r="P570" i="1" s="1"/>
  <c r="K569" i="1"/>
  <c r="L569" i="1" s="1"/>
  <c r="M569" i="1"/>
  <c r="N569" i="1" s="1"/>
  <c r="O569" i="1"/>
  <c r="P569" i="1" s="1"/>
  <c r="K568" i="1"/>
  <c r="L568" i="1" s="1"/>
  <c r="M568" i="1"/>
  <c r="N568" i="1" s="1"/>
  <c r="O568" i="1"/>
  <c r="P568" i="1" s="1"/>
  <c r="K567" i="1"/>
  <c r="L567" i="1" s="1"/>
  <c r="M567" i="1"/>
  <c r="N567" i="1" s="1"/>
  <c r="O567" i="1"/>
  <c r="P567" i="1" s="1"/>
  <c r="K566" i="1"/>
  <c r="L566" i="1" s="1"/>
  <c r="M566" i="1"/>
  <c r="N566" i="1" s="1"/>
  <c r="O566" i="1"/>
  <c r="P566" i="1" s="1"/>
  <c r="K565" i="1"/>
  <c r="L565" i="1" s="1"/>
  <c r="M565" i="1"/>
  <c r="N565" i="1" s="1"/>
  <c r="O565" i="1"/>
  <c r="P565" i="1" s="1"/>
  <c r="K564" i="1"/>
  <c r="L564" i="1" s="1"/>
  <c r="M564" i="1"/>
  <c r="N564" i="1" s="1"/>
  <c r="O564" i="1"/>
  <c r="P564" i="1" s="1"/>
  <c r="K563" i="1"/>
  <c r="L563" i="1" s="1"/>
  <c r="M563" i="1"/>
  <c r="N563" i="1" s="1"/>
  <c r="O563" i="1"/>
  <c r="P563" i="1" s="1"/>
  <c r="K562" i="1"/>
  <c r="L562" i="1" s="1"/>
  <c r="M562" i="1"/>
  <c r="N562" i="1" s="1"/>
  <c r="O562" i="1"/>
  <c r="P562" i="1" s="1"/>
  <c r="K561" i="1"/>
  <c r="M561" i="1"/>
  <c r="N561" i="1" s="1"/>
  <c r="O561" i="1"/>
  <c r="P561" i="1" s="1"/>
  <c r="K560" i="1"/>
  <c r="L560" i="1" s="1"/>
  <c r="M560" i="1"/>
  <c r="N560" i="1" s="1"/>
  <c r="O560" i="1"/>
  <c r="P560" i="1" s="1"/>
  <c r="K559" i="1"/>
  <c r="L559" i="1" s="1"/>
  <c r="M559" i="1"/>
  <c r="N559" i="1" s="1"/>
  <c r="O559" i="1"/>
  <c r="K558" i="1"/>
  <c r="L558" i="1" s="1"/>
  <c r="M558" i="1"/>
  <c r="N558" i="1" s="1"/>
  <c r="O558" i="1"/>
  <c r="P558" i="1" s="1"/>
  <c r="K557" i="1"/>
  <c r="L557" i="1" s="1"/>
  <c r="M557" i="1"/>
  <c r="N557" i="1" s="1"/>
  <c r="O557" i="1"/>
  <c r="P557" i="1" s="1"/>
  <c r="K556" i="1"/>
  <c r="L556" i="1" s="1"/>
  <c r="M556" i="1"/>
  <c r="N556" i="1" s="1"/>
  <c r="O556" i="1"/>
  <c r="P556" i="1" s="1"/>
  <c r="K555" i="1"/>
  <c r="L555" i="1" s="1"/>
  <c r="M555" i="1"/>
  <c r="N555" i="1" s="1"/>
  <c r="O555" i="1"/>
  <c r="P555" i="1" s="1"/>
  <c r="K554" i="1"/>
  <c r="L554" i="1" s="1"/>
  <c r="M554" i="1"/>
  <c r="N554" i="1" s="1"/>
  <c r="O554" i="1"/>
  <c r="P554" i="1" s="1"/>
  <c r="K553" i="1"/>
  <c r="L553" i="1" s="1"/>
  <c r="M553" i="1"/>
  <c r="N553" i="1" s="1"/>
  <c r="O553" i="1"/>
  <c r="P553" i="1" s="1"/>
  <c r="K552" i="1"/>
  <c r="L552" i="1" s="1"/>
  <c r="M552" i="1"/>
  <c r="N552" i="1" s="1"/>
  <c r="O552" i="1"/>
  <c r="P552" i="1" s="1"/>
  <c r="K551" i="1"/>
  <c r="L551" i="1" s="1"/>
  <c r="M551" i="1"/>
  <c r="N551" i="1" s="1"/>
  <c r="O551" i="1"/>
  <c r="P551" i="1" s="1"/>
  <c r="K550" i="1"/>
  <c r="L550" i="1" s="1"/>
  <c r="M550" i="1"/>
  <c r="N550" i="1" s="1"/>
  <c r="O550" i="1"/>
  <c r="P550" i="1" s="1"/>
  <c r="K549" i="1"/>
  <c r="L549" i="1" s="1"/>
  <c r="M549" i="1"/>
  <c r="N549" i="1" s="1"/>
  <c r="O549" i="1"/>
  <c r="P549" i="1" s="1"/>
  <c r="K548" i="1"/>
  <c r="L548" i="1" s="1"/>
  <c r="M548" i="1"/>
  <c r="N548" i="1" s="1"/>
  <c r="O548" i="1"/>
  <c r="P548" i="1" s="1"/>
  <c r="K547" i="1"/>
  <c r="L547" i="1" s="1"/>
  <c r="M547" i="1"/>
  <c r="N547" i="1" s="1"/>
  <c r="O547" i="1"/>
  <c r="K546" i="1"/>
  <c r="L546" i="1" s="1"/>
  <c r="M546" i="1"/>
  <c r="N546" i="1" s="1"/>
  <c r="O546" i="1"/>
  <c r="P546" i="1" s="1"/>
  <c r="K545" i="1"/>
  <c r="L545" i="1" s="1"/>
  <c r="M545" i="1"/>
  <c r="N545" i="1" s="1"/>
  <c r="O545" i="1"/>
  <c r="P545" i="1" s="1"/>
  <c r="K544" i="1"/>
  <c r="L544" i="1" s="1"/>
  <c r="M544" i="1"/>
  <c r="N544" i="1" s="1"/>
  <c r="O544" i="1"/>
  <c r="P544" i="1" s="1"/>
  <c r="K543" i="1"/>
  <c r="L543" i="1" s="1"/>
  <c r="M543" i="1"/>
  <c r="N543" i="1" s="1"/>
  <c r="O543" i="1"/>
  <c r="P543" i="1" s="1"/>
  <c r="K542" i="1"/>
  <c r="L542" i="1" s="1"/>
  <c r="M542" i="1"/>
  <c r="N542" i="1" s="1"/>
  <c r="O542" i="1"/>
  <c r="P542" i="1" s="1"/>
  <c r="K541" i="1"/>
  <c r="L541" i="1" s="1"/>
  <c r="M541" i="1"/>
  <c r="N541" i="1" s="1"/>
  <c r="O541" i="1"/>
  <c r="P541" i="1" s="1"/>
  <c r="K540" i="1"/>
  <c r="L540" i="1" s="1"/>
  <c r="M540" i="1"/>
  <c r="N540" i="1" s="1"/>
  <c r="O540" i="1"/>
  <c r="P540" i="1" s="1"/>
  <c r="K539" i="1"/>
  <c r="L539" i="1" s="1"/>
  <c r="M539" i="1"/>
  <c r="N539" i="1" s="1"/>
  <c r="O539" i="1"/>
  <c r="P539" i="1" s="1"/>
  <c r="K538" i="1"/>
  <c r="L538" i="1" s="1"/>
  <c r="M538" i="1"/>
  <c r="N538" i="1" s="1"/>
  <c r="O538" i="1"/>
  <c r="P538" i="1" s="1"/>
  <c r="K537" i="1"/>
  <c r="L537" i="1" s="1"/>
  <c r="M537" i="1"/>
  <c r="N537" i="1" s="1"/>
  <c r="O537" i="1"/>
  <c r="P537" i="1" s="1"/>
  <c r="K536" i="1"/>
  <c r="L536" i="1" s="1"/>
  <c r="M536" i="1"/>
  <c r="N536" i="1" s="1"/>
  <c r="O536" i="1"/>
  <c r="P536" i="1" s="1"/>
  <c r="K535" i="1"/>
  <c r="L535" i="1" s="1"/>
  <c r="M535" i="1"/>
  <c r="N535" i="1" s="1"/>
  <c r="O535" i="1"/>
  <c r="P535" i="1" s="1"/>
  <c r="K534" i="1"/>
  <c r="L534" i="1" s="1"/>
  <c r="M534" i="1"/>
  <c r="N534" i="1" s="1"/>
  <c r="O534" i="1"/>
  <c r="P534" i="1" s="1"/>
  <c r="K533" i="1"/>
  <c r="L533" i="1" s="1"/>
  <c r="M533" i="1"/>
  <c r="N533" i="1" s="1"/>
  <c r="O533" i="1"/>
  <c r="P533" i="1" s="1"/>
  <c r="K532" i="1"/>
  <c r="L532" i="1" s="1"/>
  <c r="M532" i="1"/>
  <c r="N532" i="1" s="1"/>
  <c r="O532" i="1"/>
  <c r="P532" i="1" s="1"/>
  <c r="K531" i="1"/>
  <c r="L531" i="1" s="1"/>
  <c r="M531" i="1"/>
  <c r="N531" i="1" s="1"/>
  <c r="O531" i="1"/>
  <c r="P531" i="1" s="1"/>
  <c r="K530" i="1"/>
  <c r="L530" i="1" s="1"/>
  <c r="M530" i="1"/>
  <c r="N530" i="1" s="1"/>
  <c r="O530" i="1"/>
  <c r="P530" i="1" s="1"/>
  <c r="K529" i="1"/>
  <c r="L529" i="1" s="1"/>
  <c r="M529" i="1"/>
  <c r="N529" i="1" s="1"/>
  <c r="O529" i="1"/>
  <c r="P529" i="1" s="1"/>
  <c r="K528" i="1"/>
  <c r="L528" i="1" s="1"/>
  <c r="M528" i="1"/>
  <c r="N528" i="1" s="1"/>
  <c r="O528" i="1"/>
  <c r="P528" i="1" s="1"/>
  <c r="K527" i="1"/>
  <c r="L527" i="1" s="1"/>
  <c r="M527" i="1"/>
  <c r="N527" i="1" s="1"/>
  <c r="O527" i="1"/>
  <c r="P527" i="1" s="1"/>
  <c r="K526" i="1"/>
  <c r="L526" i="1" s="1"/>
  <c r="M526" i="1"/>
  <c r="N526" i="1" s="1"/>
  <c r="O526" i="1"/>
  <c r="P526" i="1" s="1"/>
  <c r="K525" i="1"/>
  <c r="L525" i="1" s="1"/>
  <c r="M525" i="1"/>
  <c r="N525" i="1" s="1"/>
  <c r="O525" i="1"/>
  <c r="P525" i="1" s="1"/>
  <c r="K524" i="1"/>
  <c r="L524" i="1" s="1"/>
  <c r="M524" i="1"/>
  <c r="N524" i="1" s="1"/>
  <c r="O524" i="1"/>
  <c r="P524" i="1" s="1"/>
  <c r="K523" i="1"/>
  <c r="L523" i="1" s="1"/>
  <c r="M523" i="1"/>
  <c r="N523" i="1" s="1"/>
  <c r="O523" i="1"/>
  <c r="P523" i="1" s="1"/>
  <c r="K522" i="1"/>
  <c r="L522" i="1" s="1"/>
  <c r="M522" i="1"/>
  <c r="N522" i="1" s="1"/>
  <c r="O522" i="1"/>
  <c r="P522" i="1" s="1"/>
  <c r="K521" i="1"/>
  <c r="L521" i="1" s="1"/>
  <c r="M521" i="1"/>
  <c r="N521" i="1" s="1"/>
  <c r="O521" i="1"/>
  <c r="P521" i="1" s="1"/>
  <c r="K520" i="1"/>
  <c r="L520" i="1" s="1"/>
  <c r="M520" i="1"/>
  <c r="N520" i="1" s="1"/>
  <c r="O520" i="1"/>
  <c r="P520" i="1" s="1"/>
  <c r="K519" i="1"/>
  <c r="L519" i="1" s="1"/>
  <c r="M519" i="1"/>
  <c r="N519" i="1" s="1"/>
  <c r="O519" i="1"/>
  <c r="P519" i="1" s="1"/>
  <c r="K518" i="1"/>
  <c r="L518" i="1" s="1"/>
  <c r="M518" i="1"/>
  <c r="N518" i="1" s="1"/>
  <c r="O518" i="1"/>
  <c r="P518" i="1" s="1"/>
  <c r="K517" i="1"/>
  <c r="M517" i="1"/>
  <c r="N517" i="1" s="1"/>
  <c r="O517" i="1"/>
  <c r="P517" i="1" s="1"/>
  <c r="K516" i="1"/>
  <c r="L516" i="1" s="1"/>
  <c r="M516" i="1"/>
  <c r="N516" i="1" s="1"/>
  <c r="O516" i="1"/>
  <c r="P516" i="1" s="1"/>
  <c r="K515" i="1"/>
  <c r="L515" i="1" s="1"/>
  <c r="M515" i="1"/>
  <c r="N515" i="1" s="1"/>
  <c r="O515" i="1"/>
  <c r="P515" i="1" s="1"/>
  <c r="K514" i="1"/>
  <c r="L514" i="1" s="1"/>
  <c r="M514" i="1"/>
  <c r="N514" i="1" s="1"/>
  <c r="O514" i="1"/>
  <c r="P514" i="1" s="1"/>
  <c r="K513" i="1"/>
  <c r="L513" i="1" s="1"/>
  <c r="M513" i="1"/>
  <c r="N513" i="1" s="1"/>
  <c r="O513" i="1"/>
  <c r="P513" i="1" s="1"/>
  <c r="K512" i="1"/>
  <c r="L512" i="1" s="1"/>
  <c r="M512" i="1"/>
  <c r="N512" i="1" s="1"/>
  <c r="O512" i="1"/>
  <c r="P512" i="1" s="1"/>
  <c r="K511" i="1"/>
  <c r="L511" i="1" s="1"/>
  <c r="M511" i="1"/>
  <c r="N511" i="1" s="1"/>
  <c r="O511" i="1"/>
  <c r="P511" i="1" s="1"/>
  <c r="K510" i="1"/>
  <c r="L510" i="1" s="1"/>
  <c r="M510" i="1"/>
  <c r="N510" i="1" s="1"/>
  <c r="O510" i="1"/>
  <c r="P510" i="1" s="1"/>
  <c r="K509" i="1"/>
  <c r="L509" i="1" s="1"/>
  <c r="M509" i="1"/>
  <c r="N509" i="1" s="1"/>
  <c r="O509" i="1"/>
  <c r="P509" i="1" s="1"/>
  <c r="K508" i="1"/>
  <c r="L508" i="1" s="1"/>
  <c r="M508" i="1"/>
  <c r="N508" i="1" s="1"/>
  <c r="O508" i="1"/>
  <c r="P508" i="1" s="1"/>
  <c r="K507" i="1"/>
  <c r="L507" i="1" s="1"/>
  <c r="M507" i="1"/>
  <c r="N507" i="1" s="1"/>
  <c r="O507" i="1"/>
  <c r="P507" i="1" s="1"/>
  <c r="K506" i="1"/>
  <c r="L506" i="1" s="1"/>
  <c r="M506" i="1"/>
  <c r="N506" i="1" s="1"/>
  <c r="O506" i="1"/>
  <c r="P506" i="1" s="1"/>
  <c r="K505" i="1"/>
  <c r="L505" i="1" s="1"/>
  <c r="M505" i="1"/>
  <c r="N505" i="1" s="1"/>
  <c r="O505" i="1"/>
  <c r="P505" i="1" s="1"/>
  <c r="K504" i="1"/>
  <c r="L504" i="1" s="1"/>
  <c r="M504" i="1"/>
  <c r="O504" i="1"/>
  <c r="P504" i="1" s="1"/>
  <c r="K503" i="1"/>
  <c r="L503" i="1" s="1"/>
  <c r="M503" i="1"/>
  <c r="N503" i="1" s="1"/>
  <c r="O503" i="1"/>
  <c r="P503" i="1" s="1"/>
  <c r="K502" i="1"/>
  <c r="L502" i="1" s="1"/>
  <c r="M502" i="1"/>
  <c r="N502" i="1" s="1"/>
  <c r="O502" i="1"/>
  <c r="P502" i="1" s="1"/>
  <c r="K501" i="1"/>
  <c r="L501" i="1" s="1"/>
  <c r="M501" i="1"/>
  <c r="N501" i="1" s="1"/>
  <c r="O501" i="1"/>
  <c r="P501" i="1" s="1"/>
  <c r="K500" i="1"/>
  <c r="L500" i="1" s="1"/>
  <c r="M500" i="1"/>
  <c r="N500" i="1" s="1"/>
  <c r="O500" i="1"/>
  <c r="P500" i="1" s="1"/>
  <c r="K499" i="1"/>
  <c r="L499" i="1" s="1"/>
  <c r="M499" i="1"/>
  <c r="N499" i="1" s="1"/>
  <c r="O499" i="1"/>
  <c r="P499" i="1" s="1"/>
  <c r="K498" i="1"/>
  <c r="L498" i="1" s="1"/>
  <c r="M498" i="1"/>
  <c r="N498" i="1" s="1"/>
  <c r="O498" i="1"/>
  <c r="P498" i="1" s="1"/>
  <c r="K497" i="1"/>
  <c r="L497" i="1" s="1"/>
  <c r="M497" i="1"/>
  <c r="N497" i="1" s="1"/>
  <c r="O497" i="1"/>
  <c r="P497" i="1" s="1"/>
  <c r="K496" i="1"/>
  <c r="L496" i="1" s="1"/>
  <c r="M496" i="1"/>
  <c r="N496" i="1" s="1"/>
  <c r="O496" i="1"/>
  <c r="P496" i="1" s="1"/>
  <c r="K495" i="1"/>
  <c r="L495" i="1" s="1"/>
  <c r="M495" i="1"/>
  <c r="N495" i="1" s="1"/>
  <c r="O495" i="1"/>
  <c r="P495" i="1" s="1"/>
  <c r="K494" i="1"/>
  <c r="L494" i="1" s="1"/>
  <c r="M494" i="1"/>
  <c r="N494" i="1" s="1"/>
  <c r="O494" i="1"/>
  <c r="P494" i="1" s="1"/>
  <c r="K493" i="1"/>
  <c r="L493" i="1" s="1"/>
  <c r="M493" i="1"/>
  <c r="N493" i="1" s="1"/>
  <c r="O493" i="1"/>
  <c r="P493" i="1" s="1"/>
  <c r="K492" i="1"/>
  <c r="L492" i="1" s="1"/>
  <c r="M492" i="1"/>
  <c r="N492" i="1" s="1"/>
  <c r="O492" i="1"/>
  <c r="P492" i="1" s="1"/>
  <c r="K491" i="1"/>
  <c r="L491" i="1" s="1"/>
  <c r="M491" i="1"/>
  <c r="N491" i="1" s="1"/>
  <c r="O491" i="1"/>
  <c r="P491" i="1" s="1"/>
  <c r="K490" i="1"/>
  <c r="L490" i="1" s="1"/>
  <c r="M490" i="1"/>
  <c r="N490" i="1" s="1"/>
  <c r="O490" i="1"/>
  <c r="P490" i="1" s="1"/>
  <c r="K489" i="1"/>
  <c r="L489" i="1" s="1"/>
  <c r="M489" i="1"/>
  <c r="N489" i="1" s="1"/>
  <c r="O489" i="1"/>
  <c r="P489" i="1" s="1"/>
  <c r="K488" i="1"/>
  <c r="L488" i="1" s="1"/>
  <c r="M488" i="1"/>
  <c r="N488" i="1" s="1"/>
  <c r="O488" i="1"/>
  <c r="P488" i="1" s="1"/>
  <c r="K487" i="1"/>
  <c r="L487" i="1" s="1"/>
  <c r="M487" i="1"/>
  <c r="N487" i="1" s="1"/>
  <c r="O487" i="1"/>
  <c r="P487" i="1" s="1"/>
  <c r="K486" i="1"/>
  <c r="L486" i="1" s="1"/>
  <c r="M486" i="1"/>
  <c r="N486" i="1" s="1"/>
  <c r="O486" i="1"/>
  <c r="P486" i="1" s="1"/>
  <c r="K485" i="1"/>
  <c r="L485" i="1" s="1"/>
  <c r="M485" i="1"/>
  <c r="N485" i="1" s="1"/>
  <c r="O485" i="1"/>
  <c r="P485" i="1" s="1"/>
  <c r="K484" i="1"/>
  <c r="L484" i="1" s="1"/>
  <c r="M484" i="1"/>
  <c r="N484" i="1" s="1"/>
  <c r="O484" i="1"/>
  <c r="P484" i="1" s="1"/>
  <c r="K483" i="1"/>
  <c r="L483" i="1" s="1"/>
  <c r="M483" i="1"/>
  <c r="N483" i="1" s="1"/>
  <c r="O483" i="1"/>
  <c r="P483" i="1" s="1"/>
  <c r="K482" i="1"/>
  <c r="L482" i="1" s="1"/>
  <c r="M482" i="1"/>
  <c r="N482" i="1" s="1"/>
  <c r="O482" i="1"/>
  <c r="P482" i="1" s="1"/>
  <c r="K481" i="1"/>
  <c r="L481" i="1" s="1"/>
  <c r="M481" i="1"/>
  <c r="N481" i="1" s="1"/>
  <c r="O481" i="1"/>
  <c r="P481" i="1" s="1"/>
  <c r="K480" i="1"/>
  <c r="L480" i="1" s="1"/>
  <c r="M480" i="1"/>
  <c r="N480" i="1" s="1"/>
  <c r="O480" i="1"/>
  <c r="P480" i="1" s="1"/>
  <c r="K479" i="1"/>
  <c r="L479" i="1" s="1"/>
  <c r="M479" i="1"/>
  <c r="N479" i="1" s="1"/>
  <c r="O479" i="1"/>
  <c r="P479" i="1" s="1"/>
  <c r="K478" i="1"/>
  <c r="L478" i="1" s="1"/>
  <c r="M478" i="1"/>
  <c r="N478" i="1" s="1"/>
  <c r="O478" i="1"/>
  <c r="P478" i="1" s="1"/>
  <c r="K477" i="1"/>
  <c r="L477" i="1" s="1"/>
  <c r="M477" i="1"/>
  <c r="N477" i="1" s="1"/>
  <c r="O477" i="1"/>
  <c r="P477" i="1" s="1"/>
  <c r="K476" i="1"/>
  <c r="L476" i="1" s="1"/>
  <c r="M476" i="1"/>
  <c r="N476" i="1" s="1"/>
  <c r="O476" i="1"/>
  <c r="P476" i="1" s="1"/>
  <c r="K475" i="1"/>
  <c r="L475" i="1" s="1"/>
  <c r="M475" i="1"/>
  <c r="N475" i="1" s="1"/>
  <c r="O475" i="1"/>
  <c r="P475" i="1" s="1"/>
  <c r="K474" i="1"/>
  <c r="L474" i="1" s="1"/>
  <c r="M474" i="1"/>
  <c r="N474" i="1" s="1"/>
  <c r="O474" i="1"/>
  <c r="P474" i="1" s="1"/>
  <c r="K473" i="1"/>
  <c r="L473" i="1" s="1"/>
  <c r="M473" i="1"/>
  <c r="N473" i="1" s="1"/>
  <c r="O473" i="1"/>
  <c r="P473" i="1" s="1"/>
  <c r="K472" i="1"/>
  <c r="L472" i="1" s="1"/>
  <c r="M472" i="1"/>
  <c r="N472" i="1" s="1"/>
  <c r="O472" i="1"/>
  <c r="P472" i="1" s="1"/>
  <c r="K471" i="1"/>
  <c r="L471" i="1" s="1"/>
  <c r="M471" i="1"/>
  <c r="N471" i="1" s="1"/>
  <c r="O471" i="1"/>
  <c r="P471" i="1" s="1"/>
  <c r="K470" i="1"/>
  <c r="L470" i="1" s="1"/>
  <c r="M470" i="1"/>
  <c r="N470" i="1" s="1"/>
  <c r="O470" i="1"/>
  <c r="P470" i="1" s="1"/>
  <c r="K469" i="1"/>
  <c r="L469" i="1" s="1"/>
  <c r="M469" i="1"/>
  <c r="N469" i="1" s="1"/>
  <c r="O469" i="1"/>
  <c r="P469" i="1" s="1"/>
  <c r="K468" i="1"/>
  <c r="L468" i="1" s="1"/>
  <c r="M468" i="1"/>
  <c r="N468" i="1" s="1"/>
  <c r="O468" i="1"/>
  <c r="P468" i="1" s="1"/>
  <c r="K467" i="1"/>
  <c r="L467" i="1" s="1"/>
  <c r="M467" i="1"/>
  <c r="N467" i="1" s="1"/>
  <c r="O467" i="1"/>
  <c r="P467" i="1" s="1"/>
  <c r="K466" i="1"/>
  <c r="L466" i="1" s="1"/>
  <c r="M466" i="1"/>
  <c r="N466" i="1" s="1"/>
  <c r="O466" i="1"/>
  <c r="P466" i="1" s="1"/>
  <c r="K465" i="1"/>
  <c r="L465" i="1" s="1"/>
  <c r="M465" i="1"/>
  <c r="N465" i="1" s="1"/>
  <c r="O465" i="1"/>
  <c r="P465" i="1" s="1"/>
  <c r="K464" i="1"/>
  <c r="L464" i="1" s="1"/>
  <c r="M464" i="1"/>
  <c r="N464" i="1" s="1"/>
  <c r="O464" i="1"/>
  <c r="P464" i="1" s="1"/>
  <c r="K463" i="1"/>
  <c r="L463" i="1" s="1"/>
  <c r="M463" i="1"/>
  <c r="N463" i="1" s="1"/>
  <c r="O463" i="1"/>
  <c r="P463" i="1" s="1"/>
  <c r="K462" i="1"/>
  <c r="L462" i="1" s="1"/>
  <c r="M462" i="1"/>
  <c r="N462" i="1" s="1"/>
  <c r="O462" i="1"/>
  <c r="P462" i="1" s="1"/>
  <c r="K461" i="1"/>
  <c r="L461" i="1" s="1"/>
  <c r="M461" i="1"/>
  <c r="N461" i="1" s="1"/>
  <c r="O461" i="1"/>
  <c r="P461" i="1" s="1"/>
  <c r="K460" i="1"/>
  <c r="L460" i="1" s="1"/>
  <c r="M460" i="1"/>
  <c r="N460" i="1" s="1"/>
  <c r="O460" i="1"/>
  <c r="P460" i="1" s="1"/>
  <c r="K459" i="1"/>
  <c r="L459" i="1" s="1"/>
  <c r="M459" i="1"/>
  <c r="N459" i="1" s="1"/>
  <c r="O459" i="1"/>
  <c r="P459" i="1" s="1"/>
  <c r="K458" i="1"/>
  <c r="L458" i="1" s="1"/>
  <c r="M458" i="1"/>
  <c r="N458" i="1" s="1"/>
  <c r="O458" i="1"/>
  <c r="P458" i="1" s="1"/>
  <c r="K457" i="1"/>
  <c r="L457" i="1" s="1"/>
  <c r="M457" i="1"/>
  <c r="N457" i="1" s="1"/>
  <c r="O457" i="1"/>
  <c r="P457" i="1" s="1"/>
  <c r="K456" i="1"/>
  <c r="L456" i="1" s="1"/>
  <c r="M456" i="1"/>
  <c r="N456" i="1" s="1"/>
  <c r="O456" i="1"/>
  <c r="P456" i="1" s="1"/>
  <c r="K455" i="1"/>
  <c r="L455" i="1" s="1"/>
  <c r="M455" i="1"/>
  <c r="N455" i="1" s="1"/>
  <c r="O455" i="1"/>
  <c r="P455" i="1" s="1"/>
  <c r="K454" i="1"/>
  <c r="L454" i="1" s="1"/>
  <c r="M454" i="1"/>
  <c r="N454" i="1" s="1"/>
  <c r="O454" i="1"/>
  <c r="P454" i="1" s="1"/>
  <c r="K453" i="1"/>
  <c r="L453" i="1" s="1"/>
  <c r="M453" i="1"/>
  <c r="N453" i="1" s="1"/>
  <c r="O453" i="1"/>
  <c r="P453" i="1" s="1"/>
  <c r="K452" i="1"/>
  <c r="L452" i="1" s="1"/>
  <c r="M452" i="1"/>
  <c r="N452" i="1" s="1"/>
  <c r="O452" i="1"/>
  <c r="P452" i="1" s="1"/>
  <c r="K451" i="1"/>
  <c r="L451" i="1" s="1"/>
  <c r="M451" i="1"/>
  <c r="N451" i="1" s="1"/>
  <c r="O451" i="1"/>
  <c r="P451" i="1" s="1"/>
  <c r="K450" i="1"/>
  <c r="L450" i="1" s="1"/>
  <c r="M450" i="1"/>
  <c r="N450" i="1" s="1"/>
  <c r="O450" i="1"/>
  <c r="P450" i="1" s="1"/>
  <c r="K449" i="1"/>
  <c r="L449" i="1" s="1"/>
  <c r="M449" i="1"/>
  <c r="N449" i="1" s="1"/>
  <c r="O449" i="1"/>
  <c r="P449" i="1" s="1"/>
  <c r="K448" i="1"/>
  <c r="L448" i="1" s="1"/>
  <c r="M448" i="1"/>
  <c r="N448" i="1" s="1"/>
  <c r="O448" i="1"/>
  <c r="P448" i="1" s="1"/>
  <c r="K447" i="1"/>
  <c r="L447" i="1" s="1"/>
  <c r="M447" i="1"/>
  <c r="N447" i="1" s="1"/>
  <c r="O447" i="1"/>
  <c r="P447" i="1" s="1"/>
  <c r="K446" i="1"/>
  <c r="L446" i="1" s="1"/>
  <c r="M446" i="1"/>
  <c r="N446" i="1" s="1"/>
  <c r="O446" i="1"/>
  <c r="P446" i="1" s="1"/>
  <c r="K445" i="1"/>
  <c r="M445" i="1"/>
  <c r="N445" i="1" s="1"/>
  <c r="O445" i="1"/>
  <c r="P445" i="1" s="1"/>
  <c r="K444" i="1"/>
  <c r="L444" i="1" s="1"/>
  <c r="M444" i="1"/>
  <c r="N444" i="1" s="1"/>
  <c r="O444" i="1"/>
  <c r="P444" i="1" s="1"/>
  <c r="K443" i="1"/>
  <c r="L443" i="1" s="1"/>
  <c r="M443" i="1"/>
  <c r="N443" i="1" s="1"/>
  <c r="O443" i="1"/>
  <c r="P443" i="1" s="1"/>
  <c r="K442" i="1"/>
  <c r="L442" i="1" s="1"/>
  <c r="M442" i="1"/>
  <c r="N442" i="1" s="1"/>
  <c r="O442" i="1"/>
  <c r="P442" i="1" s="1"/>
  <c r="K441" i="1"/>
  <c r="L441" i="1" s="1"/>
  <c r="M441" i="1"/>
  <c r="N441" i="1" s="1"/>
  <c r="O441" i="1"/>
  <c r="P441" i="1" s="1"/>
  <c r="K440" i="1"/>
  <c r="L440" i="1" s="1"/>
  <c r="M440" i="1"/>
  <c r="N440" i="1" s="1"/>
  <c r="O440" i="1"/>
  <c r="P440" i="1" s="1"/>
  <c r="K439" i="1"/>
  <c r="L439" i="1" s="1"/>
  <c r="M439" i="1"/>
  <c r="N439" i="1" s="1"/>
  <c r="O439" i="1"/>
  <c r="P439" i="1" s="1"/>
  <c r="K438" i="1"/>
  <c r="L438" i="1" s="1"/>
  <c r="M438" i="1"/>
  <c r="N438" i="1" s="1"/>
  <c r="O438" i="1"/>
  <c r="P438" i="1" s="1"/>
  <c r="K437" i="1"/>
  <c r="L437" i="1" s="1"/>
  <c r="M437" i="1"/>
  <c r="N437" i="1" s="1"/>
  <c r="O437" i="1"/>
  <c r="P437" i="1" s="1"/>
  <c r="K436" i="1"/>
  <c r="L436" i="1" s="1"/>
  <c r="M436" i="1"/>
  <c r="N436" i="1" s="1"/>
  <c r="O436" i="1"/>
  <c r="P436" i="1" s="1"/>
  <c r="K435" i="1"/>
  <c r="L435" i="1" s="1"/>
  <c r="M435" i="1"/>
  <c r="N435" i="1" s="1"/>
  <c r="O435" i="1"/>
  <c r="P435" i="1" s="1"/>
  <c r="K434" i="1"/>
  <c r="L434" i="1" s="1"/>
  <c r="M434" i="1"/>
  <c r="N434" i="1" s="1"/>
  <c r="O434" i="1"/>
  <c r="P434" i="1" s="1"/>
  <c r="K433" i="1"/>
  <c r="L433" i="1" s="1"/>
  <c r="M433" i="1"/>
  <c r="N433" i="1" s="1"/>
  <c r="O433" i="1"/>
  <c r="P433" i="1" s="1"/>
  <c r="K432" i="1"/>
  <c r="L432" i="1" s="1"/>
  <c r="M432" i="1"/>
  <c r="N432" i="1" s="1"/>
  <c r="O432" i="1"/>
  <c r="P432" i="1" s="1"/>
  <c r="K431" i="1"/>
  <c r="L431" i="1" s="1"/>
  <c r="M431" i="1"/>
  <c r="N431" i="1" s="1"/>
  <c r="O431" i="1"/>
  <c r="P431" i="1" s="1"/>
  <c r="K430" i="1"/>
  <c r="L430" i="1" s="1"/>
  <c r="M430" i="1"/>
  <c r="N430" i="1" s="1"/>
  <c r="O430" i="1"/>
  <c r="P430" i="1" s="1"/>
  <c r="K429" i="1"/>
  <c r="L429" i="1" s="1"/>
  <c r="M429" i="1"/>
  <c r="N429" i="1" s="1"/>
  <c r="O429" i="1"/>
  <c r="P429" i="1" s="1"/>
  <c r="K428" i="1"/>
  <c r="L428" i="1" s="1"/>
  <c r="M428" i="1"/>
  <c r="N428" i="1" s="1"/>
  <c r="O428" i="1"/>
  <c r="P428" i="1" s="1"/>
  <c r="K427" i="1"/>
  <c r="L427" i="1" s="1"/>
  <c r="M427" i="1"/>
  <c r="N427" i="1" s="1"/>
  <c r="O427" i="1"/>
  <c r="P427" i="1" s="1"/>
  <c r="K426" i="1"/>
  <c r="L426" i="1" s="1"/>
  <c r="M426" i="1"/>
  <c r="N426" i="1" s="1"/>
  <c r="O426" i="1"/>
  <c r="P426" i="1" s="1"/>
  <c r="K425" i="1"/>
  <c r="L425" i="1" s="1"/>
  <c r="M425" i="1"/>
  <c r="N425" i="1" s="1"/>
  <c r="O425" i="1"/>
  <c r="P425" i="1" s="1"/>
  <c r="K424" i="1"/>
  <c r="L424" i="1" s="1"/>
  <c r="M424" i="1"/>
  <c r="N424" i="1" s="1"/>
  <c r="O424" i="1"/>
  <c r="P424" i="1" s="1"/>
  <c r="K423" i="1"/>
  <c r="L423" i="1" s="1"/>
  <c r="M423" i="1"/>
  <c r="N423" i="1" s="1"/>
  <c r="O423" i="1"/>
  <c r="P423" i="1" s="1"/>
  <c r="K422" i="1"/>
  <c r="L422" i="1" s="1"/>
  <c r="M422" i="1"/>
  <c r="N422" i="1" s="1"/>
  <c r="O422" i="1"/>
  <c r="P422" i="1" s="1"/>
  <c r="K421" i="1"/>
  <c r="L421" i="1" s="1"/>
  <c r="M421" i="1"/>
  <c r="N421" i="1" s="1"/>
  <c r="O421" i="1"/>
  <c r="P421" i="1" s="1"/>
  <c r="K420" i="1"/>
  <c r="L420" i="1" s="1"/>
  <c r="M420" i="1"/>
  <c r="N420" i="1" s="1"/>
  <c r="O420" i="1"/>
  <c r="P420" i="1" s="1"/>
  <c r="K419" i="1"/>
  <c r="L419" i="1" s="1"/>
  <c r="M419" i="1"/>
  <c r="N419" i="1" s="1"/>
  <c r="O419" i="1"/>
  <c r="P419" i="1" s="1"/>
  <c r="K418" i="1"/>
  <c r="L418" i="1" s="1"/>
  <c r="M418" i="1"/>
  <c r="N418" i="1" s="1"/>
  <c r="O418" i="1"/>
  <c r="P418" i="1" s="1"/>
  <c r="K417" i="1"/>
  <c r="L417" i="1" s="1"/>
  <c r="M417" i="1"/>
  <c r="N417" i="1" s="1"/>
  <c r="O417" i="1"/>
  <c r="P417" i="1" s="1"/>
  <c r="K416" i="1"/>
  <c r="L416" i="1" s="1"/>
  <c r="M416" i="1"/>
  <c r="N416" i="1" s="1"/>
  <c r="O416" i="1"/>
  <c r="P416" i="1" s="1"/>
  <c r="K415" i="1"/>
  <c r="L415" i="1" s="1"/>
  <c r="M415" i="1"/>
  <c r="N415" i="1" s="1"/>
  <c r="O415" i="1"/>
  <c r="P415" i="1" s="1"/>
  <c r="K414" i="1"/>
  <c r="L414" i="1" s="1"/>
  <c r="M414" i="1"/>
  <c r="N414" i="1" s="1"/>
  <c r="O414" i="1"/>
  <c r="P414" i="1" s="1"/>
  <c r="K413" i="1"/>
  <c r="L413" i="1" s="1"/>
  <c r="M413" i="1"/>
  <c r="N413" i="1" s="1"/>
  <c r="O413" i="1"/>
  <c r="P413" i="1" s="1"/>
  <c r="K412" i="1"/>
  <c r="L412" i="1" s="1"/>
  <c r="M412" i="1"/>
  <c r="N412" i="1" s="1"/>
  <c r="O412" i="1"/>
  <c r="P412" i="1" s="1"/>
  <c r="K411" i="1"/>
  <c r="L411" i="1" s="1"/>
  <c r="M411" i="1"/>
  <c r="N411" i="1" s="1"/>
  <c r="O411" i="1"/>
  <c r="P411" i="1" s="1"/>
  <c r="K410" i="1"/>
  <c r="L410" i="1" s="1"/>
  <c r="M410" i="1"/>
  <c r="N410" i="1" s="1"/>
  <c r="O410" i="1"/>
  <c r="P410" i="1" s="1"/>
  <c r="K409" i="1"/>
  <c r="L409" i="1" s="1"/>
  <c r="M409" i="1"/>
  <c r="N409" i="1" s="1"/>
  <c r="O409" i="1"/>
  <c r="P409" i="1" s="1"/>
  <c r="K408" i="1"/>
  <c r="L408" i="1" s="1"/>
  <c r="M408" i="1"/>
  <c r="N408" i="1" s="1"/>
  <c r="O408" i="1"/>
  <c r="P408" i="1" s="1"/>
  <c r="K407" i="1"/>
  <c r="L407" i="1" s="1"/>
  <c r="M407" i="1"/>
  <c r="N407" i="1" s="1"/>
  <c r="O407" i="1"/>
  <c r="P407" i="1" s="1"/>
  <c r="K406" i="1"/>
  <c r="L406" i="1" s="1"/>
  <c r="M406" i="1"/>
  <c r="N406" i="1" s="1"/>
  <c r="O406" i="1"/>
  <c r="P406" i="1" s="1"/>
  <c r="K405" i="1"/>
  <c r="L405" i="1" s="1"/>
  <c r="M405" i="1"/>
  <c r="N405" i="1" s="1"/>
  <c r="O405" i="1"/>
  <c r="P405" i="1" s="1"/>
  <c r="K404" i="1"/>
  <c r="L404" i="1" s="1"/>
  <c r="M404" i="1"/>
  <c r="N404" i="1" s="1"/>
  <c r="O404" i="1"/>
  <c r="P404" i="1" s="1"/>
  <c r="K403" i="1"/>
  <c r="L403" i="1" s="1"/>
  <c r="M403" i="1"/>
  <c r="N403" i="1" s="1"/>
  <c r="O403" i="1"/>
  <c r="P403" i="1" s="1"/>
  <c r="K402" i="1"/>
  <c r="L402" i="1" s="1"/>
  <c r="M402" i="1"/>
  <c r="N402" i="1" s="1"/>
  <c r="O402" i="1"/>
  <c r="P402" i="1" s="1"/>
  <c r="K401" i="1"/>
  <c r="L401" i="1" s="1"/>
  <c r="M401" i="1"/>
  <c r="N401" i="1" s="1"/>
  <c r="O401" i="1"/>
  <c r="P401" i="1" s="1"/>
  <c r="K400" i="1"/>
  <c r="L400" i="1" s="1"/>
  <c r="M400" i="1"/>
  <c r="N400" i="1" s="1"/>
  <c r="O400" i="1"/>
  <c r="P400" i="1" s="1"/>
  <c r="K399" i="1"/>
  <c r="L399" i="1" s="1"/>
  <c r="M399" i="1"/>
  <c r="N399" i="1" s="1"/>
  <c r="O399" i="1"/>
  <c r="P399" i="1" s="1"/>
  <c r="K398" i="1"/>
  <c r="L398" i="1" s="1"/>
  <c r="M398" i="1"/>
  <c r="N398" i="1" s="1"/>
  <c r="O398" i="1"/>
  <c r="P398" i="1" s="1"/>
  <c r="K397" i="1"/>
  <c r="L397" i="1" s="1"/>
  <c r="M397" i="1"/>
  <c r="N397" i="1" s="1"/>
  <c r="O397" i="1"/>
  <c r="P397" i="1" s="1"/>
  <c r="K396" i="1"/>
  <c r="L396" i="1" s="1"/>
  <c r="M396" i="1"/>
  <c r="N396" i="1" s="1"/>
  <c r="O396" i="1"/>
  <c r="P396" i="1" s="1"/>
  <c r="K395" i="1"/>
  <c r="L395" i="1" s="1"/>
  <c r="M395" i="1"/>
  <c r="N395" i="1" s="1"/>
  <c r="O395" i="1"/>
  <c r="P395" i="1" s="1"/>
  <c r="K394" i="1"/>
  <c r="M394" i="1"/>
  <c r="N394" i="1" s="1"/>
  <c r="O394" i="1"/>
  <c r="P394" i="1" s="1"/>
  <c r="K393" i="1"/>
  <c r="L393" i="1" s="1"/>
  <c r="M393" i="1"/>
  <c r="N393" i="1" s="1"/>
  <c r="O393" i="1"/>
  <c r="P393" i="1" s="1"/>
  <c r="K392" i="1"/>
  <c r="L392" i="1" s="1"/>
  <c r="M392" i="1"/>
  <c r="N392" i="1" s="1"/>
  <c r="O392" i="1"/>
  <c r="P392" i="1" s="1"/>
  <c r="K391" i="1"/>
  <c r="L391" i="1" s="1"/>
  <c r="M391" i="1"/>
  <c r="N391" i="1" s="1"/>
  <c r="O391" i="1"/>
  <c r="P391" i="1" s="1"/>
  <c r="K390" i="1"/>
  <c r="L390" i="1" s="1"/>
  <c r="M390" i="1"/>
  <c r="N390" i="1" s="1"/>
  <c r="O390" i="1"/>
  <c r="P390" i="1" s="1"/>
  <c r="K389" i="1"/>
  <c r="L389" i="1" s="1"/>
  <c r="M389" i="1"/>
  <c r="N389" i="1" s="1"/>
  <c r="O389" i="1"/>
  <c r="P389" i="1" s="1"/>
  <c r="K388" i="1"/>
  <c r="L388" i="1" s="1"/>
  <c r="M388" i="1"/>
  <c r="N388" i="1" s="1"/>
  <c r="O388" i="1"/>
  <c r="P388" i="1" s="1"/>
  <c r="K387" i="1"/>
  <c r="L387" i="1" s="1"/>
  <c r="M387" i="1"/>
  <c r="N387" i="1" s="1"/>
  <c r="O387" i="1"/>
  <c r="P387" i="1" s="1"/>
  <c r="K386" i="1"/>
  <c r="L386" i="1" s="1"/>
  <c r="M386" i="1"/>
  <c r="N386" i="1" s="1"/>
  <c r="O386" i="1"/>
  <c r="P386" i="1" s="1"/>
  <c r="K385" i="1"/>
  <c r="L385" i="1" s="1"/>
  <c r="M385" i="1"/>
  <c r="N385" i="1" s="1"/>
  <c r="O385" i="1"/>
  <c r="P385" i="1" s="1"/>
  <c r="K384" i="1"/>
  <c r="L384" i="1" s="1"/>
  <c r="M384" i="1"/>
  <c r="N384" i="1" s="1"/>
  <c r="O384" i="1"/>
  <c r="P384" i="1" s="1"/>
  <c r="K383" i="1"/>
  <c r="L383" i="1" s="1"/>
  <c r="M383" i="1"/>
  <c r="N383" i="1" s="1"/>
  <c r="O383" i="1"/>
  <c r="P383" i="1" s="1"/>
  <c r="K382" i="1"/>
  <c r="L382" i="1" s="1"/>
  <c r="M382" i="1"/>
  <c r="N382" i="1" s="1"/>
  <c r="O382" i="1"/>
  <c r="P382" i="1" s="1"/>
  <c r="K381" i="1"/>
  <c r="L381" i="1" s="1"/>
  <c r="M381" i="1"/>
  <c r="N381" i="1" s="1"/>
  <c r="O381" i="1"/>
  <c r="P381" i="1" s="1"/>
  <c r="K380" i="1"/>
  <c r="L380" i="1" s="1"/>
  <c r="M380" i="1"/>
  <c r="N380" i="1" s="1"/>
  <c r="O380" i="1"/>
  <c r="P380" i="1" s="1"/>
  <c r="K379" i="1"/>
  <c r="L379" i="1" s="1"/>
  <c r="M379" i="1"/>
  <c r="N379" i="1" s="1"/>
  <c r="O379" i="1"/>
  <c r="P379" i="1" s="1"/>
  <c r="K378" i="1"/>
  <c r="L378" i="1" s="1"/>
  <c r="M378" i="1"/>
  <c r="N378" i="1" s="1"/>
  <c r="O378" i="1"/>
  <c r="P378" i="1" s="1"/>
  <c r="K377" i="1"/>
  <c r="L377" i="1" s="1"/>
  <c r="M377" i="1"/>
  <c r="N377" i="1" s="1"/>
  <c r="O377" i="1"/>
  <c r="P377" i="1" s="1"/>
  <c r="K376" i="1"/>
  <c r="L376" i="1" s="1"/>
  <c r="M376" i="1"/>
  <c r="O376" i="1"/>
  <c r="P376" i="1" s="1"/>
  <c r="K375" i="1"/>
  <c r="L375" i="1" s="1"/>
  <c r="M375" i="1"/>
  <c r="N375" i="1" s="1"/>
  <c r="O375" i="1"/>
  <c r="P375" i="1" s="1"/>
  <c r="K374" i="1"/>
  <c r="L374" i="1" s="1"/>
  <c r="M374" i="1"/>
  <c r="N374" i="1" s="1"/>
  <c r="O374" i="1"/>
  <c r="P374" i="1" s="1"/>
  <c r="K373" i="1"/>
  <c r="L373" i="1" s="1"/>
  <c r="M373" i="1"/>
  <c r="N373" i="1" s="1"/>
  <c r="O373" i="1"/>
  <c r="P373" i="1" s="1"/>
  <c r="K372" i="1"/>
  <c r="L372" i="1" s="1"/>
  <c r="M372" i="1"/>
  <c r="N372" i="1" s="1"/>
  <c r="O372" i="1"/>
  <c r="P372" i="1" s="1"/>
  <c r="K371" i="1"/>
  <c r="L371" i="1" s="1"/>
  <c r="M371" i="1"/>
  <c r="N371" i="1" s="1"/>
  <c r="O371" i="1"/>
  <c r="P371" i="1" s="1"/>
  <c r="K370" i="1"/>
  <c r="L370" i="1" s="1"/>
  <c r="M370" i="1"/>
  <c r="N370" i="1" s="1"/>
  <c r="O370" i="1"/>
  <c r="P370" i="1" s="1"/>
  <c r="K369" i="1"/>
  <c r="L369" i="1" s="1"/>
  <c r="M369" i="1"/>
  <c r="N369" i="1" s="1"/>
  <c r="O369" i="1"/>
  <c r="P369" i="1" s="1"/>
  <c r="K368" i="1"/>
  <c r="L368" i="1" s="1"/>
  <c r="M368" i="1"/>
  <c r="N368" i="1" s="1"/>
  <c r="O368" i="1"/>
  <c r="P368" i="1" s="1"/>
  <c r="K367" i="1"/>
  <c r="L367" i="1" s="1"/>
  <c r="M367" i="1"/>
  <c r="N367" i="1" s="1"/>
  <c r="O367" i="1"/>
  <c r="P367" i="1" s="1"/>
  <c r="K366" i="1"/>
  <c r="L366" i="1" s="1"/>
  <c r="M366" i="1"/>
  <c r="N366" i="1" s="1"/>
  <c r="O366" i="1"/>
  <c r="P366" i="1" s="1"/>
  <c r="K365" i="1"/>
  <c r="L365" i="1" s="1"/>
  <c r="M365" i="1"/>
  <c r="N365" i="1" s="1"/>
  <c r="O365" i="1"/>
  <c r="P365" i="1" s="1"/>
  <c r="K364" i="1"/>
  <c r="L364" i="1" s="1"/>
  <c r="M364" i="1"/>
  <c r="N364" i="1" s="1"/>
  <c r="O364" i="1"/>
  <c r="P364" i="1" s="1"/>
  <c r="K363" i="1"/>
  <c r="L363" i="1" s="1"/>
  <c r="M363" i="1"/>
  <c r="N363" i="1" s="1"/>
  <c r="O363" i="1"/>
  <c r="P363" i="1" s="1"/>
  <c r="K362" i="1"/>
  <c r="L362" i="1" s="1"/>
  <c r="M362" i="1"/>
  <c r="N362" i="1" s="1"/>
  <c r="O362" i="1"/>
  <c r="P362" i="1" s="1"/>
  <c r="K361" i="1"/>
  <c r="L361" i="1" s="1"/>
  <c r="M361" i="1"/>
  <c r="N361" i="1" s="1"/>
  <c r="O361" i="1"/>
  <c r="P361" i="1" s="1"/>
  <c r="K360" i="1"/>
  <c r="L360" i="1" s="1"/>
  <c r="M360" i="1"/>
  <c r="N360" i="1" s="1"/>
  <c r="O360" i="1"/>
  <c r="P360" i="1" s="1"/>
  <c r="K359" i="1"/>
  <c r="L359" i="1" s="1"/>
  <c r="M359" i="1"/>
  <c r="N359" i="1" s="1"/>
  <c r="O359" i="1"/>
  <c r="P359" i="1" s="1"/>
  <c r="K358" i="1"/>
  <c r="L358" i="1" s="1"/>
  <c r="M358" i="1"/>
  <c r="N358" i="1" s="1"/>
  <c r="O358" i="1"/>
  <c r="P358" i="1" s="1"/>
  <c r="K357" i="1"/>
  <c r="L357" i="1" s="1"/>
  <c r="M357" i="1"/>
  <c r="N357" i="1" s="1"/>
  <c r="O357" i="1"/>
  <c r="P357" i="1" s="1"/>
  <c r="K356" i="1"/>
  <c r="L356" i="1" s="1"/>
  <c r="M356" i="1"/>
  <c r="N356" i="1" s="1"/>
  <c r="O356" i="1"/>
  <c r="P356" i="1" s="1"/>
  <c r="K355" i="1"/>
  <c r="L355" i="1" s="1"/>
  <c r="M355" i="1"/>
  <c r="N355" i="1" s="1"/>
  <c r="O355" i="1"/>
  <c r="P355" i="1" s="1"/>
  <c r="K354" i="1"/>
  <c r="L354" i="1" s="1"/>
  <c r="M354" i="1"/>
  <c r="N354" i="1" s="1"/>
  <c r="O354" i="1"/>
  <c r="P354" i="1" s="1"/>
  <c r="K353" i="1"/>
  <c r="L353" i="1" s="1"/>
  <c r="M353" i="1"/>
  <c r="N353" i="1" s="1"/>
  <c r="O353" i="1"/>
  <c r="P353" i="1" s="1"/>
  <c r="K352" i="1"/>
  <c r="L352" i="1" s="1"/>
  <c r="M352" i="1"/>
  <c r="N352" i="1" s="1"/>
  <c r="O352" i="1"/>
  <c r="P352" i="1" s="1"/>
  <c r="K351" i="1"/>
  <c r="L351" i="1" s="1"/>
  <c r="M351" i="1"/>
  <c r="N351" i="1" s="1"/>
  <c r="O351" i="1"/>
  <c r="P351" i="1" s="1"/>
  <c r="K350" i="1"/>
  <c r="L350" i="1" s="1"/>
  <c r="M350" i="1"/>
  <c r="N350" i="1" s="1"/>
  <c r="O350" i="1"/>
  <c r="P350" i="1" s="1"/>
  <c r="K349" i="1"/>
  <c r="L349" i="1" s="1"/>
  <c r="M349" i="1"/>
  <c r="N349" i="1" s="1"/>
  <c r="O349" i="1"/>
  <c r="P349" i="1" s="1"/>
  <c r="K348" i="1"/>
  <c r="L348" i="1" s="1"/>
  <c r="M348" i="1"/>
  <c r="N348" i="1" s="1"/>
  <c r="O348" i="1"/>
  <c r="P348" i="1" s="1"/>
  <c r="K347" i="1"/>
  <c r="L347" i="1" s="1"/>
  <c r="M347" i="1"/>
  <c r="N347" i="1" s="1"/>
  <c r="O347" i="1"/>
  <c r="P347" i="1" s="1"/>
  <c r="K346" i="1"/>
  <c r="L346" i="1" s="1"/>
  <c r="M346" i="1"/>
  <c r="N346" i="1" s="1"/>
  <c r="O346" i="1"/>
  <c r="P346" i="1" s="1"/>
  <c r="K345" i="1"/>
  <c r="L345" i="1" s="1"/>
  <c r="M345" i="1"/>
  <c r="N345" i="1" s="1"/>
  <c r="O345" i="1"/>
  <c r="P345" i="1" s="1"/>
  <c r="K344" i="1"/>
  <c r="L344" i="1" s="1"/>
  <c r="M344" i="1"/>
  <c r="N344" i="1" s="1"/>
  <c r="O344" i="1"/>
  <c r="P344" i="1" s="1"/>
  <c r="K343" i="1"/>
  <c r="L343" i="1" s="1"/>
  <c r="M343" i="1"/>
  <c r="N343" i="1" s="1"/>
  <c r="O343" i="1"/>
  <c r="P343" i="1" s="1"/>
  <c r="K342" i="1"/>
  <c r="L342" i="1" s="1"/>
  <c r="M342" i="1"/>
  <c r="N342" i="1" s="1"/>
  <c r="O342" i="1"/>
  <c r="P342" i="1" s="1"/>
  <c r="K341" i="1"/>
  <c r="L341" i="1" s="1"/>
  <c r="M341" i="1"/>
  <c r="N341" i="1" s="1"/>
  <c r="O341" i="1"/>
  <c r="P341" i="1" s="1"/>
  <c r="K340" i="1"/>
  <c r="L340" i="1" s="1"/>
  <c r="M340" i="1"/>
  <c r="N340" i="1" s="1"/>
  <c r="O340" i="1"/>
  <c r="P340" i="1" s="1"/>
  <c r="K339" i="1"/>
  <c r="L339" i="1" s="1"/>
  <c r="M339" i="1"/>
  <c r="N339" i="1" s="1"/>
  <c r="O339" i="1"/>
  <c r="P339" i="1" s="1"/>
  <c r="K338" i="1"/>
  <c r="L338" i="1" s="1"/>
  <c r="M338" i="1"/>
  <c r="N338" i="1" s="1"/>
  <c r="O338" i="1"/>
  <c r="P338" i="1" s="1"/>
  <c r="K337" i="1"/>
  <c r="L337" i="1" s="1"/>
  <c r="M337" i="1"/>
  <c r="N337" i="1" s="1"/>
  <c r="O337" i="1"/>
  <c r="P337" i="1" s="1"/>
  <c r="K336" i="1"/>
  <c r="L336" i="1" s="1"/>
  <c r="M336" i="1"/>
  <c r="N336" i="1" s="1"/>
  <c r="O336" i="1"/>
  <c r="P336" i="1" s="1"/>
  <c r="K335" i="1"/>
  <c r="L335" i="1" s="1"/>
  <c r="M335" i="1"/>
  <c r="N335" i="1" s="1"/>
  <c r="O335" i="1"/>
  <c r="P335" i="1" s="1"/>
  <c r="K334" i="1"/>
  <c r="L334" i="1" s="1"/>
  <c r="M334" i="1"/>
  <c r="N334" i="1" s="1"/>
  <c r="O334" i="1"/>
  <c r="P334" i="1" s="1"/>
  <c r="K333" i="1"/>
  <c r="M333" i="1"/>
  <c r="N333" i="1" s="1"/>
  <c r="O333" i="1"/>
  <c r="P333" i="1" s="1"/>
  <c r="K332" i="1"/>
  <c r="L332" i="1" s="1"/>
  <c r="M332" i="1"/>
  <c r="N332" i="1" s="1"/>
  <c r="O332" i="1"/>
  <c r="P332" i="1" s="1"/>
  <c r="K331" i="1"/>
  <c r="L331" i="1" s="1"/>
  <c r="M331" i="1"/>
  <c r="N331" i="1" s="1"/>
  <c r="O331" i="1"/>
  <c r="P331" i="1" s="1"/>
  <c r="K330" i="1"/>
  <c r="L330" i="1" s="1"/>
  <c r="M330" i="1"/>
  <c r="N330" i="1" s="1"/>
  <c r="O330" i="1"/>
  <c r="P330" i="1" s="1"/>
  <c r="K329" i="1"/>
  <c r="L329" i="1" s="1"/>
  <c r="M329" i="1"/>
  <c r="N329" i="1" s="1"/>
  <c r="O329" i="1"/>
  <c r="P329" i="1" s="1"/>
  <c r="K328" i="1"/>
  <c r="L328" i="1" s="1"/>
  <c r="M328" i="1"/>
  <c r="N328" i="1" s="1"/>
  <c r="O328" i="1"/>
  <c r="P328" i="1" s="1"/>
  <c r="K327" i="1"/>
  <c r="L327" i="1" s="1"/>
  <c r="M327" i="1"/>
  <c r="N327" i="1" s="1"/>
  <c r="O327" i="1"/>
  <c r="P327" i="1" s="1"/>
  <c r="K326" i="1"/>
  <c r="L326" i="1" s="1"/>
  <c r="M326" i="1"/>
  <c r="N326" i="1" s="1"/>
  <c r="O326" i="1"/>
  <c r="P326" i="1" s="1"/>
  <c r="K325" i="1"/>
  <c r="L325" i="1" s="1"/>
  <c r="M325" i="1"/>
  <c r="N325" i="1" s="1"/>
  <c r="O325" i="1"/>
  <c r="P325" i="1" s="1"/>
  <c r="K324" i="1"/>
  <c r="L324" i="1" s="1"/>
  <c r="M324" i="1"/>
  <c r="N324" i="1" s="1"/>
  <c r="O324" i="1"/>
  <c r="P324" i="1" s="1"/>
  <c r="K323" i="1"/>
  <c r="L323" i="1" s="1"/>
  <c r="M323" i="1"/>
  <c r="N323" i="1" s="1"/>
  <c r="O323" i="1"/>
  <c r="K322" i="1"/>
  <c r="L322" i="1" s="1"/>
  <c r="M322" i="1"/>
  <c r="N322" i="1" s="1"/>
  <c r="O322" i="1"/>
  <c r="P322" i="1" s="1"/>
  <c r="K321" i="1"/>
  <c r="L321" i="1" s="1"/>
  <c r="M321" i="1"/>
  <c r="N321" i="1" s="1"/>
  <c r="O321" i="1"/>
  <c r="P321" i="1" s="1"/>
  <c r="K320" i="1"/>
  <c r="L320" i="1" s="1"/>
  <c r="M320" i="1"/>
  <c r="N320" i="1" s="1"/>
  <c r="O320" i="1"/>
  <c r="P320" i="1" s="1"/>
  <c r="K319" i="1"/>
  <c r="L319" i="1" s="1"/>
  <c r="M319" i="1"/>
  <c r="N319" i="1" s="1"/>
  <c r="O319" i="1"/>
  <c r="P319" i="1" s="1"/>
  <c r="K318" i="1"/>
  <c r="L318" i="1" s="1"/>
  <c r="M318" i="1"/>
  <c r="N318" i="1" s="1"/>
  <c r="O318" i="1"/>
  <c r="P318" i="1" s="1"/>
  <c r="K317" i="1"/>
  <c r="L317" i="1" s="1"/>
  <c r="M317" i="1"/>
  <c r="N317" i="1" s="1"/>
  <c r="O317" i="1"/>
  <c r="P317" i="1" s="1"/>
  <c r="K316" i="1"/>
  <c r="L316" i="1" s="1"/>
  <c r="M316" i="1"/>
  <c r="N316" i="1" s="1"/>
  <c r="O316" i="1"/>
  <c r="P316" i="1" s="1"/>
  <c r="K315" i="1"/>
  <c r="L315" i="1" s="1"/>
  <c r="M315" i="1"/>
  <c r="N315" i="1" s="1"/>
  <c r="O315" i="1"/>
  <c r="P315" i="1" s="1"/>
  <c r="K314" i="1"/>
  <c r="L314" i="1" s="1"/>
  <c r="M314" i="1"/>
  <c r="N314" i="1" s="1"/>
  <c r="O314" i="1"/>
  <c r="P314" i="1" s="1"/>
  <c r="K313" i="1"/>
  <c r="L313" i="1" s="1"/>
  <c r="M313" i="1"/>
  <c r="N313" i="1" s="1"/>
  <c r="O313" i="1"/>
  <c r="P313" i="1" s="1"/>
  <c r="K312" i="1"/>
  <c r="L312" i="1" s="1"/>
  <c r="M312" i="1"/>
  <c r="N312" i="1" s="1"/>
  <c r="O312" i="1"/>
  <c r="P312" i="1" s="1"/>
  <c r="K311" i="1"/>
  <c r="L311" i="1" s="1"/>
  <c r="M311" i="1"/>
  <c r="N311" i="1" s="1"/>
  <c r="O311" i="1"/>
  <c r="P311" i="1" s="1"/>
  <c r="K310" i="1"/>
  <c r="L310" i="1" s="1"/>
  <c r="M310" i="1"/>
  <c r="N310" i="1" s="1"/>
  <c r="O310" i="1"/>
  <c r="P310" i="1" s="1"/>
  <c r="K309" i="1"/>
  <c r="L309" i="1" s="1"/>
  <c r="M309" i="1"/>
  <c r="N309" i="1" s="1"/>
  <c r="O309" i="1"/>
  <c r="P309" i="1" s="1"/>
  <c r="K308" i="1"/>
  <c r="L308" i="1" s="1"/>
  <c r="M308" i="1"/>
  <c r="N308" i="1" s="1"/>
  <c r="O308" i="1"/>
  <c r="P308" i="1" s="1"/>
  <c r="K307" i="1"/>
  <c r="L307" i="1" s="1"/>
  <c r="M307" i="1"/>
  <c r="N307" i="1" s="1"/>
  <c r="O307" i="1"/>
  <c r="P307" i="1" s="1"/>
  <c r="K306" i="1"/>
  <c r="L306" i="1" s="1"/>
  <c r="M306" i="1"/>
  <c r="N306" i="1" s="1"/>
  <c r="O306" i="1"/>
  <c r="P306" i="1" s="1"/>
  <c r="K305" i="1"/>
  <c r="L305" i="1" s="1"/>
  <c r="M305" i="1"/>
  <c r="N305" i="1" s="1"/>
  <c r="O305" i="1"/>
  <c r="P305" i="1" s="1"/>
  <c r="K304" i="1"/>
  <c r="L304" i="1" s="1"/>
  <c r="M304" i="1"/>
  <c r="N304" i="1" s="1"/>
  <c r="O304" i="1"/>
  <c r="P304" i="1" s="1"/>
  <c r="K303" i="1"/>
  <c r="L303" i="1" s="1"/>
  <c r="M303" i="1"/>
  <c r="N303" i="1" s="1"/>
  <c r="O303" i="1"/>
  <c r="P303" i="1" s="1"/>
  <c r="K302" i="1"/>
  <c r="L302" i="1" s="1"/>
  <c r="M302" i="1"/>
  <c r="N302" i="1" s="1"/>
  <c r="O302" i="1"/>
  <c r="P302" i="1" s="1"/>
  <c r="K301" i="1"/>
  <c r="L301" i="1" s="1"/>
  <c r="M301" i="1"/>
  <c r="N301" i="1" s="1"/>
  <c r="O301" i="1"/>
  <c r="P301" i="1" s="1"/>
  <c r="K300" i="1"/>
  <c r="L300" i="1" s="1"/>
  <c r="M300" i="1"/>
  <c r="N300" i="1" s="1"/>
  <c r="O300" i="1"/>
  <c r="P300" i="1" s="1"/>
  <c r="K299" i="1"/>
  <c r="L299" i="1" s="1"/>
  <c r="M299" i="1"/>
  <c r="N299" i="1" s="1"/>
  <c r="O299" i="1"/>
  <c r="P299" i="1" s="1"/>
  <c r="K298" i="1"/>
  <c r="L298" i="1" s="1"/>
  <c r="M298" i="1"/>
  <c r="N298" i="1" s="1"/>
  <c r="O298" i="1"/>
  <c r="P298" i="1" s="1"/>
  <c r="K297" i="1"/>
  <c r="L297" i="1" s="1"/>
  <c r="M297" i="1"/>
  <c r="N297" i="1" s="1"/>
  <c r="O297" i="1"/>
  <c r="P297" i="1" s="1"/>
  <c r="K296" i="1"/>
  <c r="L296" i="1" s="1"/>
  <c r="M296" i="1"/>
  <c r="N296" i="1" s="1"/>
  <c r="O296" i="1"/>
  <c r="P296" i="1" s="1"/>
  <c r="K295" i="1"/>
  <c r="L295" i="1" s="1"/>
  <c r="M295" i="1"/>
  <c r="N295" i="1" s="1"/>
  <c r="O295" i="1"/>
  <c r="P295" i="1" s="1"/>
  <c r="K294" i="1"/>
  <c r="L294" i="1" s="1"/>
  <c r="M294" i="1"/>
  <c r="N294" i="1" s="1"/>
  <c r="O294" i="1"/>
  <c r="P294" i="1" s="1"/>
  <c r="K293" i="1"/>
  <c r="L293" i="1" s="1"/>
  <c r="M293" i="1"/>
  <c r="N293" i="1" s="1"/>
  <c r="O293" i="1"/>
  <c r="P293" i="1" s="1"/>
  <c r="K292" i="1"/>
  <c r="L292" i="1" s="1"/>
  <c r="M292" i="1"/>
  <c r="N292" i="1" s="1"/>
  <c r="O292" i="1"/>
  <c r="P292" i="1" s="1"/>
  <c r="K291" i="1"/>
  <c r="L291" i="1" s="1"/>
  <c r="M291" i="1"/>
  <c r="N291" i="1" s="1"/>
  <c r="O291" i="1"/>
  <c r="P291" i="1" s="1"/>
  <c r="K290" i="1"/>
  <c r="L290" i="1" s="1"/>
  <c r="M290" i="1"/>
  <c r="N290" i="1" s="1"/>
  <c r="O290" i="1"/>
  <c r="P290" i="1" s="1"/>
  <c r="K289" i="1"/>
  <c r="L289" i="1" s="1"/>
  <c r="M289" i="1"/>
  <c r="N289" i="1" s="1"/>
  <c r="O289" i="1"/>
  <c r="P289" i="1" s="1"/>
  <c r="K288" i="1"/>
  <c r="L288" i="1" s="1"/>
  <c r="M288" i="1"/>
  <c r="N288" i="1" s="1"/>
  <c r="O288" i="1"/>
  <c r="P288" i="1" s="1"/>
  <c r="K287" i="1"/>
  <c r="L287" i="1" s="1"/>
  <c r="M287" i="1"/>
  <c r="N287" i="1" s="1"/>
  <c r="O287" i="1"/>
  <c r="P287" i="1" s="1"/>
  <c r="K286" i="1"/>
  <c r="L286" i="1" s="1"/>
  <c r="M286" i="1"/>
  <c r="N286" i="1" s="1"/>
  <c r="O286" i="1"/>
  <c r="P286" i="1" s="1"/>
  <c r="K285" i="1"/>
  <c r="L285" i="1" s="1"/>
  <c r="M285" i="1"/>
  <c r="N285" i="1" s="1"/>
  <c r="O285" i="1"/>
  <c r="P285" i="1" s="1"/>
  <c r="K284" i="1"/>
  <c r="L284" i="1" s="1"/>
  <c r="M284" i="1"/>
  <c r="N284" i="1" s="1"/>
  <c r="O284" i="1"/>
  <c r="P284" i="1" s="1"/>
  <c r="K283" i="1"/>
  <c r="L283" i="1" s="1"/>
  <c r="M283" i="1"/>
  <c r="N283" i="1" s="1"/>
  <c r="O283" i="1"/>
  <c r="P283" i="1" s="1"/>
  <c r="K282" i="1"/>
  <c r="L282" i="1" s="1"/>
  <c r="M282" i="1"/>
  <c r="N282" i="1" s="1"/>
  <c r="O282" i="1"/>
  <c r="P282" i="1" s="1"/>
  <c r="K281" i="1"/>
  <c r="L281" i="1" s="1"/>
  <c r="M281" i="1"/>
  <c r="N281" i="1" s="1"/>
  <c r="O281" i="1"/>
  <c r="P281" i="1" s="1"/>
  <c r="K280" i="1"/>
  <c r="L280" i="1" s="1"/>
  <c r="M280" i="1"/>
  <c r="N280" i="1" s="1"/>
  <c r="O280" i="1"/>
  <c r="P280" i="1" s="1"/>
  <c r="K279" i="1"/>
  <c r="L279" i="1" s="1"/>
  <c r="M279" i="1"/>
  <c r="N279" i="1" s="1"/>
  <c r="O279" i="1"/>
  <c r="P279" i="1" s="1"/>
  <c r="K278" i="1"/>
  <c r="L278" i="1" s="1"/>
  <c r="M278" i="1"/>
  <c r="N278" i="1" s="1"/>
  <c r="O278" i="1"/>
  <c r="P278" i="1" s="1"/>
  <c r="K277" i="1"/>
  <c r="L277" i="1" s="1"/>
  <c r="M277" i="1"/>
  <c r="N277" i="1" s="1"/>
  <c r="O277" i="1"/>
  <c r="P277" i="1" s="1"/>
  <c r="K276" i="1"/>
  <c r="L276" i="1" s="1"/>
  <c r="M276" i="1"/>
  <c r="N276" i="1" s="1"/>
  <c r="O276" i="1"/>
  <c r="P276" i="1" s="1"/>
  <c r="K275" i="1"/>
  <c r="L275" i="1" s="1"/>
  <c r="M275" i="1"/>
  <c r="N275" i="1" s="1"/>
  <c r="O275" i="1"/>
  <c r="P275" i="1" s="1"/>
  <c r="K274" i="1"/>
  <c r="L274" i="1" s="1"/>
  <c r="M274" i="1"/>
  <c r="N274" i="1" s="1"/>
  <c r="O274" i="1"/>
  <c r="P274" i="1" s="1"/>
  <c r="K273" i="1"/>
  <c r="L273" i="1" s="1"/>
  <c r="M273" i="1"/>
  <c r="N273" i="1" s="1"/>
  <c r="O273" i="1"/>
  <c r="P273" i="1" s="1"/>
  <c r="K272" i="1"/>
  <c r="L272" i="1" s="1"/>
  <c r="M272" i="1"/>
  <c r="N272" i="1" s="1"/>
  <c r="O272" i="1"/>
  <c r="P272" i="1" s="1"/>
  <c r="K271" i="1"/>
  <c r="L271" i="1" s="1"/>
  <c r="M271" i="1"/>
  <c r="N271" i="1" s="1"/>
  <c r="O271" i="1"/>
  <c r="P271" i="1" s="1"/>
  <c r="K270" i="1"/>
  <c r="L270" i="1" s="1"/>
  <c r="M270" i="1"/>
  <c r="N270" i="1" s="1"/>
  <c r="O270" i="1"/>
  <c r="P270" i="1" s="1"/>
  <c r="K269" i="1"/>
  <c r="L269" i="1" s="1"/>
  <c r="M269" i="1"/>
  <c r="N269" i="1" s="1"/>
  <c r="O269" i="1"/>
  <c r="P269" i="1" s="1"/>
  <c r="K268" i="1"/>
  <c r="L268" i="1" s="1"/>
  <c r="M268" i="1"/>
  <c r="N268" i="1" s="1"/>
  <c r="O268" i="1"/>
  <c r="P268" i="1" s="1"/>
  <c r="K267" i="1"/>
  <c r="L267" i="1" s="1"/>
  <c r="M267" i="1"/>
  <c r="N267" i="1" s="1"/>
  <c r="O267" i="1"/>
  <c r="P267" i="1" s="1"/>
  <c r="K266" i="1"/>
  <c r="L266" i="1" s="1"/>
  <c r="M266" i="1"/>
  <c r="N266" i="1" s="1"/>
  <c r="O266" i="1"/>
  <c r="P266" i="1" s="1"/>
  <c r="K265" i="1"/>
  <c r="L265" i="1" s="1"/>
  <c r="M265" i="1"/>
  <c r="N265" i="1" s="1"/>
  <c r="O265" i="1"/>
  <c r="P265" i="1" s="1"/>
  <c r="K264" i="1"/>
  <c r="L264" i="1" s="1"/>
  <c r="M264" i="1"/>
  <c r="N264" i="1" s="1"/>
  <c r="O264" i="1"/>
  <c r="P264" i="1" s="1"/>
  <c r="K263" i="1"/>
  <c r="L263" i="1" s="1"/>
  <c r="M263" i="1"/>
  <c r="N263" i="1" s="1"/>
  <c r="O263" i="1"/>
  <c r="P263" i="1" s="1"/>
  <c r="K262" i="1"/>
  <c r="L262" i="1" s="1"/>
  <c r="M262" i="1"/>
  <c r="N262" i="1" s="1"/>
  <c r="O262" i="1"/>
  <c r="P262" i="1" s="1"/>
  <c r="K261" i="1"/>
  <c r="L261" i="1" s="1"/>
  <c r="M261" i="1"/>
  <c r="N261" i="1" s="1"/>
  <c r="O261" i="1"/>
  <c r="P261" i="1" s="1"/>
  <c r="K260" i="1"/>
  <c r="L260" i="1" s="1"/>
  <c r="M260" i="1"/>
  <c r="N260" i="1" s="1"/>
  <c r="O260" i="1"/>
  <c r="P260" i="1" s="1"/>
  <c r="K259" i="1"/>
  <c r="L259" i="1" s="1"/>
  <c r="M259" i="1"/>
  <c r="N259" i="1" s="1"/>
  <c r="O259" i="1"/>
  <c r="P259" i="1" s="1"/>
  <c r="K258" i="1"/>
  <c r="L258" i="1" s="1"/>
  <c r="M258" i="1"/>
  <c r="N258" i="1" s="1"/>
  <c r="O258" i="1"/>
  <c r="P258" i="1" s="1"/>
  <c r="K257" i="1"/>
  <c r="L257" i="1" s="1"/>
  <c r="M257" i="1"/>
  <c r="N257" i="1" s="1"/>
  <c r="O257" i="1"/>
  <c r="P257" i="1" s="1"/>
  <c r="K256" i="1"/>
  <c r="L256" i="1" s="1"/>
  <c r="M256" i="1"/>
  <c r="N256" i="1" s="1"/>
  <c r="O256" i="1"/>
  <c r="P256" i="1" s="1"/>
  <c r="K255" i="1"/>
  <c r="L255" i="1" s="1"/>
  <c r="M255" i="1"/>
  <c r="N255" i="1" s="1"/>
  <c r="O255" i="1"/>
  <c r="P255" i="1" s="1"/>
  <c r="K254" i="1"/>
  <c r="L254" i="1" s="1"/>
  <c r="M254" i="1"/>
  <c r="N254" i="1" s="1"/>
  <c r="O254" i="1"/>
  <c r="P254" i="1" s="1"/>
  <c r="K253" i="1"/>
  <c r="L253" i="1" s="1"/>
  <c r="M253" i="1"/>
  <c r="N253" i="1" s="1"/>
  <c r="O253" i="1"/>
  <c r="P253" i="1" s="1"/>
  <c r="K252" i="1"/>
  <c r="L252" i="1" s="1"/>
  <c r="M252" i="1"/>
  <c r="N252" i="1" s="1"/>
  <c r="O252" i="1"/>
  <c r="P252" i="1" s="1"/>
  <c r="K251" i="1"/>
  <c r="L251" i="1" s="1"/>
  <c r="M251" i="1"/>
  <c r="N251" i="1" s="1"/>
  <c r="O251" i="1"/>
  <c r="P251" i="1" s="1"/>
  <c r="K250" i="1"/>
  <c r="L250" i="1" s="1"/>
  <c r="M250" i="1"/>
  <c r="N250" i="1" s="1"/>
  <c r="O250" i="1"/>
  <c r="P250" i="1" s="1"/>
  <c r="K249" i="1"/>
  <c r="L249" i="1" s="1"/>
  <c r="M249" i="1"/>
  <c r="N249" i="1" s="1"/>
  <c r="O249" i="1"/>
  <c r="P249" i="1" s="1"/>
  <c r="K248" i="1"/>
  <c r="L248" i="1" s="1"/>
  <c r="M248" i="1"/>
  <c r="N248" i="1" s="1"/>
  <c r="O248" i="1"/>
  <c r="P248" i="1" s="1"/>
  <c r="K247" i="1"/>
  <c r="L247" i="1" s="1"/>
  <c r="M247" i="1"/>
  <c r="N247" i="1" s="1"/>
  <c r="O247" i="1"/>
  <c r="P247" i="1" s="1"/>
  <c r="K246" i="1"/>
  <c r="L246" i="1" s="1"/>
  <c r="M246" i="1"/>
  <c r="N246" i="1" s="1"/>
  <c r="O246" i="1"/>
  <c r="P246" i="1" s="1"/>
  <c r="K245" i="1"/>
  <c r="L245" i="1" s="1"/>
  <c r="M245" i="1"/>
  <c r="N245" i="1" s="1"/>
  <c r="O245" i="1"/>
  <c r="P245" i="1" s="1"/>
  <c r="K244" i="1"/>
  <c r="L244" i="1" s="1"/>
  <c r="M244" i="1"/>
  <c r="N244" i="1" s="1"/>
  <c r="O244" i="1"/>
  <c r="P244" i="1" s="1"/>
  <c r="K243" i="1"/>
  <c r="L243" i="1" s="1"/>
  <c r="M243" i="1"/>
  <c r="N243" i="1" s="1"/>
  <c r="O243" i="1"/>
  <c r="P243" i="1" s="1"/>
  <c r="K242" i="1"/>
  <c r="L242" i="1" s="1"/>
  <c r="M242" i="1"/>
  <c r="N242" i="1" s="1"/>
  <c r="O242" i="1"/>
  <c r="P242" i="1" s="1"/>
  <c r="K241" i="1"/>
  <c r="L241" i="1" s="1"/>
  <c r="M241" i="1"/>
  <c r="N241" i="1" s="1"/>
  <c r="O241" i="1"/>
  <c r="P241" i="1" s="1"/>
  <c r="K240" i="1"/>
  <c r="L240" i="1" s="1"/>
  <c r="M240" i="1"/>
  <c r="N240" i="1" s="1"/>
  <c r="O240" i="1"/>
  <c r="P240" i="1" s="1"/>
  <c r="K239" i="1"/>
  <c r="L239" i="1" s="1"/>
  <c r="M239" i="1"/>
  <c r="N239" i="1" s="1"/>
  <c r="O239" i="1"/>
  <c r="P239" i="1" s="1"/>
  <c r="K238" i="1"/>
  <c r="L238" i="1" s="1"/>
  <c r="M238" i="1"/>
  <c r="N238" i="1" s="1"/>
  <c r="O238" i="1"/>
  <c r="P238" i="1" s="1"/>
  <c r="K237" i="1"/>
  <c r="L237" i="1" s="1"/>
  <c r="M237" i="1"/>
  <c r="N237" i="1" s="1"/>
  <c r="O237" i="1"/>
  <c r="P237" i="1" s="1"/>
  <c r="K236" i="1"/>
  <c r="L236" i="1" s="1"/>
  <c r="M236" i="1"/>
  <c r="N236" i="1" s="1"/>
  <c r="O236" i="1"/>
  <c r="P236" i="1" s="1"/>
  <c r="K235" i="1"/>
  <c r="L235" i="1" s="1"/>
  <c r="M235" i="1"/>
  <c r="N235" i="1" s="1"/>
  <c r="O235" i="1"/>
  <c r="P235" i="1" s="1"/>
  <c r="K234" i="1"/>
  <c r="L234" i="1" s="1"/>
  <c r="M234" i="1"/>
  <c r="N234" i="1" s="1"/>
  <c r="O234" i="1"/>
  <c r="P234" i="1" s="1"/>
  <c r="K233" i="1"/>
  <c r="L233" i="1" s="1"/>
  <c r="M233" i="1"/>
  <c r="N233" i="1" s="1"/>
  <c r="O233" i="1"/>
  <c r="P233" i="1" s="1"/>
  <c r="K232" i="1"/>
  <c r="L232" i="1" s="1"/>
  <c r="M232" i="1"/>
  <c r="N232" i="1" s="1"/>
  <c r="O232" i="1"/>
  <c r="P232" i="1" s="1"/>
  <c r="K231" i="1"/>
  <c r="L231" i="1" s="1"/>
  <c r="M231" i="1"/>
  <c r="N231" i="1" s="1"/>
  <c r="O231" i="1"/>
  <c r="P231" i="1" s="1"/>
  <c r="K230" i="1"/>
  <c r="L230" i="1" s="1"/>
  <c r="M230" i="1"/>
  <c r="N230" i="1" s="1"/>
  <c r="O230" i="1"/>
  <c r="P230" i="1" s="1"/>
  <c r="K229" i="1"/>
  <c r="L229" i="1" s="1"/>
  <c r="M229" i="1"/>
  <c r="N229" i="1" s="1"/>
  <c r="O229" i="1"/>
  <c r="P229" i="1" s="1"/>
  <c r="K228" i="1"/>
  <c r="L228" i="1" s="1"/>
  <c r="M228" i="1"/>
  <c r="N228" i="1" s="1"/>
  <c r="O228" i="1"/>
  <c r="P228" i="1" s="1"/>
  <c r="K227" i="1"/>
  <c r="L227" i="1" s="1"/>
  <c r="M227" i="1"/>
  <c r="N227" i="1" s="1"/>
  <c r="O227" i="1"/>
  <c r="P227" i="1" s="1"/>
  <c r="K226" i="1"/>
  <c r="M226" i="1"/>
  <c r="N226" i="1" s="1"/>
  <c r="O226" i="1"/>
  <c r="P226" i="1" s="1"/>
  <c r="K225" i="1"/>
  <c r="L225" i="1" s="1"/>
  <c r="M225" i="1"/>
  <c r="N225" i="1" s="1"/>
  <c r="O225" i="1"/>
  <c r="P225" i="1" s="1"/>
  <c r="K224" i="1"/>
  <c r="L224" i="1" s="1"/>
  <c r="M224" i="1"/>
  <c r="N224" i="1" s="1"/>
  <c r="O224" i="1"/>
  <c r="P224" i="1" s="1"/>
  <c r="K223" i="1"/>
  <c r="L223" i="1" s="1"/>
  <c r="M223" i="1"/>
  <c r="N223" i="1" s="1"/>
  <c r="O223" i="1"/>
  <c r="P223" i="1" s="1"/>
  <c r="K222" i="1"/>
  <c r="L222" i="1" s="1"/>
  <c r="M222" i="1"/>
  <c r="N222" i="1" s="1"/>
  <c r="O222" i="1"/>
  <c r="P222" i="1" s="1"/>
  <c r="K221" i="1"/>
  <c r="L221" i="1" s="1"/>
  <c r="M221" i="1"/>
  <c r="N221" i="1" s="1"/>
  <c r="O221" i="1"/>
  <c r="P221" i="1" s="1"/>
  <c r="K220" i="1"/>
  <c r="L220" i="1" s="1"/>
  <c r="M220" i="1"/>
  <c r="N220" i="1" s="1"/>
  <c r="O220" i="1"/>
  <c r="P220" i="1" s="1"/>
  <c r="K219" i="1"/>
  <c r="L219" i="1" s="1"/>
  <c r="M219" i="1"/>
  <c r="N219" i="1" s="1"/>
  <c r="O219" i="1"/>
  <c r="P219" i="1" s="1"/>
  <c r="K218" i="1"/>
  <c r="L218" i="1" s="1"/>
  <c r="M218" i="1"/>
  <c r="N218" i="1" s="1"/>
  <c r="O218" i="1"/>
  <c r="P218" i="1" s="1"/>
  <c r="K217" i="1"/>
  <c r="L217" i="1" s="1"/>
  <c r="M217" i="1"/>
  <c r="N217" i="1" s="1"/>
  <c r="O217" i="1"/>
  <c r="P217" i="1" s="1"/>
  <c r="K216" i="1"/>
  <c r="L216" i="1" s="1"/>
  <c r="M216" i="1"/>
  <c r="N216" i="1" s="1"/>
  <c r="O216" i="1"/>
  <c r="P216" i="1" s="1"/>
  <c r="K215" i="1"/>
  <c r="L215" i="1" s="1"/>
  <c r="M215" i="1"/>
  <c r="N215" i="1" s="1"/>
  <c r="O215" i="1"/>
  <c r="P215" i="1" s="1"/>
  <c r="K214" i="1"/>
  <c r="L214" i="1" s="1"/>
  <c r="M214" i="1"/>
  <c r="N214" i="1" s="1"/>
  <c r="O214" i="1"/>
  <c r="P214" i="1" s="1"/>
  <c r="K213" i="1"/>
  <c r="L213" i="1" s="1"/>
  <c r="M213" i="1"/>
  <c r="N213" i="1" s="1"/>
  <c r="O213" i="1"/>
  <c r="P213" i="1" s="1"/>
  <c r="K212" i="1"/>
  <c r="L212" i="1" s="1"/>
  <c r="M212" i="1"/>
  <c r="N212" i="1" s="1"/>
  <c r="O212" i="1"/>
  <c r="P212" i="1" s="1"/>
  <c r="K211" i="1"/>
  <c r="L211" i="1" s="1"/>
  <c r="M211" i="1"/>
  <c r="N211" i="1" s="1"/>
  <c r="O211" i="1"/>
  <c r="P211" i="1" s="1"/>
  <c r="K210" i="1"/>
  <c r="L210" i="1" s="1"/>
  <c r="M210" i="1"/>
  <c r="N210" i="1" s="1"/>
  <c r="O210" i="1"/>
  <c r="P210" i="1" s="1"/>
  <c r="K209" i="1"/>
  <c r="L209" i="1" s="1"/>
  <c r="M209" i="1"/>
  <c r="N209" i="1" s="1"/>
  <c r="O209" i="1"/>
  <c r="P209" i="1" s="1"/>
  <c r="K208" i="1"/>
  <c r="L208" i="1" s="1"/>
  <c r="M208" i="1"/>
  <c r="N208" i="1" s="1"/>
  <c r="O208" i="1"/>
  <c r="P208" i="1" s="1"/>
  <c r="K207" i="1"/>
  <c r="L207" i="1" s="1"/>
  <c r="M207" i="1"/>
  <c r="N207" i="1" s="1"/>
  <c r="O207" i="1"/>
  <c r="P207" i="1" s="1"/>
  <c r="K206" i="1"/>
  <c r="L206" i="1" s="1"/>
  <c r="M206" i="1"/>
  <c r="N206" i="1" s="1"/>
  <c r="O206" i="1"/>
  <c r="P206" i="1" s="1"/>
  <c r="K205" i="1"/>
  <c r="L205" i="1" s="1"/>
  <c r="M205" i="1"/>
  <c r="N205" i="1" s="1"/>
  <c r="O205" i="1"/>
  <c r="P205" i="1" s="1"/>
  <c r="K204" i="1"/>
  <c r="L204" i="1" s="1"/>
  <c r="M204" i="1"/>
  <c r="N204" i="1" s="1"/>
  <c r="O204" i="1"/>
  <c r="P204" i="1" s="1"/>
  <c r="K203" i="1"/>
  <c r="L203" i="1" s="1"/>
  <c r="M203" i="1"/>
  <c r="N203" i="1" s="1"/>
  <c r="O203" i="1"/>
  <c r="P203" i="1" s="1"/>
  <c r="K202" i="1"/>
  <c r="L202" i="1" s="1"/>
  <c r="M202" i="1"/>
  <c r="N202" i="1" s="1"/>
  <c r="O202" i="1"/>
  <c r="P202" i="1" s="1"/>
  <c r="K201" i="1"/>
  <c r="L201" i="1" s="1"/>
  <c r="M201" i="1"/>
  <c r="N201" i="1" s="1"/>
  <c r="O201" i="1"/>
  <c r="P201" i="1" s="1"/>
  <c r="K200" i="1"/>
  <c r="L200" i="1" s="1"/>
  <c r="M200" i="1"/>
  <c r="N200" i="1" s="1"/>
  <c r="O200" i="1"/>
  <c r="P200" i="1" s="1"/>
  <c r="K199" i="1"/>
  <c r="L199" i="1" s="1"/>
  <c r="M199" i="1"/>
  <c r="N199" i="1" s="1"/>
  <c r="O199" i="1"/>
  <c r="P199" i="1" s="1"/>
  <c r="K198" i="1"/>
  <c r="L198" i="1" s="1"/>
  <c r="M198" i="1"/>
  <c r="N198" i="1" s="1"/>
  <c r="O198" i="1"/>
  <c r="P198" i="1" s="1"/>
  <c r="K197" i="1"/>
  <c r="L197" i="1" s="1"/>
  <c r="M197" i="1"/>
  <c r="N197" i="1" s="1"/>
  <c r="O197" i="1"/>
  <c r="P197" i="1" s="1"/>
  <c r="K196" i="1"/>
  <c r="L196" i="1" s="1"/>
  <c r="M196" i="1"/>
  <c r="N196" i="1" s="1"/>
  <c r="O196" i="1"/>
  <c r="P196" i="1" s="1"/>
  <c r="K195" i="1"/>
  <c r="L195" i="1" s="1"/>
  <c r="M195" i="1"/>
  <c r="N195" i="1" s="1"/>
  <c r="O195" i="1"/>
  <c r="P195" i="1" s="1"/>
  <c r="K194" i="1"/>
  <c r="L194" i="1" s="1"/>
  <c r="M194" i="1"/>
  <c r="N194" i="1" s="1"/>
  <c r="O194" i="1"/>
  <c r="P194" i="1" s="1"/>
  <c r="K193" i="1"/>
  <c r="L193" i="1" s="1"/>
  <c r="M193" i="1"/>
  <c r="N193" i="1" s="1"/>
  <c r="O193" i="1"/>
  <c r="P193" i="1" s="1"/>
  <c r="K192" i="1"/>
  <c r="L192" i="1" s="1"/>
  <c r="M192" i="1"/>
  <c r="N192" i="1" s="1"/>
  <c r="O192" i="1"/>
  <c r="P192" i="1" s="1"/>
  <c r="K191" i="1"/>
  <c r="L191" i="1" s="1"/>
  <c r="M191" i="1"/>
  <c r="N191" i="1" s="1"/>
  <c r="O191" i="1"/>
  <c r="P191" i="1" s="1"/>
  <c r="K190" i="1"/>
  <c r="L190" i="1" s="1"/>
  <c r="M190" i="1"/>
  <c r="N190" i="1" s="1"/>
  <c r="O190" i="1"/>
  <c r="P190" i="1" s="1"/>
  <c r="K189" i="1"/>
  <c r="L189" i="1" s="1"/>
  <c r="M189" i="1"/>
  <c r="N189" i="1" s="1"/>
  <c r="O189" i="1"/>
  <c r="P189" i="1" s="1"/>
  <c r="K188" i="1"/>
  <c r="L188" i="1" s="1"/>
  <c r="M188" i="1"/>
  <c r="N188" i="1" s="1"/>
  <c r="O188" i="1"/>
  <c r="P188" i="1" s="1"/>
  <c r="K187" i="1"/>
  <c r="L187" i="1" s="1"/>
  <c r="M187" i="1"/>
  <c r="N187" i="1" s="1"/>
  <c r="O187" i="1"/>
  <c r="P187" i="1" s="1"/>
  <c r="K186" i="1"/>
  <c r="L186" i="1" s="1"/>
  <c r="M186" i="1"/>
  <c r="N186" i="1" s="1"/>
  <c r="O186" i="1"/>
  <c r="P186" i="1" s="1"/>
  <c r="K185" i="1"/>
  <c r="L185" i="1" s="1"/>
  <c r="M185" i="1"/>
  <c r="N185" i="1" s="1"/>
  <c r="O185" i="1"/>
  <c r="P185" i="1" s="1"/>
  <c r="K184" i="1"/>
  <c r="L184" i="1" s="1"/>
  <c r="M184" i="1"/>
  <c r="N184" i="1" s="1"/>
  <c r="O184" i="1"/>
  <c r="P184" i="1" s="1"/>
  <c r="K183" i="1"/>
  <c r="L183" i="1" s="1"/>
  <c r="M183" i="1"/>
  <c r="N183" i="1" s="1"/>
  <c r="O183" i="1"/>
  <c r="P183" i="1" s="1"/>
  <c r="K182" i="1"/>
  <c r="L182" i="1" s="1"/>
  <c r="M182" i="1"/>
  <c r="N182" i="1" s="1"/>
  <c r="O182" i="1"/>
  <c r="P182" i="1" s="1"/>
  <c r="K181" i="1"/>
  <c r="L181" i="1" s="1"/>
  <c r="M181" i="1"/>
  <c r="N181" i="1" s="1"/>
  <c r="O181" i="1"/>
  <c r="P181" i="1" s="1"/>
  <c r="K180" i="1"/>
  <c r="L180" i="1" s="1"/>
  <c r="M180" i="1"/>
  <c r="N180" i="1" s="1"/>
  <c r="O180" i="1"/>
  <c r="P180" i="1" s="1"/>
  <c r="K179" i="1"/>
  <c r="L179" i="1" s="1"/>
  <c r="M179" i="1"/>
  <c r="N179" i="1" s="1"/>
  <c r="O179" i="1"/>
  <c r="P179" i="1" s="1"/>
  <c r="K178" i="1"/>
  <c r="L178" i="1" s="1"/>
  <c r="M178" i="1"/>
  <c r="N178" i="1" s="1"/>
  <c r="O178" i="1"/>
  <c r="P178" i="1" s="1"/>
  <c r="K177" i="1"/>
  <c r="L177" i="1" s="1"/>
  <c r="M177" i="1"/>
  <c r="N177" i="1" s="1"/>
  <c r="O177" i="1"/>
  <c r="P177" i="1" s="1"/>
  <c r="K176" i="1"/>
  <c r="L176" i="1" s="1"/>
  <c r="M176" i="1"/>
  <c r="N176" i="1" s="1"/>
  <c r="O176" i="1"/>
  <c r="P176" i="1" s="1"/>
  <c r="K175" i="1"/>
  <c r="L175" i="1" s="1"/>
  <c r="M175" i="1"/>
  <c r="N175" i="1" s="1"/>
  <c r="O175" i="1"/>
  <c r="P175" i="1" s="1"/>
  <c r="K174" i="1"/>
  <c r="L174" i="1" s="1"/>
  <c r="M174" i="1"/>
  <c r="N174" i="1" s="1"/>
  <c r="O174" i="1"/>
  <c r="P174" i="1" s="1"/>
  <c r="K173" i="1"/>
  <c r="L173" i="1" s="1"/>
  <c r="M173" i="1"/>
  <c r="N173" i="1" s="1"/>
  <c r="O173" i="1"/>
  <c r="P173" i="1" s="1"/>
  <c r="K172" i="1"/>
  <c r="L172" i="1" s="1"/>
  <c r="M172" i="1"/>
  <c r="N172" i="1" s="1"/>
  <c r="O172" i="1"/>
  <c r="P172" i="1" s="1"/>
  <c r="K171" i="1"/>
  <c r="L171" i="1" s="1"/>
  <c r="M171" i="1"/>
  <c r="N171" i="1" s="1"/>
  <c r="O171" i="1"/>
  <c r="P171" i="1" s="1"/>
  <c r="K170" i="1"/>
  <c r="L170" i="1" s="1"/>
  <c r="M170" i="1"/>
  <c r="N170" i="1" s="1"/>
  <c r="O170" i="1"/>
  <c r="P170" i="1" s="1"/>
  <c r="K169" i="1"/>
  <c r="L169" i="1" s="1"/>
  <c r="M169" i="1"/>
  <c r="N169" i="1" s="1"/>
  <c r="O169" i="1"/>
  <c r="P169" i="1" s="1"/>
  <c r="K168" i="1"/>
  <c r="L168" i="1" s="1"/>
  <c r="M168" i="1"/>
  <c r="N168" i="1" s="1"/>
  <c r="O168" i="1"/>
  <c r="P168" i="1" s="1"/>
  <c r="K167" i="1"/>
  <c r="L167" i="1" s="1"/>
  <c r="M167" i="1"/>
  <c r="N167" i="1" s="1"/>
  <c r="O167" i="1"/>
  <c r="P167" i="1" s="1"/>
  <c r="K166" i="1"/>
  <c r="L166" i="1" s="1"/>
  <c r="M166" i="1"/>
  <c r="N166" i="1" s="1"/>
  <c r="O166" i="1"/>
  <c r="P166" i="1" s="1"/>
  <c r="K165" i="1"/>
  <c r="L165" i="1" s="1"/>
  <c r="M165" i="1"/>
  <c r="N165" i="1" s="1"/>
  <c r="O165" i="1"/>
  <c r="P165" i="1" s="1"/>
  <c r="K164" i="1"/>
  <c r="L164" i="1" s="1"/>
  <c r="M164" i="1"/>
  <c r="N164" i="1" s="1"/>
  <c r="O164" i="1"/>
  <c r="P164" i="1" s="1"/>
  <c r="K163" i="1"/>
  <c r="L163" i="1" s="1"/>
  <c r="M163" i="1"/>
  <c r="N163" i="1" s="1"/>
  <c r="O163" i="1"/>
  <c r="P163" i="1" s="1"/>
  <c r="K162" i="1"/>
  <c r="L162" i="1" s="1"/>
  <c r="M162" i="1"/>
  <c r="N162" i="1" s="1"/>
  <c r="O162" i="1"/>
  <c r="P162" i="1" s="1"/>
  <c r="K161" i="1"/>
  <c r="L161" i="1" s="1"/>
  <c r="M161" i="1"/>
  <c r="N161" i="1" s="1"/>
  <c r="O161" i="1"/>
  <c r="P161" i="1" s="1"/>
  <c r="K160" i="1"/>
  <c r="L160" i="1" s="1"/>
  <c r="M160" i="1"/>
  <c r="N160" i="1" s="1"/>
  <c r="O160" i="1"/>
  <c r="P160" i="1" s="1"/>
  <c r="K159" i="1"/>
  <c r="L159" i="1" s="1"/>
  <c r="M159" i="1"/>
  <c r="N159" i="1" s="1"/>
  <c r="O159" i="1"/>
  <c r="P159" i="1" s="1"/>
  <c r="K158" i="1"/>
  <c r="L158" i="1" s="1"/>
  <c r="M158" i="1"/>
  <c r="N158" i="1" s="1"/>
  <c r="O158" i="1"/>
  <c r="P158" i="1" s="1"/>
  <c r="K157" i="1"/>
  <c r="L157" i="1" s="1"/>
  <c r="M157" i="1"/>
  <c r="N157" i="1" s="1"/>
  <c r="O157" i="1"/>
  <c r="P157" i="1" s="1"/>
  <c r="K156" i="1"/>
  <c r="L156" i="1" s="1"/>
  <c r="M156" i="1"/>
  <c r="N156" i="1" s="1"/>
  <c r="O156" i="1"/>
  <c r="P156" i="1" s="1"/>
  <c r="K155" i="1"/>
  <c r="L155" i="1" s="1"/>
  <c r="M155" i="1"/>
  <c r="N155" i="1" s="1"/>
  <c r="O155" i="1"/>
  <c r="P155" i="1" s="1"/>
  <c r="K154" i="1"/>
  <c r="L154" i="1" s="1"/>
  <c r="M154" i="1"/>
  <c r="N154" i="1" s="1"/>
  <c r="O154" i="1"/>
  <c r="P154" i="1" s="1"/>
  <c r="K153" i="1"/>
  <c r="L153" i="1" s="1"/>
  <c r="M153" i="1"/>
  <c r="N153" i="1" s="1"/>
  <c r="O153" i="1"/>
  <c r="P153" i="1" s="1"/>
  <c r="K152" i="1"/>
  <c r="L152" i="1" s="1"/>
  <c r="M152" i="1"/>
  <c r="N152" i="1" s="1"/>
  <c r="O152" i="1"/>
  <c r="P152" i="1" s="1"/>
  <c r="K151" i="1"/>
  <c r="L151" i="1" s="1"/>
  <c r="M151" i="1"/>
  <c r="N151" i="1" s="1"/>
  <c r="O151" i="1"/>
  <c r="P151" i="1" s="1"/>
  <c r="K150" i="1"/>
  <c r="L150" i="1" s="1"/>
  <c r="M150" i="1"/>
  <c r="N150" i="1" s="1"/>
  <c r="O150" i="1"/>
  <c r="P150" i="1" s="1"/>
  <c r="K149" i="1"/>
  <c r="L149" i="1" s="1"/>
  <c r="M149" i="1"/>
  <c r="N149" i="1" s="1"/>
  <c r="O149" i="1"/>
  <c r="P149" i="1" s="1"/>
  <c r="K148" i="1"/>
  <c r="L148" i="1" s="1"/>
  <c r="M148" i="1"/>
  <c r="N148" i="1" s="1"/>
  <c r="O148" i="1"/>
  <c r="P148" i="1" s="1"/>
  <c r="K147" i="1"/>
  <c r="L147" i="1" s="1"/>
  <c r="M147" i="1"/>
  <c r="N147" i="1" s="1"/>
  <c r="O147" i="1"/>
  <c r="P147" i="1" s="1"/>
  <c r="K146" i="1"/>
  <c r="L146" i="1" s="1"/>
  <c r="M146" i="1"/>
  <c r="N146" i="1" s="1"/>
  <c r="O146" i="1"/>
  <c r="P146" i="1" s="1"/>
  <c r="K145" i="1"/>
  <c r="L145" i="1" s="1"/>
  <c r="M145" i="1"/>
  <c r="N145" i="1" s="1"/>
  <c r="O145" i="1"/>
  <c r="P145" i="1" s="1"/>
  <c r="K144" i="1"/>
  <c r="L144" i="1" s="1"/>
  <c r="M144" i="1"/>
  <c r="N144" i="1" s="1"/>
  <c r="O144" i="1"/>
  <c r="P144" i="1" s="1"/>
  <c r="K143" i="1"/>
  <c r="L143" i="1" s="1"/>
  <c r="M143" i="1"/>
  <c r="N143" i="1" s="1"/>
  <c r="O143" i="1"/>
  <c r="P143" i="1" s="1"/>
  <c r="K142" i="1"/>
  <c r="L142" i="1" s="1"/>
  <c r="M142" i="1"/>
  <c r="N142" i="1" s="1"/>
  <c r="O142" i="1"/>
  <c r="P142" i="1" s="1"/>
  <c r="K141" i="1"/>
  <c r="L141" i="1" s="1"/>
  <c r="M141" i="1"/>
  <c r="N141" i="1" s="1"/>
  <c r="O141" i="1"/>
  <c r="P141" i="1" s="1"/>
  <c r="K140" i="1"/>
  <c r="L140" i="1" s="1"/>
  <c r="M140" i="1"/>
  <c r="N140" i="1" s="1"/>
  <c r="O140" i="1"/>
  <c r="P140" i="1" s="1"/>
  <c r="K139" i="1"/>
  <c r="L139" i="1" s="1"/>
  <c r="M139" i="1"/>
  <c r="N139" i="1" s="1"/>
  <c r="O139" i="1"/>
  <c r="P139" i="1" s="1"/>
  <c r="K138" i="1"/>
  <c r="L138" i="1" s="1"/>
  <c r="M138" i="1"/>
  <c r="N138" i="1" s="1"/>
  <c r="O138" i="1"/>
  <c r="P138" i="1" s="1"/>
  <c r="K137" i="1"/>
  <c r="L137" i="1" s="1"/>
  <c r="M137" i="1"/>
  <c r="N137" i="1" s="1"/>
  <c r="O137" i="1"/>
  <c r="P137" i="1" s="1"/>
  <c r="K136" i="1"/>
  <c r="L136" i="1" s="1"/>
  <c r="M136" i="1"/>
  <c r="N136" i="1" s="1"/>
  <c r="O136" i="1"/>
  <c r="P136" i="1" s="1"/>
  <c r="K135" i="1"/>
  <c r="L135" i="1" s="1"/>
  <c r="M135" i="1"/>
  <c r="N135" i="1" s="1"/>
  <c r="O135" i="1"/>
  <c r="P135" i="1" s="1"/>
  <c r="K134" i="1"/>
  <c r="L134" i="1" s="1"/>
  <c r="M134" i="1"/>
  <c r="N134" i="1" s="1"/>
  <c r="O134" i="1"/>
  <c r="P134" i="1" s="1"/>
  <c r="K133" i="1"/>
  <c r="L133" i="1" s="1"/>
  <c r="M133" i="1"/>
  <c r="N133" i="1" s="1"/>
  <c r="O133" i="1"/>
  <c r="P133" i="1" s="1"/>
  <c r="K132" i="1"/>
  <c r="L132" i="1" s="1"/>
  <c r="M132" i="1"/>
  <c r="N132" i="1" s="1"/>
  <c r="O132" i="1"/>
  <c r="P132" i="1" s="1"/>
  <c r="K131" i="1"/>
  <c r="L131" i="1" s="1"/>
  <c r="M131" i="1"/>
  <c r="N131" i="1" s="1"/>
  <c r="O131" i="1"/>
  <c r="P131" i="1" s="1"/>
  <c r="K130" i="1"/>
  <c r="L130" i="1" s="1"/>
  <c r="M130" i="1"/>
  <c r="N130" i="1" s="1"/>
  <c r="O130" i="1"/>
  <c r="P130" i="1" s="1"/>
  <c r="K129" i="1"/>
  <c r="L129" i="1" s="1"/>
  <c r="M129" i="1"/>
  <c r="N129" i="1" s="1"/>
  <c r="O129" i="1"/>
  <c r="P129" i="1" s="1"/>
  <c r="K128" i="1"/>
  <c r="L128" i="1" s="1"/>
  <c r="M128" i="1"/>
  <c r="N128" i="1" s="1"/>
  <c r="O128" i="1"/>
  <c r="P128" i="1" s="1"/>
  <c r="K127" i="1"/>
  <c r="L127" i="1" s="1"/>
  <c r="M127" i="1"/>
  <c r="N127" i="1" s="1"/>
  <c r="O127" i="1"/>
  <c r="P127" i="1" s="1"/>
  <c r="K126" i="1"/>
  <c r="L126" i="1" s="1"/>
  <c r="M126" i="1"/>
  <c r="N126" i="1" s="1"/>
  <c r="O126" i="1"/>
  <c r="P126" i="1" s="1"/>
  <c r="K125" i="1"/>
  <c r="L125" i="1" s="1"/>
  <c r="M125" i="1"/>
  <c r="N125" i="1" s="1"/>
  <c r="O125" i="1"/>
  <c r="P125" i="1" s="1"/>
  <c r="K124" i="1"/>
  <c r="L124" i="1" s="1"/>
  <c r="M124" i="1"/>
  <c r="N124" i="1" s="1"/>
  <c r="O124" i="1"/>
  <c r="P124" i="1" s="1"/>
  <c r="K123" i="1"/>
  <c r="L123" i="1" s="1"/>
  <c r="M123" i="1"/>
  <c r="N123" i="1" s="1"/>
  <c r="O123" i="1"/>
  <c r="P123" i="1" s="1"/>
  <c r="K122" i="1"/>
  <c r="L122" i="1" s="1"/>
  <c r="M122" i="1"/>
  <c r="N122" i="1" s="1"/>
  <c r="O122" i="1"/>
  <c r="P122" i="1" s="1"/>
  <c r="K121" i="1"/>
  <c r="L121" i="1" s="1"/>
  <c r="M121" i="1"/>
  <c r="N121" i="1" s="1"/>
  <c r="O121" i="1"/>
  <c r="P121" i="1" s="1"/>
  <c r="K120" i="1"/>
  <c r="L120" i="1" s="1"/>
  <c r="M120" i="1"/>
  <c r="N120" i="1" s="1"/>
  <c r="O120" i="1"/>
  <c r="P120" i="1" s="1"/>
  <c r="K119" i="1"/>
  <c r="L119" i="1" s="1"/>
  <c r="M119" i="1"/>
  <c r="N119" i="1" s="1"/>
  <c r="O119" i="1"/>
  <c r="P119" i="1" s="1"/>
  <c r="K118" i="1"/>
  <c r="L118" i="1" s="1"/>
  <c r="M118" i="1"/>
  <c r="N118" i="1" s="1"/>
  <c r="O118" i="1"/>
  <c r="P118" i="1" s="1"/>
  <c r="K117" i="1"/>
  <c r="L117" i="1" s="1"/>
  <c r="M117" i="1"/>
  <c r="N117" i="1" s="1"/>
  <c r="O117" i="1"/>
  <c r="P117" i="1" s="1"/>
  <c r="K116" i="1"/>
  <c r="L116" i="1" s="1"/>
  <c r="M116" i="1"/>
  <c r="N116" i="1" s="1"/>
  <c r="O116" i="1"/>
  <c r="P116" i="1" s="1"/>
  <c r="K115" i="1"/>
  <c r="L115" i="1" s="1"/>
  <c r="M115" i="1"/>
  <c r="N115" i="1" s="1"/>
  <c r="O115" i="1"/>
  <c r="P115" i="1" s="1"/>
  <c r="K114" i="1"/>
  <c r="L114" i="1" s="1"/>
  <c r="M114" i="1"/>
  <c r="N114" i="1" s="1"/>
  <c r="O114" i="1"/>
  <c r="P114" i="1" s="1"/>
  <c r="K113" i="1"/>
  <c r="L113" i="1" s="1"/>
  <c r="M113" i="1"/>
  <c r="N113" i="1" s="1"/>
  <c r="O113" i="1"/>
  <c r="P113" i="1" s="1"/>
  <c r="K112" i="1"/>
  <c r="L112" i="1" s="1"/>
  <c r="M112" i="1"/>
  <c r="N112" i="1" s="1"/>
  <c r="O112" i="1"/>
  <c r="P112" i="1" s="1"/>
  <c r="K111" i="1"/>
  <c r="L111" i="1" s="1"/>
  <c r="M111" i="1"/>
  <c r="N111" i="1" s="1"/>
  <c r="O111" i="1"/>
  <c r="P111" i="1" s="1"/>
  <c r="K110" i="1"/>
  <c r="L110" i="1" s="1"/>
  <c r="M110" i="1"/>
  <c r="N110" i="1" s="1"/>
  <c r="O110" i="1"/>
  <c r="P110" i="1" s="1"/>
  <c r="K109" i="1"/>
  <c r="L109" i="1" s="1"/>
  <c r="M109" i="1"/>
  <c r="N109" i="1" s="1"/>
  <c r="O109" i="1"/>
  <c r="P109" i="1" s="1"/>
  <c r="K108" i="1"/>
  <c r="L108" i="1" s="1"/>
  <c r="M108" i="1"/>
  <c r="N108" i="1" s="1"/>
  <c r="O108" i="1"/>
  <c r="P108" i="1" s="1"/>
  <c r="K107" i="1"/>
  <c r="L107" i="1" s="1"/>
  <c r="M107" i="1"/>
  <c r="N107" i="1" s="1"/>
  <c r="O107" i="1"/>
  <c r="P107" i="1" s="1"/>
  <c r="K106" i="1"/>
  <c r="L106" i="1" s="1"/>
  <c r="M106" i="1"/>
  <c r="N106" i="1" s="1"/>
  <c r="O106" i="1"/>
  <c r="P106" i="1" s="1"/>
  <c r="K105" i="1"/>
  <c r="L105" i="1" s="1"/>
  <c r="M105" i="1"/>
  <c r="N105" i="1" s="1"/>
  <c r="O105" i="1"/>
  <c r="P105" i="1" s="1"/>
  <c r="K104" i="1"/>
  <c r="L104" i="1" s="1"/>
  <c r="M104" i="1"/>
  <c r="N104" i="1" s="1"/>
  <c r="O104" i="1"/>
  <c r="P104" i="1" s="1"/>
  <c r="K103" i="1"/>
  <c r="L103" i="1" s="1"/>
  <c r="M103" i="1"/>
  <c r="N103" i="1" s="1"/>
  <c r="O103" i="1"/>
  <c r="P103" i="1" s="1"/>
  <c r="K102" i="1"/>
  <c r="L102" i="1" s="1"/>
  <c r="M102" i="1"/>
  <c r="N102" i="1" s="1"/>
  <c r="O102" i="1"/>
  <c r="P102" i="1" s="1"/>
  <c r="K101" i="1"/>
  <c r="L101" i="1" s="1"/>
  <c r="M101" i="1"/>
  <c r="N101" i="1" s="1"/>
  <c r="O101" i="1"/>
  <c r="P101" i="1" s="1"/>
  <c r="K100" i="1"/>
  <c r="L100" i="1" s="1"/>
  <c r="M100" i="1"/>
  <c r="N100" i="1" s="1"/>
  <c r="O100" i="1"/>
  <c r="P100" i="1" s="1"/>
  <c r="K99" i="1"/>
  <c r="L99" i="1" s="1"/>
  <c r="M99" i="1"/>
  <c r="N99" i="1" s="1"/>
  <c r="O99" i="1"/>
  <c r="P99" i="1" s="1"/>
  <c r="K98" i="1"/>
  <c r="L98" i="1" s="1"/>
  <c r="M98" i="1"/>
  <c r="N98" i="1" s="1"/>
  <c r="O98" i="1"/>
  <c r="P98" i="1" s="1"/>
  <c r="K97" i="1"/>
  <c r="L97" i="1" s="1"/>
  <c r="M97" i="1"/>
  <c r="N97" i="1" s="1"/>
  <c r="O97" i="1"/>
  <c r="P97" i="1" s="1"/>
  <c r="K96" i="1"/>
  <c r="L96" i="1" s="1"/>
  <c r="M96" i="1"/>
  <c r="N96" i="1" s="1"/>
  <c r="O96" i="1"/>
  <c r="P96" i="1" s="1"/>
  <c r="K95" i="1"/>
  <c r="L95" i="1" s="1"/>
  <c r="M95" i="1"/>
  <c r="N95" i="1" s="1"/>
  <c r="O95" i="1"/>
  <c r="P95" i="1" s="1"/>
  <c r="K94" i="1"/>
  <c r="L94" i="1" s="1"/>
  <c r="M94" i="1"/>
  <c r="N94" i="1" s="1"/>
  <c r="O94" i="1"/>
  <c r="P94" i="1" s="1"/>
  <c r="K93" i="1"/>
  <c r="L93" i="1" s="1"/>
  <c r="M93" i="1"/>
  <c r="N93" i="1" s="1"/>
  <c r="O93" i="1"/>
  <c r="P93" i="1" s="1"/>
  <c r="K92" i="1"/>
  <c r="L92" i="1" s="1"/>
  <c r="M92" i="1"/>
  <c r="N92" i="1" s="1"/>
  <c r="O92" i="1"/>
  <c r="P92" i="1" s="1"/>
  <c r="K91" i="1"/>
  <c r="L91" i="1" s="1"/>
  <c r="M91" i="1"/>
  <c r="N91" i="1" s="1"/>
  <c r="O91" i="1"/>
  <c r="P91" i="1" s="1"/>
  <c r="K90" i="1"/>
  <c r="L90" i="1" s="1"/>
  <c r="M90" i="1"/>
  <c r="N90" i="1" s="1"/>
  <c r="O90" i="1"/>
  <c r="P90" i="1" s="1"/>
  <c r="K89" i="1"/>
  <c r="L89" i="1" s="1"/>
  <c r="M89" i="1"/>
  <c r="N89" i="1" s="1"/>
  <c r="O89" i="1"/>
  <c r="P89" i="1" s="1"/>
  <c r="K88" i="1"/>
  <c r="L88" i="1" s="1"/>
  <c r="M88" i="1"/>
  <c r="N88" i="1" s="1"/>
  <c r="O88" i="1"/>
  <c r="P88" i="1" s="1"/>
  <c r="K87" i="1"/>
  <c r="L87" i="1" s="1"/>
  <c r="M87" i="1"/>
  <c r="N87" i="1" s="1"/>
  <c r="O87" i="1"/>
  <c r="P87" i="1" s="1"/>
  <c r="K86" i="1"/>
  <c r="L86" i="1" s="1"/>
  <c r="M86" i="1"/>
  <c r="N86" i="1" s="1"/>
  <c r="O86" i="1"/>
  <c r="P86" i="1" s="1"/>
  <c r="K85" i="1"/>
  <c r="L85" i="1" s="1"/>
  <c r="M85" i="1"/>
  <c r="N85" i="1" s="1"/>
  <c r="O85" i="1"/>
  <c r="P85" i="1" s="1"/>
  <c r="K84" i="1"/>
  <c r="L84" i="1" s="1"/>
  <c r="M84" i="1"/>
  <c r="N84" i="1" s="1"/>
  <c r="O84" i="1"/>
  <c r="P84" i="1" s="1"/>
  <c r="K83" i="1"/>
  <c r="L83" i="1" s="1"/>
  <c r="M83" i="1"/>
  <c r="N83" i="1" s="1"/>
  <c r="O83" i="1"/>
  <c r="P83" i="1" s="1"/>
  <c r="K82" i="1"/>
  <c r="L82" i="1" s="1"/>
  <c r="M82" i="1"/>
  <c r="N82" i="1" s="1"/>
  <c r="O82" i="1"/>
  <c r="P82" i="1" s="1"/>
  <c r="K81" i="1"/>
  <c r="L81" i="1" s="1"/>
  <c r="M81" i="1"/>
  <c r="N81" i="1" s="1"/>
  <c r="O81" i="1"/>
  <c r="P81" i="1" s="1"/>
  <c r="K80" i="1"/>
  <c r="L80" i="1" s="1"/>
  <c r="M80" i="1"/>
  <c r="N80" i="1" s="1"/>
  <c r="O80" i="1"/>
  <c r="P80" i="1" s="1"/>
  <c r="K79" i="1"/>
  <c r="L79" i="1" s="1"/>
  <c r="M79" i="1"/>
  <c r="N79" i="1" s="1"/>
  <c r="O79" i="1"/>
  <c r="P79" i="1" s="1"/>
  <c r="K78" i="1"/>
  <c r="L78" i="1" s="1"/>
  <c r="M78" i="1"/>
  <c r="N78" i="1" s="1"/>
  <c r="O78" i="1"/>
  <c r="P78" i="1" s="1"/>
  <c r="K77" i="1"/>
  <c r="L77" i="1" s="1"/>
  <c r="M77" i="1"/>
  <c r="N77" i="1" s="1"/>
  <c r="O77" i="1"/>
  <c r="P77" i="1" s="1"/>
  <c r="K76" i="1"/>
  <c r="L76" i="1" s="1"/>
  <c r="M76" i="1"/>
  <c r="N76" i="1" s="1"/>
  <c r="O76" i="1"/>
  <c r="P76" i="1" s="1"/>
  <c r="K75" i="1"/>
  <c r="L75" i="1" s="1"/>
  <c r="M75" i="1"/>
  <c r="N75" i="1" s="1"/>
  <c r="O75" i="1"/>
  <c r="P75" i="1" s="1"/>
  <c r="K74" i="1"/>
  <c r="L74" i="1" s="1"/>
  <c r="M74" i="1"/>
  <c r="N74" i="1" s="1"/>
  <c r="O74" i="1"/>
  <c r="P74" i="1" s="1"/>
  <c r="K73" i="1"/>
  <c r="L73" i="1" s="1"/>
  <c r="M73" i="1"/>
  <c r="N73" i="1" s="1"/>
  <c r="O73" i="1"/>
  <c r="P73" i="1" s="1"/>
  <c r="K72" i="1"/>
  <c r="L72" i="1" s="1"/>
  <c r="M72" i="1"/>
  <c r="N72" i="1" s="1"/>
  <c r="O72" i="1"/>
  <c r="P72" i="1" s="1"/>
  <c r="K71" i="1"/>
  <c r="L71" i="1" s="1"/>
  <c r="M71" i="1"/>
  <c r="N71" i="1" s="1"/>
  <c r="O71" i="1"/>
  <c r="P71" i="1" s="1"/>
  <c r="K70" i="1"/>
  <c r="L70" i="1" s="1"/>
  <c r="M70" i="1"/>
  <c r="N70" i="1" s="1"/>
  <c r="O70" i="1"/>
  <c r="P70" i="1" s="1"/>
  <c r="K69" i="1"/>
  <c r="L69" i="1" s="1"/>
  <c r="M69" i="1"/>
  <c r="N69" i="1" s="1"/>
  <c r="O69" i="1"/>
  <c r="P69" i="1" s="1"/>
  <c r="K68" i="1"/>
  <c r="L68" i="1" s="1"/>
  <c r="M68" i="1"/>
  <c r="N68" i="1" s="1"/>
  <c r="O68" i="1"/>
  <c r="P68" i="1" s="1"/>
  <c r="K67" i="1"/>
  <c r="L67" i="1" s="1"/>
  <c r="M67" i="1"/>
  <c r="N67" i="1" s="1"/>
  <c r="O67" i="1"/>
  <c r="P67" i="1" s="1"/>
  <c r="K66" i="1"/>
  <c r="L66" i="1" s="1"/>
  <c r="M66" i="1"/>
  <c r="N66" i="1" s="1"/>
  <c r="O66" i="1"/>
  <c r="P66" i="1" s="1"/>
  <c r="K65" i="1"/>
  <c r="L65" i="1" s="1"/>
  <c r="M65" i="1"/>
  <c r="N65" i="1" s="1"/>
  <c r="O65" i="1"/>
  <c r="P65" i="1" s="1"/>
  <c r="K64" i="1"/>
  <c r="L64" i="1" s="1"/>
  <c r="M64" i="1"/>
  <c r="N64" i="1" s="1"/>
  <c r="O64" i="1"/>
  <c r="P64" i="1" s="1"/>
  <c r="K63" i="1"/>
  <c r="L63" i="1" s="1"/>
  <c r="M63" i="1"/>
  <c r="N63" i="1" s="1"/>
  <c r="O63" i="1"/>
  <c r="P63" i="1" s="1"/>
  <c r="K62" i="1"/>
  <c r="L62" i="1" s="1"/>
  <c r="M62" i="1"/>
  <c r="N62" i="1" s="1"/>
  <c r="O62" i="1"/>
  <c r="P62" i="1" s="1"/>
  <c r="K61" i="1"/>
  <c r="L61" i="1" s="1"/>
  <c r="M61" i="1"/>
  <c r="N61" i="1" s="1"/>
  <c r="O61" i="1"/>
  <c r="P61" i="1" s="1"/>
  <c r="K60" i="1"/>
  <c r="L60" i="1" s="1"/>
  <c r="M60" i="1"/>
  <c r="N60" i="1" s="1"/>
  <c r="O60" i="1"/>
  <c r="P60" i="1" s="1"/>
  <c r="K59" i="1"/>
  <c r="L59" i="1" s="1"/>
  <c r="M59" i="1"/>
  <c r="N59" i="1" s="1"/>
  <c r="O59" i="1"/>
  <c r="P59" i="1" s="1"/>
  <c r="K58" i="1"/>
  <c r="L58" i="1" s="1"/>
  <c r="M58" i="1"/>
  <c r="N58" i="1" s="1"/>
  <c r="O58" i="1"/>
  <c r="P58" i="1" s="1"/>
  <c r="K57" i="1"/>
  <c r="L57" i="1" s="1"/>
  <c r="M57" i="1"/>
  <c r="N57" i="1" s="1"/>
  <c r="O57" i="1"/>
  <c r="P57" i="1" s="1"/>
  <c r="K56" i="1"/>
  <c r="L56" i="1" s="1"/>
  <c r="M56" i="1"/>
  <c r="N56" i="1" s="1"/>
  <c r="O56" i="1"/>
  <c r="P56" i="1" s="1"/>
  <c r="K55" i="1"/>
  <c r="L55" i="1" s="1"/>
  <c r="M55" i="1"/>
  <c r="N55" i="1" s="1"/>
  <c r="O55" i="1"/>
  <c r="P55" i="1" s="1"/>
  <c r="K54" i="1"/>
  <c r="L54" i="1" s="1"/>
  <c r="M54" i="1"/>
  <c r="N54" i="1" s="1"/>
  <c r="O54" i="1"/>
  <c r="P54" i="1" s="1"/>
  <c r="K53" i="1"/>
  <c r="L53" i="1" s="1"/>
  <c r="M53" i="1"/>
  <c r="N53" i="1" s="1"/>
  <c r="O53" i="1"/>
  <c r="P53" i="1" s="1"/>
  <c r="K52" i="1"/>
  <c r="L52" i="1" s="1"/>
  <c r="M52" i="1"/>
  <c r="N52" i="1" s="1"/>
  <c r="O52" i="1"/>
  <c r="P52" i="1" s="1"/>
  <c r="K51" i="1"/>
  <c r="L51" i="1" s="1"/>
  <c r="M51" i="1"/>
  <c r="N51" i="1" s="1"/>
  <c r="O51" i="1"/>
  <c r="P51" i="1" s="1"/>
  <c r="K50" i="1"/>
  <c r="L50" i="1" s="1"/>
  <c r="M50" i="1"/>
  <c r="N50" i="1" s="1"/>
  <c r="O50" i="1"/>
  <c r="P50" i="1" s="1"/>
  <c r="K49" i="1"/>
  <c r="L49" i="1" s="1"/>
  <c r="M49" i="1"/>
  <c r="N49" i="1" s="1"/>
  <c r="O49" i="1"/>
  <c r="P49" i="1" s="1"/>
  <c r="K48" i="1"/>
  <c r="L48" i="1" s="1"/>
  <c r="M48" i="1"/>
  <c r="N48" i="1" s="1"/>
  <c r="O48" i="1"/>
  <c r="P48" i="1" s="1"/>
  <c r="K47" i="1"/>
  <c r="L47" i="1" s="1"/>
  <c r="M47" i="1"/>
  <c r="N47" i="1" s="1"/>
  <c r="O47" i="1"/>
  <c r="P47" i="1" s="1"/>
  <c r="K46" i="1"/>
  <c r="L46" i="1" s="1"/>
  <c r="M46" i="1"/>
  <c r="N46" i="1" s="1"/>
  <c r="O46" i="1"/>
  <c r="P46" i="1" s="1"/>
  <c r="K45" i="1"/>
  <c r="L45" i="1" s="1"/>
  <c r="M45" i="1"/>
  <c r="N45" i="1" s="1"/>
  <c r="O45" i="1"/>
  <c r="P45" i="1" s="1"/>
  <c r="K44" i="1"/>
  <c r="L44" i="1" s="1"/>
  <c r="M44" i="1"/>
  <c r="N44" i="1" s="1"/>
  <c r="O44" i="1"/>
  <c r="P44" i="1" s="1"/>
  <c r="K43" i="1"/>
  <c r="L43" i="1" s="1"/>
  <c r="M43" i="1"/>
  <c r="N43" i="1" s="1"/>
  <c r="O43" i="1"/>
  <c r="P43" i="1" s="1"/>
  <c r="K42" i="1"/>
  <c r="L42" i="1" s="1"/>
  <c r="M42" i="1"/>
  <c r="N42" i="1" s="1"/>
  <c r="O42" i="1"/>
  <c r="P42" i="1" s="1"/>
  <c r="K41" i="1"/>
  <c r="L41" i="1" s="1"/>
  <c r="M41" i="1"/>
  <c r="N41" i="1" s="1"/>
  <c r="O41" i="1"/>
  <c r="P41" i="1" s="1"/>
  <c r="K40" i="1"/>
  <c r="L40" i="1" s="1"/>
  <c r="M40" i="1"/>
  <c r="N40" i="1" s="1"/>
  <c r="O40" i="1"/>
  <c r="P40" i="1" s="1"/>
  <c r="K39" i="1"/>
  <c r="L39" i="1" s="1"/>
  <c r="M39" i="1"/>
  <c r="N39" i="1" s="1"/>
  <c r="O39" i="1"/>
  <c r="P39" i="1" s="1"/>
  <c r="K38" i="1"/>
  <c r="L38" i="1" s="1"/>
  <c r="M38" i="1"/>
  <c r="N38" i="1" s="1"/>
  <c r="O38" i="1"/>
  <c r="P38" i="1" s="1"/>
  <c r="K37" i="1"/>
  <c r="L37" i="1" s="1"/>
  <c r="M37" i="1"/>
  <c r="N37" i="1" s="1"/>
  <c r="O37" i="1"/>
  <c r="P37" i="1" s="1"/>
  <c r="K36" i="1"/>
  <c r="L36" i="1" s="1"/>
  <c r="M36" i="1"/>
  <c r="N36" i="1" s="1"/>
  <c r="O36" i="1"/>
  <c r="P36" i="1" s="1"/>
  <c r="K35" i="1"/>
  <c r="L35" i="1" s="1"/>
  <c r="M35" i="1"/>
  <c r="N35" i="1" s="1"/>
  <c r="O35" i="1"/>
  <c r="P35" i="1" s="1"/>
  <c r="K34" i="1"/>
  <c r="L34" i="1" s="1"/>
  <c r="M34" i="1"/>
  <c r="N34" i="1" s="1"/>
  <c r="O34" i="1"/>
  <c r="P34" i="1" s="1"/>
  <c r="K33" i="1"/>
  <c r="L33" i="1" s="1"/>
  <c r="M33" i="1"/>
  <c r="N33" i="1" s="1"/>
  <c r="O33" i="1"/>
  <c r="P33" i="1" s="1"/>
  <c r="K32" i="1"/>
  <c r="L32" i="1" s="1"/>
  <c r="M32" i="1"/>
  <c r="N32" i="1" s="1"/>
  <c r="O32" i="1"/>
  <c r="P32" i="1" s="1"/>
  <c r="K31" i="1"/>
  <c r="L31" i="1" s="1"/>
  <c r="M31" i="1"/>
  <c r="N31" i="1" s="1"/>
  <c r="O31" i="1"/>
  <c r="P31" i="1" s="1"/>
  <c r="K30" i="1"/>
  <c r="L30" i="1" s="1"/>
  <c r="M30" i="1"/>
  <c r="N30" i="1" s="1"/>
  <c r="O30" i="1"/>
  <c r="P30" i="1" s="1"/>
  <c r="K29" i="1"/>
  <c r="L29" i="1" s="1"/>
  <c r="M29" i="1"/>
  <c r="N29" i="1" s="1"/>
  <c r="O29" i="1"/>
  <c r="P29" i="1" s="1"/>
  <c r="K28" i="1"/>
  <c r="L28" i="1" s="1"/>
  <c r="M28" i="1"/>
  <c r="N28" i="1" s="1"/>
  <c r="O28" i="1"/>
  <c r="P28" i="1" s="1"/>
  <c r="K27" i="1"/>
  <c r="L27" i="1" s="1"/>
  <c r="M27" i="1"/>
  <c r="N27" i="1" s="1"/>
  <c r="O27" i="1"/>
  <c r="P27" i="1" s="1"/>
  <c r="K26" i="1"/>
  <c r="L26" i="1" s="1"/>
  <c r="M26" i="1"/>
  <c r="N26" i="1" s="1"/>
  <c r="O26" i="1"/>
  <c r="P26" i="1" s="1"/>
  <c r="K25" i="1"/>
  <c r="L25" i="1" s="1"/>
  <c r="M25" i="1"/>
  <c r="N25" i="1" s="1"/>
  <c r="O25" i="1"/>
  <c r="P25" i="1" s="1"/>
  <c r="K24" i="1"/>
  <c r="L24" i="1" s="1"/>
  <c r="M24" i="1"/>
  <c r="N24" i="1" s="1"/>
  <c r="O24" i="1"/>
  <c r="P24" i="1" s="1"/>
  <c r="K23" i="1"/>
  <c r="L23" i="1" s="1"/>
  <c r="M23" i="1"/>
  <c r="N23" i="1" s="1"/>
  <c r="O23" i="1"/>
  <c r="P23" i="1" s="1"/>
  <c r="K22" i="1"/>
  <c r="L22" i="1" s="1"/>
  <c r="M22" i="1"/>
  <c r="N22" i="1" s="1"/>
  <c r="O22" i="1"/>
  <c r="P22" i="1" s="1"/>
  <c r="K21" i="1"/>
  <c r="L21" i="1" s="1"/>
  <c r="M21" i="1"/>
  <c r="N21" i="1" s="1"/>
  <c r="O21" i="1"/>
  <c r="P21" i="1" s="1"/>
  <c r="K20" i="1"/>
  <c r="L20" i="1" s="1"/>
  <c r="M20" i="1"/>
  <c r="N20" i="1" s="1"/>
  <c r="O20" i="1"/>
  <c r="P20" i="1" s="1"/>
  <c r="K19" i="1"/>
  <c r="L19" i="1" s="1"/>
  <c r="M19" i="1"/>
  <c r="N19" i="1" s="1"/>
  <c r="O19" i="1"/>
  <c r="P19" i="1" s="1"/>
  <c r="K18" i="1"/>
  <c r="L18" i="1" s="1"/>
  <c r="M18" i="1"/>
  <c r="N18" i="1" s="1"/>
  <c r="O18" i="1"/>
  <c r="P18" i="1" s="1"/>
  <c r="K17" i="1"/>
  <c r="L17" i="1" s="1"/>
  <c r="M17" i="1"/>
  <c r="N17" i="1" s="1"/>
  <c r="O17" i="1"/>
  <c r="P17" i="1" s="1"/>
  <c r="K16" i="1"/>
  <c r="L16" i="1" s="1"/>
  <c r="M16" i="1"/>
  <c r="N16" i="1" s="1"/>
  <c r="O16" i="1"/>
  <c r="P16" i="1" s="1"/>
  <c r="K15" i="1"/>
  <c r="L15" i="1" s="1"/>
  <c r="M15" i="1"/>
  <c r="N15" i="1" s="1"/>
  <c r="O15" i="1"/>
  <c r="P15" i="1" s="1"/>
  <c r="K14" i="1"/>
  <c r="L14" i="1" s="1"/>
  <c r="M14" i="1"/>
  <c r="N14" i="1" s="1"/>
  <c r="O14" i="1"/>
  <c r="P14" i="1" s="1"/>
  <c r="K13" i="1"/>
  <c r="L13" i="1" s="1"/>
  <c r="M13" i="1"/>
  <c r="N13" i="1" s="1"/>
  <c r="O13" i="1"/>
  <c r="P13" i="1" s="1"/>
  <c r="K12" i="1"/>
  <c r="L12" i="1" s="1"/>
  <c r="M12" i="1"/>
  <c r="N12" i="1" s="1"/>
  <c r="O12" i="1"/>
  <c r="P12" i="1" s="1"/>
  <c r="K11" i="1"/>
  <c r="L11" i="1" s="1"/>
  <c r="M11" i="1"/>
  <c r="N11" i="1" s="1"/>
  <c r="O11" i="1"/>
  <c r="P11" i="1" s="1"/>
  <c r="K10" i="1"/>
  <c r="L10" i="1" s="1"/>
  <c r="M10" i="1"/>
  <c r="N10" i="1" s="1"/>
  <c r="O10" i="1"/>
  <c r="P10" i="1" s="1"/>
  <c r="K9" i="1"/>
  <c r="L9" i="1" s="1"/>
  <c r="M9" i="1"/>
  <c r="O9" i="1"/>
  <c r="P9" i="1" s="1"/>
  <c r="K8" i="1"/>
  <c r="L8" i="1" s="1"/>
  <c r="M8" i="1"/>
  <c r="N8" i="1" s="1"/>
  <c r="O8" i="1"/>
  <c r="P8" i="1" s="1"/>
  <c r="K7" i="1"/>
  <c r="L7" i="1" s="1"/>
  <c r="M7" i="1"/>
  <c r="N7" i="1" s="1"/>
  <c r="O7" i="1"/>
  <c r="P7" i="1" s="1"/>
  <c r="K6" i="1"/>
  <c r="L6" i="1" s="1"/>
  <c r="M6" i="1"/>
  <c r="N6" i="1" s="1"/>
  <c r="O6" i="1"/>
  <c r="P6" i="1" s="1"/>
  <c r="K5" i="1"/>
  <c r="L5" i="1" s="1"/>
  <c r="M5" i="1"/>
  <c r="N5" i="1" s="1"/>
  <c r="O5" i="1"/>
  <c r="P5" i="1" s="1"/>
  <c r="K4" i="1"/>
  <c r="L4" i="1" s="1"/>
  <c r="M4" i="1"/>
  <c r="N4" i="1" s="1"/>
  <c r="O4" i="1"/>
  <c r="P4" i="1" s="1"/>
  <c r="K3" i="1"/>
  <c r="L3" i="1" s="1"/>
  <c r="M3" i="1"/>
  <c r="N3" i="1" s="1"/>
  <c r="O3" i="1"/>
  <c r="P3" i="1" s="1"/>
  <c r="K2" i="1"/>
  <c r="L2" i="1" s="1"/>
  <c r="M2" i="1"/>
  <c r="N2" i="1" s="1"/>
  <c r="O2" i="1"/>
  <c r="P2" i="1" s="1"/>
  <c r="K1006" i="1"/>
  <c r="L1006" i="1" s="1"/>
  <c r="M1006" i="1"/>
  <c r="N1006" i="1" s="1"/>
  <c r="O1006" i="1"/>
  <c r="P1006" i="1" s="1"/>
  <c r="K1007" i="1"/>
  <c r="L1007" i="1" s="1"/>
  <c r="M1007" i="1"/>
  <c r="N1007" i="1" s="1"/>
  <c r="O1007" i="1"/>
  <c r="P1007" i="1" s="1"/>
  <c r="K1008" i="1"/>
  <c r="L1008" i="1" s="1"/>
  <c r="M1008" i="1"/>
  <c r="N1008" i="1" s="1"/>
  <c r="O1008" i="1"/>
  <c r="P1008" i="1" s="1"/>
  <c r="K1009" i="1"/>
  <c r="L1009" i="1" s="1"/>
  <c r="M1009" i="1"/>
  <c r="N1009" i="1" s="1"/>
  <c r="O1009" i="1"/>
  <c r="P1009" i="1" s="1"/>
  <c r="P323" i="1"/>
  <c r="P547" i="1"/>
  <c r="P559" i="1"/>
  <c r="P603" i="1"/>
  <c r="P667" i="1"/>
  <c r="P731" i="1"/>
  <c r="P767" i="1"/>
  <c r="P787" i="1"/>
  <c r="P799" i="1"/>
  <c r="P843" i="1"/>
  <c r="P844" i="1"/>
  <c r="P851" i="1"/>
  <c r="P852" i="1"/>
  <c r="P859" i="1"/>
  <c r="P867" i="1"/>
  <c r="P875" i="1"/>
  <c r="P879" i="1"/>
  <c r="P883" i="1"/>
  <c r="P891" i="1"/>
  <c r="P899" i="1"/>
  <c r="P907" i="1"/>
  <c r="P908" i="1"/>
  <c r="P915" i="1"/>
  <c r="P923" i="1"/>
  <c r="P931" i="1"/>
  <c r="P939" i="1"/>
  <c r="P940" i="1"/>
  <c r="P947" i="1"/>
  <c r="P952" i="1"/>
  <c r="P955" i="1"/>
  <c r="P963" i="1"/>
  <c r="P971" i="1"/>
  <c r="P979" i="1"/>
  <c r="P987" i="1"/>
  <c r="P995" i="1"/>
  <c r="P1003" i="1"/>
  <c r="P1004" i="1"/>
  <c r="N376" i="1"/>
  <c r="N504" i="1"/>
  <c r="N576" i="1"/>
  <c r="N625" i="1"/>
  <c r="N632" i="1"/>
  <c r="N636" i="1"/>
  <c r="N665" i="1"/>
  <c r="N680" i="1"/>
  <c r="N721" i="1"/>
  <c r="N736" i="1"/>
  <c r="N749" i="1"/>
  <c r="N753" i="1"/>
  <c r="N761" i="1"/>
  <c r="N776" i="1"/>
  <c r="N785" i="1"/>
  <c r="N793" i="1"/>
  <c r="N805" i="1"/>
  <c r="N816" i="1"/>
  <c r="N825" i="1"/>
  <c r="N833" i="1"/>
  <c r="N848" i="1"/>
  <c r="N856" i="1"/>
  <c r="N860" i="1"/>
  <c r="N864" i="1"/>
  <c r="N865" i="1"/>
  <c r="N872" i="1"/>
  <c r="N880" i="1"/>
  <c r="N888" i="1"/>
  <c r="N892" i="1"/>
  <c r="N896" i="1"/>
  <c r="N897" i="1"/>
  <c r="N904" i="1"/>
  <c r="N912" i="1"/>
  <c r="N920" i="1"/>
  <c r="N924" i="1"/>
  <c r="N928" i="1"/>
  <c r="N929" i="1"/>
  <c r="N936" i="1"/>
  <c r="N937" i="1"/>
  <c r="N944" i="1"/>
  <c r="N945" i="1"/>
  <c r="N952" i="1"/>
  <c r="N960" i="1"/>
  <c r="N961" i="1"/>
  <c r="N968" i="1"/>
  <c r="N969" i="1"/>
  <c r="N976" i="1"/>
  <c r="N984" i="1"/>
  <c r="N992" i="1"/>
  <c r="N1000" i="1"/>
  <c r="N1001" i="1"/>
  <c r="L226" i="1"/>
  <c r="L333" i="1"/>
  <c r="L394" i="1"/>
  <c r="L445" i="1"/>
  <c r="L517" i="1"/>
  <c r="L561" i="1"/>
  <c r="L570" i="1"/>
  <c r="L614" i="1"/>
  <c r="L621" i="1"/>
  <c r="L622" i="1"/>
  <c r="L654" i="1"/>
  <c r="L669" i="1"/>
  <c r="L702" i="1"/>
  <c r="L721" i="1"/>
  <c r="L726" i="1"/>
  <c r="L734" i="1"/>
  <c r="L765" i="1"/>
  <c r="L766" i="1"/>
  <c r="L782" i="1"/>
  <c r="L813" i="1"/>
  <c r="L814" i="1"/>
  <c r="L853" i="1"/>
  <c r="L861" i="1"/>
  <c r="L869" i="1"/>
  <c r="L870" i="1"/>
  <c r="L877" i="1"/>
  <c r="L885" i="1"/>
  <c r="L893" i="1"/>
  <c r="L894" i="1"/>
  <c r="L901" i="1"/>
  <c r="L902" i="1"/>
  <c r="L905" i="1"/>
  <c r="L906" i="1"/>
  <c r="L909" i="1"/>
  <c r="L917" i="1"/>
  <c r="L918" i="1"/>
  <c r="L925" i="1"/>
  <c r="L926" i="1"/>
  <c r="L933" i="1"/>
  <c r="L941" i="1"/>
  <c r="L946" i="1"/>
  <c r="L949" i="1"/>
  <c r="L950" i="1"/>
  <c r="L957" i="1"/>
  <c r="L958" i="1"/>
  <c r="L965" i="1"/>
  <c r="L966" i="1"/>
  <c r="L973" i="1"/>
  <c r="L981" i="1"/>
  <c r="L982" i="1"/>
  <c r="L989" i="1"/>
  <c r="L990" i="1"/>
  <c r="L997" i="1"/>
  <c r="L998" i="1"/>
  <c r="E3" i="1"/>
  <c r="C7" i="1"/>
  <c r="Q1172" i="1" l="1"/>
  <c r="R1172" i="1" s="1"/>
  <c r="Q1145" i="1"/>
  <c r="R1145" i="1" s="1"/>
  <c r="Q1153" i="1"/>
  <c r="R1153" i="1" s="1"/>
  <c r="Q1149" i="1"/>
  <c r="R1149" i="1" s="1"/>
  <c r="Q1170" i="1"/>
  <c r="R1170" i="1" s="1"/>
  <c r="Q1143" i="1"/>
  <c r="R1143" i="1" s="1"/>
  <c r="Q1151" i="1"/>
  <c r="R1151" i="1" s="1"/>
  <c r="Q1152" i="1"/>
  <c r="R1152" i="1" s="1"/>
  <c r="Q1142" i="1"/>
  <c r="R1142" i="1" s="1"/>
  <c r="Q1177" i="1"/>
  <c r="R1177" i="1" s="1"/>
  <c r="Q1175" i="1"/>
  <c r="R1175" i="1" s="1"/>
  <c r="Q1148" i="1"/>
  <c r="R1148" i="1" s="1"/>
  <c r="Q1169" i="1"/>
  <c r="R1169" i="1" s="1"/>
  <c r="Q1166" i="1"/>
  <c r="R1166" i="1" s="1"/>
  <c r="Q1144" i="1"/>
  <c r="R1144" i="1" s="1"/>
  <c r="Q1167" i="1"/>
  <c r="R1167" i="1" s="1"/>
  <c r="Q1171" i="1"/>
  <c r="R1171" i="1" s="1"/>
  <c r="Q1174" i="1"/>
  <c r="R1174" i="1" s="1"/>
  <c r="Q1173" i="1"/>
  <c r="R1173" i="1" s="1"/>
  <c r="Q1176" i="1"/>
  <c r="R1176" i="1" s="1"/>
  <c r="Q1168" i="1"/>
  <c r="R1168" i="1" s="1"/>
  <c r="Q1150" i="1"/>
  <c r="R1150" i="1" s="1"/>
  <c r="Q1147" i="1"/>
  <c r="R1147" i="1" s="1"/>
  <c r="Q1146" i="1"/>
  <c r="R1146" i="1" s="1"/>
  <c r="Q1138" i="1"/>
  <c r="Q1139" i="1"/>
  <c r="Q1140" i="1"/>
  <c r="Q1141" i="1"/>
  <c r="Q1134" i="1"/>
  <c r="Q1136" i="1"/>
  <c r="Q1130" i="1"/>
  <c r="Q1132" i="1"/>
  <c r="Q1137" i="1"/>
  <c r="Q1131" i="1"/>
  <c r="Q1133" i="1"/>
  <c r="Q1135" i="1"/>
  <c r="Q1119" i="1"/>
  <c r="R1119" i="1" s="1"/>
  <c r="Q1127" i="1"/>
  <c r="R1127" i="1" s="1"/>
  <c r="Q1129" i="1"/>
  <c r="R1129" i="1" s="1"/>
  <c r="Q1128" i="1"/>
  <c r="Q1126" i="1"/>
  <c r="R1126" i="1" s="1"/>
  <c r="Q1121" i="1"/>
  <c r="R1121" i="1" s="1"/>
  <c r="Q1124" i="1"/>
  <c r="R1124" i="1" s="1"/>
  <c r="Q1125" i="1"/>
  <c r="R1125" i="1" s="1"/>
  <c r="Q1120" i="1"/>
  <c r="R1120" i="1" s="1"/>
  <c r="Q1122" i="1"/>
  <c r="R1122" i="1" s="1"/>
  <c r="Q1123" i="1"/>
  <c r="R1123" i="1" s="1"/>
  <c r="Q1118" i="1"/>
  <c r="R1118" i="1" s="1"/>
  <c r="Q1115" i="1"/>
  <c r="R1115" i="1" s="1"/>
  <c r="Q1090" i="1"/>
  <c r="R1090" i="1" s="1"/>
  <c r="Q1109" i="1"/>
  <c r="R1109" i="1" s="1"/>
  <c r="Q1088" i="1"/>
  <c r="R1088" i="1" s="1"/>
  <c r="Q1111" i="1"/>
  <c r="R1111" i="1" s="1"/>
  <c r="Q1104" i="1"/>
  <c r="R1104" i="1" s="1"/>
  <c r="Q1113" i="1"/>
  <c r="R1113" i="1" s="1"/>
  <c r="Q1093" i="1"/>
  <c r="R1093" i="1" s="1"/>
  <c r="Q1110" i="1"/>
  <c r="R1110" i="1" s="1"/>
  <c r="Q1091" i="1"/>
  <c r="R1091" i="1" s="1"/>
  <c r="Q1086" i="1"/>
  <c r="R1086" i="1" s="1"/>
  <c r="Q1117" i="1"/>
  <c r="R1117" i="1" s="1"/>
  <c r="Q1108" i="1"/>
  <c r="R1108" i="1" s="1"/>
  <c r="Q1084" i="1"/>
  <c r="R1084" i="1" s="1"/>
  <c r="Q1102" i="1"/>
  <c r="R1102" i="1" s="1"/>
  <c r="Q1116" i="1"/>
  <c r="R1116" i="1" s="1"/>
  <c r="Q1101" i="1"/>
  <c r="R1101" i="1" s="1"/>
  <c r="Q1095" i="1"/>
  <c r="R1095" i="1" s="1"/>
  <c r="Q1087" i="1"/>
  <c r="R1087" i="1" s="1"/>
  <c r="Q1099" i="1"/>
  <c r="R1099" i="1" s="1"/>
  <c r="Q1105" i="1"/>
  <c r="R1105" i="1" s="1"/>
  <c r="Q1085" i="1"/>
  <c r="R1085" i="1" s="1"/>
  <c r="Q1103" i="1"/>
  <c r="R1103" i="1" s="1"/>
  <c r="Q1082" i="1"/>
  <c r="R1082" i="1" s="1"/>
  <c r="Q1097" i="1"/>
  <c r="R1097" i="1" s="1"/>
  <c r="Q1107" i="1"/>
  <c r="R1107" i="1" s="1"/>
  <c r="Q1081" i="1"/>
  <c r="R1081" i="1" s="1"/>
  <c r="Q1080" i="1"/>
  <c r="R1080" i="1" s="1"/>
  <c r="Q1106" i="1"/>
  <c r="R1106" i="1" s="1"/>
  <c r="Q1089" i="1"/>
  <c r="R1089" i="1" s="1"/>
  <c r="Q1100" i="1"/>
  <c r="R1100" i="1" s="1"/>
  <c r="Q1098" i="1"/>
  <c r="R1098" i="1" s="1"/>
  <c r="Q1096" i="1"/>
  <c r="R1096" i="1" s="1"/>
  <c r="Q1083" i="1"/>
  <c r="R1083" i="1" s="1"/>
  <c r="Q1114" i="1"/>
  <c r="R1114" i="1" s="1"/>
  <c r="Q1094" i="1"/>
  <c r="R1094" i="1" s="1"/>
  <c r="Q1092" i="1"/>
  <c r="R1092" i="1" s="1"/>
  <c r="Q1112" i="1"/>
  <c r="R1112" i="1" s="1"/>
  <c r="Q1079" i="1"/>
  <c r="Q1078" i="1"/>
  <c r="Q1077" i="1"/>
  <c r="Q1074" i="1"/>
  <c r="Q1076" i="1"/>
  <c r="Q1072" i="1"/>
  <c r="Q1073" i="1"/>
  <c r="Q1070" i="1"/>
  <c r="Q1071" i="1"/>
  <c r="Q1075" i="1"/>
  <c r="Q1036" i="1"/>
  <c r="R1036" i="1" s="1"/>
  <c r="Q1031" i="1"/>
  <c r="R1031" i="1" s="1"/>
  <c r="Q1021" i="1"/>
  <c r="R1021" i="1" s="1"/>
  <c r="Q1029" i="1"/>
  <c r="R1029" i="1" s="1"/>
  <c r="Q1016" i="1"/>
  <c r="R1016" i="1" s="1"/>
  <c r="Q1061" i="1"/>
  <c r="R1061" i="1" s="1"/>
  <c r="Q1044" i="1"/>
  <c r="R1044" i="1" s="1"/>
  <c r="Q1045" i="1"/>
  <c r="R1045" i="1" s="1"/>
  <c r="Q1058" i="1"/>
  <c r="R1058" i="1" s="1"/>
  <c r="Q1054" i="1"/>
  <c r="R1054" i="1" s="1"/>
  <c r="Q1043" i="1"/>
  <c r="R1043" i="1" s="1"/>
  <c r="Q1026" i="1"/>
  <c r="R1026" i="1" s="1"/>
  <c r="Q1015" i="1"/>
  <c r="R1015" i="1" s="1"/>
  <c r="Q1019" i="1"/>
  <c r="R1019" i="1" s="1"/>
  <c r="Q1069" i="1"/>
  <c r="R1069" i="1" s="1"/>
  <c r="Q1053" i="1"/>
  <c r="R1053" i="1" s="1"/>
  <c r="Q1050" i="1"/>
  <c r="R1050" i="1" s="1"/>
  <c r="Q1034" i="1"/>
  <c r="R1034" i="1" s="1"/>
  <c r="Q1046" i="1"/>
  <c r="R1046" i="1" s="1"/>
  <c r="Q1060" i="1"/>
  <c r="R1060" i="1" s="1"/>
  <c r="Q1055" i="1"/>
  <c r="R1055" i="1" s="1"/>
  <c r="Q1037" i="1"/>
  <c r="R1037" i="1" s="1"/>
  <c r="Q1011" i="1"/>
  <c r="R1011" i="1" s="1"/>
  <c r="Q1014" i="1"/>
  <c r="R1014" i="1" s="1"/>
  <c r="Q1028" i="1"/>
  <c r="R1028" i="1" s="1"/>
  <c r="Q1042" i="1"/>
  <c r="R1042" i="1" s="1"/>
  <c r="Q1062" i="1"/>
  <c r="R1062" i="1" s="1"/>
  <c r="Q1032" i="1"/>
  <c r="R1032" i="1" s="1"/>
  <c r="Q1051" i="1"/>
  <c r="R1051" i="1" s="1"/>
  <c r="Q1033" i="1"/>
  <c r="R1033" i="1" s="1"/>
  <c r="Q1010" i="1"/>
  <c r="R1010" i="1" s="1"/>
  <c r="Q1023" i="1"/>
  <c r="R1023" i="1" s="1"/>
  <c r="Q1039" i="1"/>
  <c r="R1039" i="1" s="1"/>
  <c r="Q1041" i="1"/>
  <c r="R1041" i="1" s="1"/>
  <c r="Q1024" i="1"/>
  <c r="R1024" i="1" s="1"/>
  <c r="Q1027" i="1"/>
  <c r="R1027" i="1" s="1"/>
  <c r="Q1020" i="1"/>
  <c r="R1020" i="1" s="1"/>
  <c r="Q1063" i="1"/>
  <c r="R1063" i="1" s="1"/>
  <c r="Q1018" i="1"/>
  <c r="R1018" i="1" s="1"/>
  <c r="Q1068" i="1"/>
  <c r="R1068" i="1" s="1"/>
  <c r="Q1030" i="1"/>
  <c r="R1030" i="1" s="1"/>
  <c r="Q1047" i="1"/>
  <c r="R1047" i="1" s="1"/>
  <c r="Q1059" i="1"/>
  <c r="R1059" i="1" s="1"/>
  <c r="Q1067" i="1"/>
  <c r="R1067" i="1" s="1"/>
  <c r="Q1012" i="1"/>
  <c r="R1012" i="1" s="1"/>
  <c r="Q1013" i="1"/>
  <c r="R1013" i="1" s="1"/>
  <c r="Q1056" i="1"/>
  <c r="R1056" i="1" s="1"/>
  <c r="Q1066" i="1"/>
  <c r="R1066" i="1" s="1"/>
  <c r="Q1052" i="1"/>
  <c r="R1052" i="1" s="1"/>
  <c r="Q1040" i="1"/>
  <c r="R1040" i="1" s="1"/>
  <c r="Q1022" i="1"/>
  <c r="R1022" i="1" s="1"/>
  <c r="Q1038" i="1"/>
  <c r="R1038" i="1" s="1"/>
  <c r="Q1048" i="1"/>
  <c r="R1048" i="1" s="1"/>
  <c r="Q1064" i="1"/>
  <c r="R1064" i="1" s="1"/>
  <c r="Q1025" i="1"/>
  <c r="R1025" i="1" s="1"/>
  <c r="Q1057" i="1"/>
  <c r="R1057" i="1" s="1"/>
  <c r="Q1035" i="1"/>
  <c r="R1035" i="1" s="1"/>
  <c r="Q1017" i="1"/>
  <c r="R1017" i="1" s="1"/>
  <c r="Q1065" i="1"/>
  <c r="R1065" i="1" s="1"/>
  <c r="Q1049" i="1"/>
  <c r="R1049" i="1" s="1"/>
  <c r="Q180" i="1"/>
  <c r="R180" i="1" s="1"/>
  <c r="Q913" i="1"/>
  <c r="R913" i="1" s="1"/>
  <c r="Q281" i="1"/>
  <c r="R281" i="1" s="1"/>
  <c r="Q908" i="1"/>
  <c r="R908" i="1" s="1"/>
  <c r="Q978" i="1"/>
  <c r="R978" i="1" s="1"/>
  <c r="Q594" i="1"/>
  <c r="R594" i="1" s="1"/>
  <c r="Q982" i="1"/>
  <c r="R982" i="1" s="1"/>
  <c r="Q1001" i="1"/>
  <c r="R1001" i="1" s="1"/>
  <c r="Q945" i="1"/>
  <c r="R945" i="1" s="1"/>
  <c r="Q785" i="1"/>
  <c r="R785" i="1" s="1"/>
  <c r="Q652" i="1"/>
  <c r="R652" i="1" s="1"/>
  <c r="Q998" i="1"/>
  <c r="R998" i="1" s="1"/>
  <c r="Q780" i="1"/>
  <c r="R780" i="1" s="1"/>
  <c r="Q966" i="1"/>
  <c r="R966" i="1" s="1"/>
  <c r="Q985" i="1"/>
  <c r="R985" i="1" s="1"/>
  <c r="Q881" i="1"/>
  <c r="R881" i="1" s="1"/>
  <c r="Q994" i="1"/>
  <c r="R994" i="1" s="1"/>
  <c r="Q962" i="1"/>
  <c r="R962" i="1" s="1"/>
  <c r="Q980" i="1"/>
  <c r="R980" i="1" s="1"/>
  <c r="Q841" i="1"/>
  <c r="R841" i="1" s="1"/>
  <c r="Q870" i="1"/>
  <c r="R870" i="1" s="1"/>
  <c r="Q959" i="1"/>
  <c r="R959" i="1" s="1"/>
  <c r="Q925" i="1"/>
  <c r="R925" i="1" s="1"/>
  <c r="Q893" i="1"/>
  <c r="R893" i="1" s="1"/>
  <c r="Q857" i="1"/>
  <c r="R857" i="1" s="1"/>
  <c r="Q817" i="1"/>
  <c r="R817" i="1" s="1"/>
  <c r="Q957" i="1"/>
  <c r="R957" i="1" s="1"/>
  <c r="Q828" i="1"/>
  <c r="R828" i="1" s="1"/>
  <c r="Q934" i="1"/>
  <c r="R934" i="1" s="1"/>
  <c r="Q588" i="1"/>
  <c r="R588" i="1" s="1"/>
  <c r="Q530" i="1"/>
  <c r="R530" i="1" s="1"/>
  <c r="Q739" i="1"/>
  <c r="R739" i="1" s="1"/>
  <c r="Q990" i="1"/>
  <c r="R990" i="1" s="1"/>
  <c r="Q958" i="1"/>
  <c r="R958" i="1" s="1"/>
  <c r="Q969" i="1"/>
  <c r="R969" i="1" s="1"/>
  <c r="Q909" i="1"/>
  <c r="R909" i="1" s="1"/>
  <c r="Q837" i="1"/>
  <c r="R837" i="1" s="1"/>
  <c r="Q892" i="1"/>
  <c r="R892" i="1" s="1"/>
  <c r="Q806" i="1"/>
  <c r="R806" i="1" s="1"/>
  <c r="Q674" i="1"/>
  <c r="R674" i="1" s="1"/>
  <c r="Q974" i="1"/>
  <c r="R974" i="1" s="1"/>
  <c r="Q1003" i="1"/>
  <c r="R1003" i="1" s="1"/>
  <c r="Q941" i="1"/>
  <c r="R941" i="1" s="1"/>
  <c r="Q877" i="1"/>
  <c r="R877" i="1" s="1"/>
  <c r="Q769" i="1"/>
  <c r="R769" i="1" s="1"/>
  <c r="Q716" i="1"/>
  <c r="R716" i="1" s="1"/>
  <c r="Q1002" i="1"/>
  <c r="R1002" i="1" s="1"/>
  <c r="Q986" i="1"/>
  <c r="R986" i="1" s="1"/>
  <c r="Q970" i="1"/>
  <c r="R970" i="1" s="1"/>
  <c r="Q954" i="1"/>
  <c r="R954" i="1" s="1"/>
  <c r="Q991" i="1"/>
  <c r="R991" i="1" s="1"/>
  <c r="Q964" i="1"/>
  <c r="R964" i="1" s="1"/>
  <c r="Q929" i="1"/>
  <c r="R929" i="1" s="1"/>
  <c r="Q897" i="1"/>
  <c r="R897" i="1" s="1"/>
  <c r="Q865" i="1"/>
  <c r="R865" i="1" s="1"/>
  <c r="Q821" i="1"/>
  <c r="R821" i="1" s="1"/>
  <c r="Q979" i="1"/>
  <c r="R979" i="1" s="1"/>
  <c r="Q844" i="1"/>
  <c r="R844" i="1" s="1"/>
  <c r="Q950" i="1"/>
  <c r="R950" i="1" s="1"/>
  <c r="Q524" i="1"/>
  <c r="R524" i="1" s="1"/>
  <c r="Q839" i="1"/>
  <c r="R839" i="1" s="1"/>
  <c r="Q943" i="1"/>
  <c r="R943" i="1" s="1"/>
  <c r="Q422" i="1"/>
  <c r="R422" i="1" s="1"/>
  <c r="Q337" i="1"/>
  <c r="R337" i="1" s="1"/>
  <c r="Q278" i="1"/>
  <c r="R278" i="1" s="1"/>
  <c r="Q186" i="1"/>
  <c r="R186" i="1" s="1"/>
  <c r="Q177" i="1"/>
  <c r="R177" i="1" s="1"/>
  <c r="Q217" i="1"/>
  <c r="R217" i="1" s="1"/>
  <c r="Q196" i="1"/>
  <c r="R196" i="1" s="1"/>
  <c r="Q171" i="1"/>
  <c r="R171" i="1" s="1"/>
  <c r="Q207" i="1"/>
  <c r="R207" i="1" s="1"/>
  <c r="Q883" i="1"/>
  <c r="R883" i="1" s="1"/>
  <c r="Q719" i="1"/>
  <c r="R719" i="1" s="1"/>
  <c r="Q655" i="1"/>
  <c r="R655" i="1" s="1"/>
  <c r="Q575" i="1"/>
  <c r="R575" i="1" s="1"/>
  <c r="Q539" i="1"/>
  <c r="R539" i="1" s="1"/>
  <c r="Q927" i="1"/>
  <c r="R927" i="1" s="1"/>
  <c r="Q763" i="1"/>
  <c r="R763" i="1" s="1"/>
  <c r="Q722" i="1"/>
  <c r="R722" i="1" s="1"/>
  <c r="Q694" i="1"/>
  <c r="R694" i="1" s="1"/>
  <c r="Q662" i="1"/>
  <c r="R662" i="1" s="1"/>
  <c r="Q642" i="1"/>
  <c r="R642" i="1" s="1"/>
  <c r="Q622" i="1"/>
  <c r="R622" i="1" s="1"/>
  <c r="Q606" i="1"/>
  <c r="R606" i="1" s="1"/>
  <c r="Q590" i="1"/>
  <c r="R590" i="1" s="1"/>
  <c r="Q574" i="1"/>
  <c r="R574" i="1" s="1"/>
  <c r="Q558" i="1"/>
  <c r="R558" i="1" s="1"/>
  <c r="Q542" i="1"/>
  <c r="R542" i="1" s="1"/>
  <c r="Q526" i="1"/>
  <c r="R526" i="1" s="1"/>
  <c r="Q510" i="1"/>
  <c r="R510" i="1" s="1"/>
  <c r="Q951" i="1"/>
  <c r="R951" i="1" s="1"/>
  <c r="Q887" i="1"/>
  <c r="R887" i="1" s="1"/>
  <c r="Q823" i="1"/>
  <c r="R823" i="1" s="1"/>
  <c r="Q766" i="1"/>
  <c r="R766" i="1" s="1"/>
  <c r="Q744" i="1"/>
  <c r="R744" i="1" s="1"/>
  <c r="Q728" i="1"/>
  <c r="R728" i="1" s="1"/>
  <c r="Q712" i="1"/>
  <c r="R712" i="1" s="1"/>
  <c r="Q696" i="1"/>
  <c r="R696" i="1" s="1"/>
  <c r="Q680" i="1"/>
  <c r="R680" i="1" s="1"/>
  <c r="Q664" i="1"/>
  <c r="R664" i="1" s="1"/>
  <c r="Q648" i="1"/>
  <c r="R648" i="1" s="1"/>
  <c r="Q632" i="1"/>
  <c r="R632" i="1" s="1"/>
  <c r="Q616" i="1"/>
  <c r="R616" i="1" s="1"/>
  <c r="Q600" i="1"/>
  <c r="R600" i="1" s="1"/>
  <c r="Q584" i="1"/>
  <c r="R584" i="1" s="1"/>
  <c r="Q568" i="1"/>
  <c r="R568" i="1" s="1"/>
  <c r="Q552" i="1"/>
  <c r="R552" i="1" s="1"/>
  <c r="Q536" i="1"/>
  <c r="R536" i="1" s="1"/>
  <c r="Q520" i="1"/>
  <c r="R520" i="1" s="1"/>
  <c r="Q504" i="1"/>
  <c r="R504" i="1" s="1"/>
  <c r="Q778" i="1"/>
  <c r="R778" i="1" s="1"/>
  <c r="Q794" i="1"/>
  <c r="R794" i="1" s="1"/>
  <c r="Q810" i="1"/>
  <c r="R810" i="1" s="1"/>
  <c r="Q826" i="1"/>
  <c r="R826" i="1" s="1"/>
  <c r="Q842" i="1"/>
  <c r="R842" i="1" s="1"/>
  <c r="Q858" i="1"/>
  <c r="R858" i="1" s="1"/>
  <c r="Q874" i="1"/>
  <c r="R874" i="1" s="1"/>
  <c r="Q890" i="1"/>
  <c r="R890" i="1" s="1"/>
  <c r="Q906" i="1"/>
  <c r="R906" i="1" s="1"/>
  <c r="Q922" i="1"/>
  <c r="R922" i="1" s="1"/>
  <c r="Q938" i="1"/>
  <c r="R938" i="1" s="1"/>
  <c r="Q955" i="1"/>
  <c r="R955" i="1" s="1"/>
  <c r="Q976" i="1"/>
  <c r="R976" i="1" s="1"/>
  <c r="Q997" i="1"/>
  <c r="R997" i="1" s="1"/>
  <c r="Q768" i="1"/>
  <c r="R768" i="1" s="1"/>
  <c r="Q784" i="1"/>
  <c r="R784" i="1" s="1"/>
  <c r="Q800" i="1"/>
  <c r="R800" i="1" s="1"/>
  <c r="Q816" i="1"/>
  <c r="R816" i="1" s="1"/>
  <c r="Q832" i="1"/>
  <c r="R832" i="1" s="1"/>
  <c r="Q848" i="1"/>
  <c r="R848" i="1" s="1"/>
  <c r="Q864" i="1"/>
  <c r="R864" i="1" s="1"/>
  <c r="Q880" i="1"/>
  <c r="R880" i="1" s="1"/>
  <c r="Q896" i="1"/>
  <c r="R896" i="1" s="1"/>
  <c r="Q912" i="1"/>
  <c r="R912" i="1" s="1"/>
  <c r="Q928" i="1"/>
  <c r="R928" i="1" s="1"/>
  <c r="Q944" i="1"/>
  <c r="R944" i="1" s="1"/>
  <c r="Q963" i="1"/>
  <c r="R963" i="1" s="1"/>
  <c r="Q984" i="1"/>
  <c r="R984" i="1" s="1"/>
  <c r="Q757" i="1"/>
  <c r="R757" i="1" s="1"/>
  <c r="Q773" i="1"/>
  <c r="R773" i="1" s="1"/>
  <c r="Q789" i="1"/>
  <c r="R789" i="1" s="1"/>
  <c r="Q805" i="1"/>
  <c r="R805" i="1" s="1"/>
  <c r="Q613" i="1"/>
  <c r="R613" i="1" s="1"/>
  <c r="Q401" i="1"/>
  <c r="R401" i="1" s="1"/>
  <c r="Q326" i="1"/>
  <c r="R326" i="1" s="1"/>
  <c r="Q257" i="1"/>
  <c r="R257" i="1" s="1"/>
  <c r="Q202" i="1"/>
  <c r="R202" i="1" s="1"/>
  <c r="Q181" i="1"/>
  <c r="R181" i="1" s="1"/>
  <c r="Q233" i="1"/>
  <c r="R233" i="1" s="1"/>
  <c r="Q208" i="1"/>
  <c r="R208" i="1" s="1"/>
  <c r="Q175" i="1"/>
  <c r="R175" i="1" s="1"/>
  <c r="Q223" i="1"/>
  <c r="R223" i="1" s="1"/>
  <c r="Q803" i="1"/>
  <c r="R803" i="1" s="1"/>
  <c r="Q707" i="1"/>
  <c r="R707" i="1" s="1"/>
  <c r="Q623" i="1"/>
  <c r="R623" i="1" s="1"/>
  <c r="Q571" i="1"/>
  <c r="R571" i="1" s="1"/>
  <c r="Q531" i="1"/>
  <c r="R531" i="1" s="1"/>
  <c r="Q863" i="1"/>
  <c r="R863" i="1" s="1"/>
  <c r="Q747" i="1"/>
  <c r="R747" i="1" s="1"/>
  <c r="Q718" i="1"/>
  <c r="R718" i="1" s="1"/>
  <c r="Q686" i="1"/>
  <c r="R686" i="1" s="1"/>
  <c r="Q658" i="1"/>
  <c r="R658" i="1" s="1"/>
  <c r="Q638" i="1"/>
  <c r="R638" i="1" s="1"/>
  <c r="Q618" i="1"/>
  <c r="R618" i="1" s="1"/>
  <c r="Q602" i="1"/>
  <c r="R602" i="1" s="1"/>
  <c r="Q586" i="1"/>
  <c r="R586" i="1" s="1"/>
  <c r="Q570" i="1"/>
  <c r="R570" i="1" s="1"/>
  <c r="Q554" i="1"/>
  <c r="R554" i="1" s="1"/>
  <c r="Q538" i="1"/>
  <c r="R538" i="1" s="1"/>
  <c r="Q522" i="1"/>
  <c r="R522" i="1" s="1"/>
  <c r="Q935" i="1"/>
  <c r="R935" i="1" s="1"/>
  <c r="Q871" i="1"/>
  <c r="R871" i="1" s="1"/>
  <c r="Q807" i="1"/>
  <c r="R807" i="1" s="1"/>
  <c r="Q760" i="1"/>
  <c r="R760" i="1" s="1"/>
  <c r="Q740" i="1"/>
  <c r="R740" i="1" s="1"/>
  <c r="Q724" i="1"/>
  <c r="R724" i="1" s="1"/>
  <c r="Q708" i="1"/>
  <c r="R708" i="1" s="1"/>
  <c r="Q692" i="1"/>
  <c r="R692" i="1" s="1"/>
  <c r="Q676" i="1"/>
  <c r="R676" i="1" s="1"/>
  <c r="Q660" i="1"/>
  <c r="R660" i="1" s="1"/>
  <c r="Q644" i="1"/>
  <c r="R644" i="1" s="1"/>
  <c r="Q628" i="1"/>
  <c r="R628" i="1" s="1"/>
  <c r="Q612" i="1"/>
  <c r="R612" i="1" s="1"/>
  <c r="Q596" i="1"/>
  <c r="R596" i="1" s="1"/>
  <c r="Q580" i="1"/>
  <c r="R580" i="1" s="1"/>
  <c r="Q564" i="1"/>
  <c r="R564" i="1" s="1"/>
  <c r="Q548" i="1"/>
  <c r="R548" i="1" s="1"/>
  <c r="Q532" i="1"/>
  <c r="R532" i="1" s="1"/>
  <c r="Q516" i="1"/>
  <c r="R516" i="1" s="1"/>
  <c r="Q500" i="1"/>
  <c r="R500" i="1" s="1"/>
  <c r="Q782" i="1"/>
  <c r="R782" i="1" s="1"/>
  <c r="Q798" i="1"/>
  <c r="R798" i="1" s="1"/>
  <c r="Q814" i="1"/>
  <c r="R814" i="1" s="1"/>
  <c r="Q830" i="1"/>
  <c r="R830" i="1" s="1"/>
  <c r="Q846" i="1"/>
  <c r="R846" i="1" s="1"/>
  <c r="Q862" i="1"/>
  <c r="R862" i="1" s="1"/>
  <c r="Q878" i="1"/>
  <c r="R878" i="1" s="1"/>
  <c r="Q894" i="1"/>
  <c r="R894" i="1" s="1"/>
  <c r="Q910" i="1"/>
  <c r="R910" i="1" s="1"/>
  <c r="Q926" i="1"/>
  <c r="R926" i="1" s="1"/>
  <c r="Q942" i="1"/>
  <c r="R942" i="1" s="1"/>
  <c r="Q960" i="1"/>
  <c r="R960" i="1" s="1"/>
  <c r="Q981" i="1"/>
  <c r="R981" i="1" s="1"/>
  <c r="Q1004" i="1"/>
  <c r="R1004" i="1" s="1"/>
  <c r="Q772" i="1"/>
  <c r="R772" i="1" s="1"/>
  <c r="Q788" i="1"/>
  <c r="R788" i="1" s="1"/>
  <c r="Q804" i="1"/>
  <c r="R804" i="1" s="1"/>
  <c r="Q820" i="1"/>
  <c r="R820" i="1" s="1"/>
  <c r="Q836" i="1"/>
  <c r="R836" i="1" s="1"/>
  <c r="Q852" i="1"/>
  <c r="R852" i="1" s="1"/>
  <c r="Q868" i="1"/>
  <c r="R868" i="1" s="1"/>
  <c r="Q884" i="1"/>
  <c r="R884" i="1" s="1"/>
  <c r="Q900" i="1"/>
  <c r="R900" i="1" s="1"/>
  <c r="Q916" i="1"/>
  <c r="R916" i="1" s="1"/>
  <c r="Q932" i="1"/>
  <c r="R932" i="1" s="1"/>
  <c r="Q948" i="1"/>
  <c r="R948" i="1" s="1"/>
  <c r="Q968" i="1"/>
  <c r="R968" i="1" s="1"/>
  <c r="Q989" i="1"/>
  <c r="R989" i="1" s="1"/>
  <c r="Q745" i="1"/>
  <c r="R745" i="1" s="1"/>
  <c r="Q761" i="1"/>
  <c r="R761" i="1" s="1"/>
  <c r="Q777" i="1"/>
  <c r="R777" i="1" s="1"/>
  <c r="Q793" i="1"/>
  <c r="R793" i="1" s="1"/>
  <c r="Q491" i="1"/>
  <c r="R491" i="1" s="1"/>
  <c r="Q390" i="1"/>
  <c r="R390" i="1" s="1"/>
  <c r="Q297" i="1"/>
  <c r="R297" i="1" s="1"/>
  <c r="Q241" i="1"/>
  <c r="R241" i="1" s="1"/>
  <c r="Q206" i="1"/>
  <c r="R206" i="1" s="1"/>
  <c r="Q201" i="1"/>
  <c r="R201" i="1" s="1"/>
  <c r="Q176" i="1"/>
  <c r="R176" i="1" s="1"/>
  <c r="Q212" i="1"/>
  <c r="R212" i="1" s="1"/>
  <c r="Q191" i="1"/>
  <c r="R191" i="1" s="1"/>
  <c r="Q235" i="1"/>
  <c r="R235" i="1" s="1"/>
  <c r="Q787" i="1"/>
  <c r="R787" i="1" s="1"/>
  <c r="Q679" i="1"/>
  <c r="R679" i="1" s="1"/>
  <c r="Q599" i="1"/>
  <c r="R599" i="1" s="1"/>
  <c r="Q559" i="1"/>
  <c r="R559" i="1" s="1"/>
  <c r="Q961" i="1"/>
  <c r="R961" i="1" s="1"/>
  <c r="Q831" i="1"/>
  <c r="R831" i="1" s="1"/>
  <c r="Q742" i="1"/>
  <c r="R742" i="1" s="1"/>
  <c r="Q706" i="1"/>
  <c r="R706" i="1" s="1"/>
  <c r="Q678" i="1"/>
  <c r="R678" i="1" s="1"/>
  <c r="Q654" i="1"/>
  <c r="R654" i="1" s="1"/>
  <c r="Q630" i="1"/>
  <c r="R630" i="1" s="1"/>
  <c r="Q614" i="1"/>
  <c r="R614" i="1" s="1"/>
  <c r="Q598" i="1"/>
  <c r="R598" i="1" s="1"/>
  <c r="Q582" i="1"/>
  <c r="R582" i="1" s="1"/>
  <c r="Q566" i="1"/>
  <c r="R566" i="1" s="1"/>
  <c r="Q550" i="1"/>
  <c r="R550" i="1" s="1"/>
  <c r="Q534" i="1"/>
  <c r="R534" i="1" s="1"/>
  <c r="Q518" i="1"/>
  <c r="R518" i="1" s="1"/>
  <c r="Q993" i="1"/>
  <c r="R993" i="1" s="1"/>
  <c r="Q919" i="1"/>
  <c r="R919" i="1" s="1"/>
  <c r="Q855" i="1"/>
  <c r="R855" i="1" s="1"/>
  <c r="Q791" i="1"/>
  <c r="R791" i="1" s="1"/>
  <c r="Q755" i="1"/>
  <c r="R755" i="1" s="1"/>
  <c r="Q736" i="1"/>
  <c r="R736" i="1" s="1"/>
  <c r="Q720" i="1"/>
  <c r="R720" i="1" s="1"/>
  <c r="Q704" i="1"/>
  <c r="R704" i="1" s="1"/>
  <c r="Q688" i="1"/>
  <c r="R688" i="1" s="1"/>
  <c r="Q672" i="1"/>
  <c r="R672" i="1" s="1"/>
  <c r="Q656" i="1"/>
  <c r="R656" i="1" s="1"/>
  <c r="Q640" i="1"/>
  <c r="R640" i="1" s="1"/>
  <c r="Q624" i="1"/>
  <c r="R624" i="1" s="1"/>
  <c r="Q608" i="1"/>
  <c r="R608" i="1" s="1"/>
  <c r="Q592" i="1"/>
  <c r="R592" i="1" s="1"/>
  <c r="Q576" i="1"/>
  <c r="R576" i="1" s="1"/>
  <c r="Q560" i="1"/>
  <c r="R560" i="1" s="1"/>
  <c r="Q544" i="1"/>
  <c r="R544" i="1" s="1"/>
  <c r="Q528" i="1"/>
  <c r="R528" i="1" s="1"/>
  <c r="Q512" i="1"/>
  <c r="R512" i="1" s="1"/>
  <c r="Q496" i="1"/>
  <c r="R496" i="1" s="1"/>
  <c r="Q786" i="1"/>
  <c r="R786" i="1" s="1"/>
  <c r="Q802" i="1"/>
  <c r="R802" i="1" s="1"/>
  <c r="Q818" i="1"/>
  <c r="R818" i="1" s="1"/>
  <c r="Q834" i="1"/>
  <c r="R834" i="1" s="1"/>
  <c r="Q850" i="1"/>
  <c r="R850" i="1" s="1"/>
  <c r="Q866" i="1"/>
  <c r="R866" i="1" s="1"/>
  <c r="Q882" i="1"/>
  <c r="R882" i="1" s="1"/>
  <c r="Q898" i="1"/>
  <c r="R898" i="1" s="1"/>
  <c r="Q914" i="1"/>
  <c r="R914" i="1" s="1"/>
  <c r="Q930" i="1"/>
  <c r="R930" i="1" s="1"/>
  <c r="Q946" i="1"/>
  <c r="R946" i="1" s="1"/>
  <c r="Q965" i="1"/>
  <c r="R965" i="1" s="1"/>
  <c r="Q987" i="1"/>
  <c r="R987" i="1" s="1"/>
  <c r="Q776" i="1"/>
  <c r="R776" i="1" s="1"/>
  <c r="Q792" i="1"/>
  <c r="R792" i="1" s="1"/>
  <c r="Q808" i="1"/>
  <c r="R808" i="1" s="1"/>
  <c r="Q824" i="1"/>
  <c r="R824" i="1" s="1"/>
  <c r="Q840" i="1"/>
  <c r="R840" i="1" s="1"/>
  <c r="Q856" i="1"/>
  <c r="R856" i="1" s="1"/>
  <c r="Q872" i="1"/>
  <c r="R872" i="1" s="1"/>
  <c r="Q888" i="1"/>
  <c r="R888" i="1" s="1"/>
  <c r="Q904" i="1"/>
  <c r="R904" i="1" s="1"/>
  <c r="Q920" i="1"/>
  <c r="R920" i="1" s="1"/>
  <c r="Q936" i="1"/>
  <c r="R936" i="1" s="1"/>
  <c r="Q952" i="1"/>
  <c r="R952" i="1" s="1"/>
  <c r="Q973" i="1"/>
  <c r="R973" i="1" s="1"/>
  <c r="Q995" i="1"/>
  <c r="R995" i="1" s="1"/>
  <c r="Q749" i="1"/>
  <c r="R749" i="1" s="1"/>
  <c r="Q765" i="1"/>
  <c r="R765" i="1" s="1"/>
  <c r="Q781" i="1"/>
  <c r="R781" i="1" s="1"/>
  <c r="Q797" i="1"/>
  <c r="R797" i="1" s="1"/>
  <c r="Q813" i="1"/>
  <c r="R813" i="1" s="1"/>
  <c r="Q829" i="1"/>
  <c r="R829" i="1" s="1"/>
  <c r="Q845" i="1"/>
  <c r="R845" i="1" s="1"/>
  <c r="Q861" i="1"/>
  <c r="R861" i="1" s="1"/>
  <c r="Q1005" i="1"/>
  <c r="R1005" i="1" s="1"/>
  <c r="Q996" i="1"/>
  <c r="R996" i="1" s="1"/>
  <c r="Q975" i="1"/>
  <c r="R975" i="1" s="1"/>
  <c r="Q953" i="1"/>
  <c r="R953" i="1" s="1"/>
  <c r="Q937" i="1"/>
  <c r="R937" i="1" s="1"/>
  <c r="Q921" i="1"/>
  <c r="R921" i="1" s="1"/>
  <c r="Q905" i="1"/>
  <c r="R905" i="1" s="1"/>
  <c r="Q889" i="1"/>
  <c r="R889" i="1" s="1"/>
  <c r="Q873" i="1"/>
  <c r="R873" i="1" s="1"/>
  <c r="Q853" i="1"/>
  <c r="R853" i="1" s="1"/>
  <c r="Q833" i="1"/>
  <c r="R833" i="1" s="1"/>
  <c r="Q809" i="1"/>
  <c r="R809" i="1" s="1"/>
  <c r="Q753" i="1"/>
  <c r="R753" i="1" s="1"/>
  <c r="Q940" i="1"/>
  <c r="R940" i="1" s="1"/>
  <c r="Q876" i="1"/>
  <c r="R876" i="1" s="1"/>
  <c r="Q812" i="1"/>
  <c r="R812" i="1" s="1"/>
  <c r="Q992" i="1"/>
  <c r="R992" i="1" s="1"/>
  <c r="Q918" i="1"/>
  <c r="R918" i="1" s="1"/>
  <c r="Q854" i="1"/>
  <c r="R854" i="1" s="1"/>
  <c r="Q790" i="1"/>
  <c r="R790" i="1" s="1"/>
  <c r="Q540" i="1"/>
  <c r="R540" i="1" s="1"/>
  <c r="Q604" i="1"/>
  <c r="R604" i="1" s="1"/>
  <c r="Q668" i="1"/>
  <c r="R668" i="1" s="1"/>
  <c r="Q732" i="1"/>
  <c r="R732" i="1" s="1"/>
  <c r="Q903" i="1"/>
  <c r="R903" i="1" s="1"/>
  <c r="Q546" i="1"/>
  <c r="R546" i="1" s="1"/>
  <c r="Q610" i="1"/>
  <c r="R610" i="1" s="1"/>
  <c r="Q702" i="1"/>
  <c r="R702" i="1" s="1"/>
  <c r="Q547" i="1"/>
  <c r="R547" i="1" s="1"/>
  <c r="Q213" i="1"/>
  <c r="R213" i="1" s="1"/>
  <c r="Q358" i="1"/>
  <c r="R358" i="1" s="1"/>
  <c r="Q949" i="1"/>
  <c r="R949" i="1" s="1"/>
  <c r="Q933" i="1"/>
  <c r="R933" i="1" s="1"/>
  <c r="Q917" i="1"/>
  <c r="R917" i="1" s="1"/>
  <c r="Q901" i="1"/>
  <c r="R901" i="1" s="1"/>
  <c r="Q885" i="1"/>
  <c r="R885" i="1" s="1"/>
  <c r="Q869" i="1"/>
  <c r="R869" i="1" s="1"/>
  <c r="Q849" i="1"/>
  <c r="R849" i="1" s="1"/>
  <c r="Q825" i="1"/>
  <c r="R825" i="1" s="1"/>
  <c r="Q801" i="1"/>
  <c r="R801" i="1" s="1"/>
  <c r="Q1000" i="1"/>
  <c r="R1000" i="1" s="1"/>
  <c r="Q924" i="1"/>
  <c r="R924" i="1" s="1"/>
  <c r="Q860" i="1"/>
  <c r="R860" i="1" s="1"/>
  <c r="Q796" i="1"/>
  <c r="R796" i="1" s="1"/>
  <c r="Q971" i="1"/>
  <c r="R971" i="1" s="1"/>
  <c r="Q902" i="1"/>
  <c r="R902" i="1" s="1"/>
  <c r="Q838" i="1"/>
  <c r="R838" i="1" s="1"/>
  <c r="Q774" i="1"/>
  <c r="R774" i="1" s="1"/>
  <c r="Q556" i="1"/>
  <c r="R556" i="1" s="1"/>
  <c r="Q620" i="1"/>
  <c r="R620" i="1" s="1"/>
  <c r="Q684" i="1"/>
  <c r="R684" i="1" s="1"/>
  <c r="Q750" i="1"/>
  <c r="R750" i="1" s="1"/>
  <c r="Q972" i="1"/>
  <c r="R972" i="1" s="1"/>
  <c r="Q562" i="1"/>
  <c r="R562" i="1" s="1"/>
  <c r="Q626" i="1"/>
  <c r="R626" i="1" s="1"/>
  <c r="Q726" i="1"/>
  <c r="R726" i="1" s="1"/>
  <c r="Q595" i="1"/>
  <c r="R595" i="1" s="1"/>
  <c r="Q203" i="1"/>
  <c r="R203" i="1" s="1"/>
  <c r="Q230" i="1"/>
  <c r="R230" i="1" s="1"/>
  <c r="Q468" i="1"/>
  <c r="R468" i="1" s="1"/>
  <c r="Q886" i="1"/>
  <c r="R886" i="1" s="1"/>
  <c r="Q822" i="1"/>
  <c r="R822" i="1" s="1"/>
  <c r="Q508" i="1"/>
  <c r="R508" i="1" s="1"/>
  <c r="Q572" i="1"/>
  <c r="R572" i="1" s="1"/>
  <c r="Q636" i="1"/>
  <c r="R636" i="1" s="1"/>
  <c r="Q700" i="1"/>
  <c r="R700" i="1" s="1"/>
  <c r="Q775" i="1"/>
  <c r="R775" i="1" s="1"/>
  <c r="Q514" i="1"/>
  <c r="R514" i="1" s="1"/>
  <c r="Q578" i="1"/>
  <c r="R578" i="1" s="1"/>
  <c r="Q646" i="1"/>
  <c r="R646" i="1" s="1"/>
  <c r="Q799" i="1"/>
  <c r="R799" i="1" s="1"/>
  <c r="Q659" i="1"/>
  <c r="R659" i="1" s="1"/>
  <c r="Q228" i="1"/>
  <c r="R228" i="1" s="1"/>
  <c r="Q239" i="1"/>
  <c r="R239" i="1" s="1"/>
  <c r="Q670" i="1"/>
  <c r="R670" i="1" s="1"/>
  <c r="Q690" i="1"/>
  <c r="R690" i="1" s="1"/>
  <c r="Q710" i="1"/>
  <c r="R710" i="1" s="1"/>
  <c r="Q738" i="1"/>
  <c r="R738" i="1" s="1"/>
  <c r="Q770" i="1"/>
  <c r="R770" i="1" s="1"/>
  <c r="Q879" i="1"/>
  <c r="R879" i="1" s="1"/>
  <c r="Q527" i="1"/>
  <c r="R527" i="1" s="1"/>
  <c r="Q555" i="1"/>
  <c r="R555" i="1" s="1"/>
  <c r="Q579" i="1"/>
  <c r="R579" i="1" s="1"/>
  <c r="Q631" i="1"/>
  <c r="R631" i="1" s="1"/>
  <c r="Q687" i="1"/>
  <c r="R687" i="1" s="1"/>
  <c r="Q743" i="1"/>
  <c r="R743" i="1" s="1"/>
  <c r="Q931" i="1"/>
  <c r="R931" i="1" s="1"/>
  <c r="Q219" i="1"/>
  <c r="R219" i="1" s="1"/>
  <c r="Q187" i="1"/>
  <c r="R187" i="1" s="1"/>
  <c r="Q224" i="1"/>
  <c r="R224" i="1" s="1"/>
  <c r="Q192" i="1"/>
  <c r="R192" i="1" s="1"/>
  <c r="Q229" i="1"/>
  <c r="R229" i="1" s="1"/>
  <c r="Q197" i="1"/>
  <c r="R197" i="1" s="1"/>
  <c r="Q222" i="1"/>
  <c r="R222" i="1" s="1"/>
  <c r="Q182" i="1"/>
  <c r="R182" i="1" s="1"/>
  <c r="Q262" i="1"/>
  <c r="R262" i="1" s="1"/>
  <c r="Q305" i="1"/>
  <c r="R305" i="1" s="1"/>
  <c r="Q369" i="1"/>
  <c r="R369" i="1" s="1"/>
  <c r="Q433" i="1"/>
  <c r="R433" i="1" s="1"/>
  <c r="Q737" i="1"/>
  <c r="R737" i="1" s="1"/>
  <c r="Q611" i="1"/>
  <c r="R611" i="1" s="1"/>
  <c r="Q639" i="1"/>
  <c r="R639" i="1" s="1"/>
  <c r="Q663" i="1"/>
  <c r="R663" i="1" s="1"/>
  <c r="Q695" i="1"/>
  <c r="R695" i="1" s="1"/>
  <c r="Q723" i="1"/>
  <c r="R723" i="1" s="1"/>
  <c r="Q754" i="1"/>
  <c r="R754" i="1" s="1"/>
  <c r="Q851" i="1"/>
  <c r="R851" i="1" s="1"/>
  <c r="Q947" i="1"/>
  <c r="R947" i="1" s="1"/>
  <c r="Q231" i="1"/>
  <c r="R231" i="1" s="1"/>
  <c r="Q215" i="1"/>
  <c r="R215" i="1" s="1"/>
  <c r="Q199" i="1"/>
  <c r="R199" i="1" s="1"/>
  <c r="Q183" i="1"/>
  <c r="R183" i="1" s="1"/>
  <c r="Q236" i="1"/>
  <c r="R236" i="1" s="1"/>
  <c r="Q220" i="1"/>
  <c r="R220" i="1" s="1"/>
  <c r="Q204" i="1"/>
  <c r="R204" i="1" s="1"/>
  <c r="Q188" i="1"/>
  <c r="R188" i="1" s="1"/>
  <c r="Q172" i="1"/>
  <c r="R172" i="1" s="1"/>
  <c r="Q225" i="1"/>
  <c r="R225" i="1" s="1"/>
  <c r="Q209" i="1"/>
  <c r="R209" i="1" s="1"/>
  <c r="Q193" i="1"/>
  <c r="R193" i="1" s="1"/>
  <c r="Q238" i="1"/>
  <c r="R238" i="1" s="1"/>
  <c r="Q218" i="1"/>
  <c r="R218" i="1" s="1"/>
  <c r="Q198" i="1"/>
  <c r="R198" i="1" s="1"/>
  <c r="Q174" i="1"/>
  <c r="R174" i="1" s="1"/>
  <c r="Q246" i="1"/>
  <c r="R246" i="1" s="1"/>
  <c r="Q265" i="1"/>
  <c r="R265" i="1" s="1"/>
  <c r="Q289" i="1"/>
  <c r="R289" i="1" s="1"/>
  <c r="Q310" i="1"/>
  <c r="R310" i="1" s="1"/>
  <c r="Q342" i="1"/>
  <c r="R342" i="1" s="1"/>
  <c r="Q374" i="1"/>
  <c r="R374" i="1" s="1"/>
  <c r="Q406" i="1"/>
  <c r="R406" i="1" s="1"/>
  <c r="Q438" i="1"/>
  <c r="R438" i="1" s="1"/>
  <c r="Q505" i="1"/>
  <c r="R505" i="1" s="1"/>
  <c r="Q762" i="1"/>
  <c r="R762" i="1" s="1"/>
  <c r="Q634" i="1"/>
  <c r="R634" i="1" s="1"/>
  <c r="Q650" i="1"/>
  <c r="R650" i="1" s="1"/>
  <c r="Q666" i="1"/>
  <c r="R666" i="1" s="1"/>
  <c r="Q682" i="1"/>
  <c r="R682" i="1" s="1"/>
  <c r="Q698" i="1"/>
  <c r="R698" i="1" s="1"/>
  <c r="Q714" i="1"/>
  <c r="R714" i="1" s="1"/>
  <c r="Q730" i="1"/>
  <c r="R730" i="1" s="1"/>
  <c r="Q758" i="1"/>
  <c r="R758" i="1" s="1"/>
  <c r="Q815" i="1"/>
  <c r="R815" i="1" s="1"/>
  <c r="Q895" i="1"/>
  <c r="R895" i="1" s="1"/>
  <c r="Q523" i="1"/>
  <c r="R523" i="1" s="1"/>
  <c r="Q543" i="1"/>
  <c r="R543" i="1" s="1"/>
  <c r="Q563" i="1"/>
  <c r="R563" i="1" s="1"/>
  <c r="Q591" i="1"/>
  <c r="R591" i="1" s="1"/>
  <c r="Q615" i="1"/>
  <c r="R615" i="1" s="1"/>
  <c r="Q643" i="1"/>
  <c r="R643" i="1" s="1"/>
  <c r="Q675" i="1"/>
  <c r="R675" i="1" s="1"/>
  <c r="Q703" i="1"/>
  <c r="R703" i="1" s="1"/>
  <c r="Q727" i="1"/>
  <c r="R727" i="1" s="1"/>
  <c r="Q764" i="1"/>
  <c r="R764" i="1" s="1"/>
  <c r="Q867" i="1"/>
  <c r="R867" i="1" s="1"/>
  <c r="Q988" i="1"/>
  <c r="R988" i="1" s="1"/>
  <c r="Q227" i="1"/>
  <c r="R227" i="1" s="1"/>
  <c r="Q211" i="1"/>
  <c r="R211" i="1" s="1"/>
  <c r="Q195" i="1"/>
  <c r="R195" i="1" s="1"/>
  <c r="Q179" i="1"/>
  <c r="R179" i="1" s="1"/>
  <c r="Q232" i="1"/>
  <c r="R232" i="1" s="1"/>
  <c r="Q216" i="1"/>
  <c r="R216" i="1" s="1"/>
  <c r="Q200" i="1"/>
  <c r="R200" i="1" s="1"/>
  <c r="Q184" i="1"/>
  <c r="R184" i="1" s="1"/>
  <c r="Q237" i="1"/>
  <c r="R237" i="1" s="1"/>
  <c r="Q221" i="1"/>
  <c r="R221" i="1" s="1"/>
  <c r="Q205" i="1"/>
  <c r="R205" i="1" s="1"/>
  <c r="Q185" i="1"/>
  <c r="R185" i="1" s="1"/>
  <c r="Q234" i="1"/>
  <c r="R234" i="1" s="1"/>
  <c r="Q214" i="1"/>
  <c r="R214" i="1" s="1"/>
  <c r="Q190" i="1"/>
  <c r="R190" i="1" s="1"/>
  <c r="Q170" i="1"/>
  <c r="R170" i="1" s="1"/>
  <c r="Q249" i="1"/>
  <c r="R249" i="1" s="1"/>
  <c r="Q273" i="1"/>
  <c r="R273" i="1" s="1"/>
  <c r="Q294" i="1"/>
  <c r="R294" i="1" s="1"/>
  <c r="Q321" i="1"/>
  <c r="R321" i="1" s="1"/>
  <c r="Q353" i="1"/>
  <c r="R353" i="1" s="1"/>
  <c r="Q385" i="1"/>
  <c r="R385" i="1" s="1"/>
  <c r="Q417" i="1"/>
  <c r="R417" i="1" s="1"/>
  <c r="Q457" i="1"/>
  <c r="R457" i="1" s="1"/>
  <c r="Q569" i="1"/>
  <c r="R569" i="1" s="1"/>
  <c r="Q313" i="1"/>
  <c r="R313" i="1" s="1"/>
  <c r="Q329" i="1"/>
  <c r="R329" i="1" s="1"/>
  <c r="Q345" i="1"/>
  <c r="R345" i="1" s="1"/>
  <c r="Q361" i="1"/>
  <c r="R361" i="1" s="1"/>
  <c r="Q377" i="1"/>
  <c r="R377" i="1" s="1"/>
  <c r="Q393" i="1"/>
  <c r="R393" i="1" s="1"/>
  <c r="Q409" i="1"/>
  <c r="R409" i="1" s="1"/>
  <c r="Q425" i="1"/>
  <c r="R425" i="1" s="1"/>
  <c r="Q442" i="1"/>
  <c r="R442" i="1" s="1"/>
  <c r="Q475" i="1"/>
  <c r="R475" i="1" s="1"/>
  <c r="Q513" i="1"/>
  <c r="R513" i="1" s="1"/>
  <c r="Q633" i="1"/>
  <c r="R633" i="1" s="1"/>
  <c r="Q923" i="1"/>
  <c r="R923" i="1" s="1"/>
  <c r="Q189" i="1"/>
  <c r="R189" i="1" s="1"/>
  <c r="Q173" i="1"/>
  <c r="R173" i="1" s="1"/>
  <c r="Q226" i="1"/>
  <c r="R226" i="1" s="1"/>
  <c r="Q210" i="1"/>
  <c r="R210" i="1" s="1"/>
  <c r="Q194" i="1"/>
  <c r="R194" i="1" s="1"/>
  <c r="Q178" i="1"/>
  <c r="R178" i="1" s="1"/>
  <c r="Q240" i="1"/>
  <c r="R240" i="1" s="1"/>
  <c r="Q254" i="1"/>
  <c r="R254" i="1" s="1"/>
  <c r="Q270" i="1"/>
  <c r="R270" i="1" s="1"/>
  <c r="Q286" i="1"/>
  <c r="R286" i="1" s="1"/>
  <c r="Q302" i="1"/>
  <c r="R302" i="1" s="1"/>
  <c r="Q318" i="1"/>
  <c r="R318" i="1" s="1"/>
  <c r="Q334" i="1"/>
  <c r="R334" i="1" s="1"/>
  <c r="Q350" i="1"/>
  <c r="R350" i="1" s="1"/>
  <c r="Q366" i="1"/>
  <c r="R366" i="1" s="1"/>
  <c r="Q382" i="1"/>
  <c r="R382" i="1" s="1"/>
  <c r="Q398" i="1"/>
  <c r="R398" i="1" s="1"/>
  <c r="Q414" i="1"/>
  <c r="R414" i="1" s="1"/>
  <c r="Q430" i="1"/>
  <c r="R430" i="1" s="1"/>
  <c r="Q452" i="1"/>
  <c r="R452" i="1" s="1"/>
  <c r="Q486" i="1"/>
  <c r="R486" i="1" s="1"/>
  <c r="Q549" i="1"/>
  <c r="R549" i="1" s="1"/>
  <c r="Q673" i="1"/>
  <c r="R673" i="1" s="1"/>
  <c r="Q693" i="1"/>
  <c r="R693" i="1" s="1"/>
  <c r="Q1008" i="1"/>
  <c r="R1008" i="1" s="1"/>
  <c r="Q999" i="1"/>
  <c r="R999" i="1" s="1"/>
  <c r="Q859" i="1"/>
  <c r="R859" i="1" s="1"/>
  <c r="Q756" i="1"/>
  <c r="R756" i="1" s="1"/>
  <c r="Q721" i="1"/>
  <c r="R721" i="1" s="1"/>
  <c r="Q689" i="1"/>
  <c r="R689" i="1" s="1"/>
  <c r="Q657" i="1"/>
  <c r="R657" i="1" s="1"/>
  <c r="Q629" i="1"/>
  <c r="R629" i="1" s="1"/>
  <c r="Q597" i="1"/>
  <c r="R597" i="1" s="1"/>
  <c r="Q565" i="1"/>
  <c r="R565" i="1" s="1"/>
  <c r="Q533" i="1"/>
  <c r="R533" i="1" s="1"/>
  <c r="Q511" i="1"/>
  <c r="R511" i="1" s="1"/>
  <c r="Q499" i="1"/>
  <c r="R499" i="1" s="1"/>
  <c r="Q490" i="1"/>
  <c r="R490" i="1" s="1"/>
  <c r="Q482" i="1"/>
  <c r="R482" i="1" s="1"/>
  <c r="Q472" i="1"/>
  <c r="R472" i="1" s="1"/>
  <c r="Q464" i="1"/>
  <c r="R464" i="1" s="1"/>
  <c r="Q456" i="1"/>
  <c r="R456" i="1" s="1"/>
  <c r="Q448" i="1"/>
  <c r="R448" i="1" s="1"/>
  <c r="Q441" i="1"/>
  <c r="R441" i="1" s="1"/>
  <c r="Q436" i="1"/>
  <c r="R436" i="1" s="1"/>
  <c r="Q432" i="1"/>
  <c r="R432" i="1" s="1"/>
  <c r="Q428" i="1"/>
  <c r="R428" i="1" s="1"/>
  <c r="Q424" i="1"/>
  <c r="R424" i="1" s="1"/>
  <c r="Q420" i="1"/>
  <c r="R420" i="1" s="1"/>
  <c r="Q416" i="1"/>
  <c r="R416" i="1" s="1"/>
  <c r="Q412" i="1"/>
  <c r="R412" i="1" s="1"/>
  <c r="Q408" i="1"/>
  <c r="R408" i="1" s="1"/>
  <c r="Q404" i="1"/>
  <c r="R404" i="1" s="1"/>
  <c r="Q400" i="1"/>
  <c r="R400" i="1" s="1"/>
  <c r="Q396" i="1"/>
  <c r="R396" i="1" s="1"/>
  <c r="Q392" i="1"/>
  <c r="R392" i="1" s="1"/>
  <c r="Q388" i="1"/>
  <c r="R388" i="1" s="1"/>
  <c r="Q384" i="1"/>
  <c r="R384" i="1" s="1"/>
  <c r="Q380" i="1"/>
  <c r="R380" i="1" s="1"/>
  <c r="Q376" i="1"/>
  <c r="R376" i="1" s="1"/>
  <c r="Q372" i="1"/>
  <c r="R372" i="1" s="1"/>
  <c r="Q368" i="1"/>
  <c r="R368" i="1" s="1"/>
  <c r="Q364" i="1"/>
  <c r="R364" i="1" s="1"/>
  <c r="Q360" i="1"/>
  <c r="R360" i="1" s="1"/>
  <c r="Q356" i="1"/>
  <c r="R356" i="1" s="1"/>
  <c r="Q352" i="1"/>
  <c r="R352" i="1" s="1"/>
  <c r="Q348" i="1"/>
  <c r="R348" i="1" s="1"/>
  <c r="Q344" i="1"/>
  <c r="R344" i="1" s="1"/>
  <c r="Q340" i="1"/>
  <c r="R340" i="1" s="1"/>
  <c r="Q336" i="1"/>
  <c r="R336" i="1" s="1"/>
  <c r="Q332" i="1"/>
  <c r="R332" i="1" s="1"/>
  <c r="Q328" i="1"/>
  <c r="R328" i="1" s="1"/>
  <c r="Q324" i="1"/>
  <c r="R324" i="1" s="1"/>
  <c r="Q320" i="1"/>
  <c r="R320" i="1" s="1"/>
  <c r="Q316" i="1"/>
  <c r="R316" i="1" s="1"/>
  <c r="Q312" i="1"/>
  <c r="R312" i="1" s="1"/>
  <c r="Q308" i="1"/>
  <c r="R308" i="1" s="1"/>
  <c r="Q304" i="1"/>
  <c r="R304" i="1" s="1"/>
  <c r="Q300" i="1"/>
  <c r="R300" i="1" s="1"/>
  <c r="Q296" i="1"/>
  <c r="R296" i="1" s="1"/>
  <c r="Q292" i="1"/>
  <c r="R292" i="1" s="1"/>
  <c r="Q288" i="1"/>
  <c r="R288" i="1" s="1"/>
  <c r="Q284" i="1"/>
  <c r="R284" i="1" s="1"/>
  <c r="Q280" i="1"/>
  <c r="R280" i="1" s="1"/>
  <c r="Q276" i="1"/>
  <c r="R276" i="1" s="1"/>
  <c r="Q272" i="1"/>
  <c r="R272" i="1" s="1"/>
  <c r="Q268" i="1"/>
  <c r="R268" i="1" s="1"/>
  <c r="Q264" i="1"/>
  <c r="R264" i="1" s="1"/>
  <c r="Q260" i="1"/>
  <c r="R260" i="1" s="1"/>
  <c r="Q256" i="1"/>
  <c r="R256" i="1" s="1"/>
  <c r="Q252" i="1"/>
  <c r="R252" i="1" s="1"/>
  <c r="Q248" i="1"/>
  <c r="R248" i="1" s="1"/>
  <c r="Q244" i="1"/>
  <c r="R244" i="1" s="1"/>
  <c r="C3" i="1"/>
  <c r="Q939" i="1"/>
  <c r="R939" i="1" s="1"/>
  <c r="Q811" i="1"/>
  <c r="R811" i="1" s="1"/>
  <c r="Q741" i="1"/>
  <c r="R741" i="1" s="1"/>
  <c r="Q709" i="1"/>
  <c r="R709" i="1" s="1"/>
  <c r="Q677" i="1"/>
  <c r="R677" i="1" s="1"/>
  <c r="Q645" i="1"/>
  <c r="R645" i="1" s="1"/>
  <c r="Q617" i="1"/>
  <c r="R617" i="1" s="1"/>
  <c r="Q585" i="1"/>
  <c r="R585" i="1" s="1"/>
  <c r="Q553" i="1"/>
  <c r="R553" i="1" s="1"/>
  <c r="Q521" i="1"/>
  <c r="R521" i="1" s="1"/>
  <c r="Q506" i="1"/>
  <c r="R506" i="1" s="1"/>
  <c r="Q495" i="1"/>
  <c r="R495" i="1" s="1"/>
  <c r="Q487" i="1"/>
  <c r="R487" i="1" s="1"/>
  <c r="Q479" i="1"/>
  <c r="R479" i="1" s="1"/>
  <c r="Q469" i="1"/>
  <c r="R469" i="1" s="1"/>
  <c r="Q461" i="1"/>
  <c r="R461" i="1" s="1"/>
  <c r="Q453" i="1"/>
  <c r="R453" i="1" s="1"/>
  <c r="Q445" i="1"/>
  <c r="R445" i="1" s="1"/>
  <c r="Q440" i="1"/>
  <c r="R440" i="1" s="1"/>
  <c r="Q435" i="1"/>
  <c r="R435" i="1" s="1"/>
  <c r="Q431" i="1"/>
  <c r="R431" i="1" s="1"/>
  <c r="Q427" i="1"/>
  <c r="R427" i="1" s="1"/>
  <c r="Q423" i="1"/>
  <c r="R423" i="1" s="1"/>
  <c r="Q419" i="1"/>
  <c r="R419" i="1" s="1"/>
  <c r="Q415" i="1"/>
  <c r="R415" i="1" s="1"/>
  <c r="Q411" i="1"/>
  <c r="R411" i="1" s="1"/>
  <c r="Q407" i="1"/>
  <c r="R407" i="1" s="1"/>
  <c r="Q403" i="1"/>
  <c r="R403" i="1" s="1"/>
  <c r="Q399" i="1"/>
  <c r="R399" i="1" s="1"/>
  <c r="Q395" i="1"/>
  <c r="R395" i="1" s="1"/>
  <c r="Q391" i="1"/>
  <c r="R391" i="1" s="1"/>
  <c r="Q387" i="1"/>
  <c r="R387" i="1" s="1"/>
  <c r="Q383" i="1"/>
  <c r="R383" i="1" s="1"/>
  <c r="Q379" i="1"/>
  <c r="R379" i="1" s="1"/>
  <c r="Q375" i="1"/>
  <c r="R375" i="1" s="1"/>
  <c r="Q371" i="1"/>
  <c r="R371" i="1" s="1"/>
  <c r="Q367" i="1"/>
  <c r="R367" i="1" s="1"/>
  <c r="Q363" i="1"/>
  <c r="R363" i="1" s="1"/>
  <c r="Q359" i="1"/>
  <c r="R359" i="1" s="1"/>
  <c r="Q355" i="1"/>
  <c r="R355" i="1" s="1"/>
  <c r="Q351" i="1"/>
  <c r="R351" i="1" s="1"/>
  <c r="Q347" i="1"/>
  <c r="R347" i="1" s="1"/>
  <c r="Q343" i="1"/>
  <c r="R343" i="1" s="1"/>
  <c r="Q339" i="1"/>
  <c r="R339" i="1" s="1"/>
  <c r="Q335" i="1"/>
  <c r="R335" i="1" s="1"/>
  <c r="Q331" i="1"/>
  <c r="R331" i="1" s="1"/>
  <c r="Q327" i="1"/>
  <c r="R327" i="1" s="1"/>
  <c r="Q323" i="1"/>
  <c r="R323" i="1" s="1"/>
  <c r="Q319" i="1"/>
  <c r="R319" i="1" s="1"/>
  <c r="Q315" i="1"/>
  <c r="R315" i="1" s="1"/>
  <c r="Q311" i="1"/>
  <c r="R311" i="1" s="1"/>
  <c r="Q307" i="1"/>
  <c r="R307" i="1" s="1"/>
  <c r="Q303" i="1"/>
  <c r="R303" i="1" s="1"/>
  <c r="Q299" i="1"/>
  <c r="R299" i="1" s="1"/>
  <c r="Q295" i="1"/>
  <c r="R295" i="1" s="1"/>
  <c r="Q291" i="1"/>
  <c r="R291" i="1" s="1"/>
  <c r="Q287" i="1"/>
  <c r="R287" i="1" s="1"/>
  <c r="Q283" i="1"/>
  <c r="R283" i="1" s="1"/>
  <c r="Q279" i="1"/>
  <c r="R279" i="1" s="1"/>
  <c r="Q275" i="1"/>
  <c r="R275" i="1" s="1"/>
  <c r="Q271" i="1"/>
  <c r="R271" i="1" s="1"/>
  <c r="Q267" i="1"/>
  <c r="R267" i="1" s="1"/>
  <c r="Q263" i="1"/>
  <c r="R263" i="1" s="1"/>
  <c r="Q259" i="1"/>
  <c r="R259" i="1" s="1"/>
  <c r="Q255" i="1"/>
  <c r="R255" i="1" s="1"/>
  <c r="Q251" i="1"/>
  <c r="R251" i="1" s="1"/>
  <c r="Q247" i="1"/>
  <c r="R247" i="1" s="1"/>
  <c r="Q243" i="1"/>
  <c r="R243" i="1" s="1"/>
  <c r="Q967" i="1"/>
  <c r="R967" i="1" s="1"/>
  <c r="Q899" i="1"/>
  <c r="R899" i="1" s="1"/>
  <c r="Q835" i="1"/>
  <c r="R835" i="1" s="1"/>
  <c r="Q771" i="1"/>
  <c r="R771" i="1" s="1"/>
  <c r="Q748" i="1"/>
  <c r="R748" i="1" s="1"/>
  <c r="Q731" i="1"/>
  <c r="R731" i="1" s="1"/>
  <c r="Q715" i="1"/>
  <c r="R715" i="1" s="1"/>
  <c r="Q699" i="1"/>
  <c r="R699" i="1" s="1"/>
  <c r="Q683" i="1"/>
  <c r="R683" i="1" s="1"/>
  <c r="Q667" i="1"/>
  <c r="R667" i="1" s="1"/>
  <c r="Q651" i="1"/>
  <c r="R651" i="1" s="1"/>
  <c r="Q635" i="1"/>
  <c r="R635" i="1" s="1"/>
  <c r="Q619" i="1"/>
  <c r="R619" i="1" s="1"/>
  <c r="Q603" i="1"/>
  <c r="R603" i="1" s="1"/>
  <c r="Q587" i="1"/>
  <c r="R587" i="1" s="1"/>
  <c r="Q734" i="1"/>
  <c r="R734" i="1" s="1"/>
  <c r="Q752" i="1"/>
  <c r="R752" i="1" s="1"/>
  <c r="Q783" i="1"/>
  <c r="R783" i="1" s="1"/>
  <c r="Q847" i="1"/>
  <c r="R847" i="1" s="1"/>
  <c r="Q911" i="1"/>
  <c r="R911" i="1" s="1"/>
  <c r="Q983" i="1"/>
  <c r="R983" i="1" s="1"/>
  <c r="Q535" i="1"/>
  <c r="R535" i="1" s="1"/>
  <c r="Q551" i="1"/>
  <c r="R551" i="1" s="1"/>
  <c r="Q567" i="1"/>
  <c r="R567" i="1" s="1"/>
  <c r="Q583" i="1"/>
  <c r="R583" i="1" s="1"/>
  <c r="Q607" i="1"/>
  <c r="R607" i="1" s="1"/>
  <c r="Q627" i="1"/>
  <c r="R627" i="1" s="1"/>
  <c r="Q647" i="1"/>
  <c r="R647" i="1" s="1"/>
  <c r="Q671" i="1"/>
  <c r="R671" i="1" s="1"/>
  <c r="Q691" i="1"/>
  <c r="R691" i="1" s="1"/>
  <c r="Q711" i="1"/>
  <c r="R711" i="1" s="1"/>
  <c r="Q735" i="1"/>
  <c r="R735" i="1" s="1"/>
  <c r="Q759" i="1"/>
  <c r="R759" i="1" s="1"/>
  <c r="Q819" i="1"/>
  <c r="R819" i="1" s="1"/>
  <c r="Q915" i="1"/>
  <c r="R915" i="1" s="1"/>
  <c r="Q1006" i="1"/>
  <c r="R1006" i="1" s="1"/>
  <c r="Q242" i="1"/>
  <c r="R242" i="1" s="1"/>
  <c r="Q250" i="1"/>
  <c r="R250" i="1" s="1"/>
  <c r="Q258" i="1"/>
  <c r="R258" i="1" s="1"/>
  <c r="Q266" i="1"/>
  <c r="R266" i="1" s="1"/>
  <c r="Q274" i="1"/>
  <c r="R274" i="1" s="1"/>
  <c r="Q282" i="1"/>
  <c r="R282" i="1" s="1"/>
  <c r="Q290" i="1"/>
  <c r="R290" i="1" s="1"/>
  <c r="Q298" i="1"/>
  <c r="R298" i="1" s="1"/>
  <c r="Q306" i="1"/>
  <c r="R306" i="1" s="1"/>
  <c r="Q314" i="1"/>
  <c r="R314" i="1" s="1"/>
  <c r="Q322" i="1"/>
  <c r="R322" i="1" s="1"/>
  <c r="Q330" i="1"/>
  <c r="R330" i="1" s="1"/>
  <c r="Q338" i="1"/>
  <c r="R338" i="1" s="1"/>
  <c r="Q346" i="1"/>
  <c r="R346" i="1" s="1"/>
  <c r="Q354" i="1"/>
  <c r="R354" i="1" s="1"/>
  <c r="Q362" i="1"/>
  <c r="R362" i="1" s="1"/>
  <c r="Q370" i="1"/>
  <c r="R370" i="1" s="1"/>
  <c r="Q378" i="1"/>
  <c r="R378" i="1" s="1"/>
  <c r="Q386" i="1"/>
  <c r="R386" i="1" s="1"/>
  <c r="Q394" i="1"/>
  <c r="R394" i="1" s="1"/>
  <c r="Q402" i="1"/>
  <c r="R402" i="1" s="1"/>
  <c r="Q410" i="1"/>
  <c r="R410" i="1" s="1"/>
  <c r="Q418" i="1"/>
  <c r="R418" i="1" s="1"/>
  <c r="Q426" i="1"/>
  <c r="R426" i="1" s="1"/>
  <c r="Q434" i="1"/>
  <c r="R434" i="1" s="1"/>
  <c r="Q444" i="1"/>
  <c r="R444" i="1" s="1"/>
  <c r="Q460" i="1"/>
  <c r="R460" i="1" s="1"/>
  <c r="Q478" i="1"/>
  <c r="R478" i="1" s="1"/>
  <c r="Q494" i="1"/>
  <c r="R494" i="1" s="1"/>
  <c r="Q519" i="1"/>
  <c r="R519" i="1" s="1"/>
  <c r="Q581" i="1"/>
  <c r="R581" i="1" s="1"/>
  <c r="Q641" i="1"/>
  <c r="R641" i="1" s="1"/>
  <c r="Q705" i="1"/>
  <c r="R705" i="1" s="1"/>
  <c r="Q795" i="1"/>
  <c r="R795" i="1" s="1"/>
  <c r="Q245" i="1"/>
  <c r="R245" i="1" s="1"/>
  <c r="Q253" i="1"/>
  <c r="R253" i="1" s="1"/>
  <c r="Q261" i="1"/>
  <c r="R261" i="1" s="1"/>
  <c r="Q269" i="1"/>
  <c r="R269" i="1" s="1"/>
  <c r="Q277" i="1"/>
  <c r="R277" i="1" s="1"/>
  <c r="Q285" i="1"/>
  <c r="R285" i="1" s="1"/>
  <c r="Q293" i="1"/>
  <c r="R293" i="1" s="1"/>
  <c r="Q301" i="1"/>
  <c r="R301" i="1" s="1"/>
  <c r="Q309" i="1"/>
  <c r="R309" i="1" s="1"/>
  <c r="Q317" i="1"/>
  <c r="R317" i="1" s="1"/>
  <c r="Q325" i="1"/>
  <c r="R325" i="1" s="1"/>
  <c r="Q333" i="1"/>
  <c r="R333" i="1" s="1"/>
  <c r="Q341" i="1"/>
  <c r="R341" i="1" s="1"/>
  <c r="Q349" i="1"/>
  <c r="R349" i="1" s="1"/>
  <c r="Q357" i="1"/>
  <c r="R357" i="1" s="1"/>
  <c r="Q365" i="1"/>
  <c r="R365" i="1" s="1"/>
  <c r="Q373" i="1"/>
  <c r="R373" i="1" s="1"/>
  <c r="Q381" i="1"/>
  <c r="R381" i="1" s="1"/>
  <c r="Q389" i="1"/>
  <c r="R389" i="1" s="1"/>
  <c r="Q397" i="1"/>
  <c r="R397" i="1" s="1"/>
  <c r="Q405" i="1"/>
  <c r="R405" i="1" s="1"/>
  <c r="Q413" i="1"/>
  <c r="R413" i="1" s="1"/>
  <c r="Q421" i="1"/>
  <c r="R421" i="1" s="1"/>
  <c r="Q429" i="1"/>
  <c r="R429" i="1" s="1"/>
  <c r="Q437" i="1"/>
  <c r="R437" i="1" s="1"/>
  <c r="Q449" i="1"/>
  <c r="R449" i="1" s="1"/>
  <c r="Q465" i="1"/>
  <c r="R465" i="1" s="1"/>
  <c r="Q483" i="1"/>
  <c r="R483" i="1" s="1"/>
  <c r="Q501" i="1"/>
  <c r="R501" i="1" s="1"/>
  <c r="Q537" i="1"/>
  <c r="R537" i="1" s="1"/>
  <c r="Q601" i="1"/>
  <c r="R601" i="1" s="1"/>
  <c r="Q661" i="1"/>
  <c r="R661" i="1" s="1"/>
  <c r="Q725" i="1"/>
  <c r="R725" i="1" s="1"/>
  <c r="Q875" i="1"/>
  <c r="R875" i="1" s="1"/>
  <c r="Q1009" i="1"/>
  <c r="R1009" i="1" s="1"/>
  <c r="Q1007" i="1"/>
  <c r="R1007" i="1" s="1"/>
  <c r="Q106" i="1"/>
  <c r="R106" i="1" s="1"/>
  <c r="Q105" i="1"/>
  <c r="R105" i="1" s="1"/>
  <c r="Q104" i="1"/>
  <c r="R104" i="1" s="1"/>
  <c r="Q103" i="1"/>
  <c r="R103" i="1" s="1"/>
  <c r="Q102" i="1"/>
  <c r="R102" i="1" s="1"/>
  <c r="Q89" i="1"/>
  <c r="R89" i="1" s="1"/>
  <c r="Q88" i="1"/>
  <c r="R88" i="1" s="1"/>
  <c r="Q87" i="1"/>
  <c r="R87" i="1" s="1"/>
  <c r="Q86" i="1"/>
  <c r="R86" i="1" s="1"/>
  <c r="Q85" i="1"/>
  <c r="R85" i="1" s="1"/>
  <c r="Q56" i="1"/>
  <c r="R56" i="1" s="1"/>
  <c r="Q16" i="1"/>
  <c r="R16" i="1" s="1"/>
  <c r="Q977" i="1"/>
  <c r="R977" i="1" s="1"/>
  <c r="Q907" i="1"/>
  <c r="R907" i="1" s="1"/>
  <c r="Q843" i="1"/>
  <c r="R843" i="1" s="1"/>
  <c r="Q779" i="1"/>
  <c r="R779" i="1" s="1"/>
  <c r="Q751" i="1"/>
  <c r="R751" i="1" s="1"/>
  <c r="Q733" i="1"/>
  <c r="R733" i="1" s="1"/>
  <c r="Q717" i="1"/>
  <c r="R717" i="1" s="1"/>
  <c r="Q701" i="1"/>
  <c r="R701" i="1" s="1"/>
  <c r="Q685" i="1"/>
  <c r="R685" i="1" s="1"/>
  <c r="Q669" i="1"/>
  <c r="R669" i="1" s="1"/>
  <c r="Q653" i="1"/>
  <c r="R653" i="1" s="1"/>
  <c r="Q637" i="1"/>
  <c r="R637" i="1" s="1"/>
  <c r="Q625" i="1"/>
  <c r="R625" i="1" s="1"/>
  <c r="Q609" i="1"/>
  <c r="R609" i="1" s="1"/>
  <c r="Q593" i="1"/>
  <c r="R593" i="1" s="1"/>
  <c r="Q577" i="1"/>
  <c r="R577" i="1" s="1"/>
  <c r="Q561" i="1"/>
  <c r="R561" i="1" s="1"/>
  <c r="Q545" i="1"/>
  <c r="R545" i="1" s="1"/>
  <c r="Q529" i="1"/>
  <c r="R529" i="1" s="1"/>
  <c r="Q517" i="1"/>
  <c r="R517" i="1" s="1"/>
  <c r="Q509" i="1"/>
  <c r="R509" i="1" s="1"/>
  <c r="Q503" i="1"/>
  <c r="R503" i="1" s="1"/>
  <c r="Q498" i="1"/>
  <c r="R498" i="1" s="1"/>
  <c r="Q493" i="1"/>
  <c r="R493" i="1" s="1"/>
  <c r="Q489" i="1"/>
  <c r="R489" i="1" s="1"/>
  <c r="Q485" i="1"/>
  <c r="R485" i="1" s="1"/>
  <c r="Q481" i="1"/>
  <c r="R481" i="1" s="1"/>
  <c r="Q477" i="1"/>
  <c r="R477" i="1" s="1"/>
  <c r="Q474" i="1"/>
  <c r="R474" i="1" s="1"/>
  <c r="Q471" i="1"/>
  <c r="R471" i="1" s="1"/>
  <c r="Q467" i="1"/>
  <c r="R467" i="1" s="1"/>
  <c r="Q463" i="1"/>
  <c r="R463" i="1" s="1"/>
  <c r="Q459" i="1"/>
  <c r="R459" i="1" s="1"/>
  <c r="Q455" i="1"/>
  <c r="R455" i="1" s="1"/>
  <c r="Q451" i="1"/>
  <c r="R451" i="1" s="1"/>
  <c r="Q447" i="1"/>
  <c r="R447" i="1" s="1"/>
  <c r="Q443" i="1"/>
  <c r="R443" i="1" s="1"/>
  <c r="Q439" i="1"/>
  <c r="R439" i="1" s="1"/>
  <c r="Q55" i="1"/>
  <c r="R55" i="1" s="1"/>
  <c r="Q3" i="1"/>
  <c r="Q2" i="1"/>
  <c r="Q956" i="1"/>
  <c r="R956" i="1" s="1"/>
  <c r="Q891" i="1"/>
  <c r="R891" i="1" s="1"/>
  <c r="Q827" i="1"/>
  <c r="R827" i="1" s="1"/>
  <c r="Q767" i="1"/>
  <c r="R767" i="1" s="1"/>
  <c r="Q746" i="1"/>
  <c r="R746" i="1" s="1"/>
  <c r="Q729" i="1"/>
  <c r="R729" i="1" s="1"/>
  <c r="Q713" i="1"/>
  <c r="R713" i="1" s="1"/>
  <c r="Q697" i="1"/>
  <c r="R697" i="1" s="1"/>
  <c r="Q681" i="1"/>
  <c r="R681" i="1" s="1"/>
  <c r="Q665" i="1"/>
  <c r="R665" i="1" s="1"/>
  <c r="Q649" i="1"/>
  <c r="R649" i="1" s="1"/>
  <c r="Q621" i="1"/>
  <c r="R621" i="1" s="1"/>
  <c r="Q605" i="1"/>
  <c r="R605" i="1" s="1"/>
  <c r="Q589" i="1"/>
  <c r="R589" i="1" s="1"/>
  <c r="Q573" i="1"/>
  <c r="R573" i="1" s="1"/>
  <c r="Q557" i="1"/>
  <c r="R557" i="1" s="1"/>
  <c r="Q541" i="1"/>
  <c r="R541" i="1" s="1"/>
  <c r="Q525" i="1"/>
  <c r="R525" i="1" s="1"/>
  <c r="Q515" i="1"/>
  <c r="R515" i="1" s="1"/>
  <c r="Q507" i="1"/>
  <c r="R507" i="1" s="1"/>
  <c r="Q502" i="1"/>
  <c r="R502" i="1" s="1"/>
  <c r="Q497" i="1"/>
  <c r="R497" i="1" s="1"/>
  <c r="Q492" i="1"/>
  <c r="R492" i="1" s="1"/>
  <c r="Q488" i="1"/>
  <c r="R488" i="1" s="1"/>
  <c r="Q484" i="1"/>
  <c r="R484" i="1" s="1"/>
  <c r="Q480" i="1"/>
  <c r="R480" i="1" s="1"/>
  <c r="Q476" i="1"/>
  <c r="R476" i="1" s="1"/>
  <c r="Q473" i="1"/>
  <c r="R473" i="1" s="1"/>
  <c r="Q470" i="1"/>
  <c r="R470" i="1" s="1"/>
  <c r="Q466" i="1"/>
  <c r="R466" i="1" s="1"/>
  <c r="Q462" i="1"/>
  <c r="R462" i="1" s="1"/>
  <c r="Q458" i="1"/>
  <c r="R458" i="1" s="1"/>
  <c r="Q454" i="1"/>
  <c r="R454" i="1" s="1"/>
  <c r="Q450" i="1"/>
  <c r="R450" i="1" s="1"/>
  <c r="Q446" i="1"/>
  <c r="R446" i="1" s="1"/>
  <c r="Q139" i="1"/>
  <c r="R139" i="1" s="1"/>
  <c r="Q138" i="1"/>
  <c r="R138" i="1" s="1"/>
  <c r="Q137" i="1"/>
  <c r="R137" i="1" s="1"/>
  <c r="Q136" i="1"/>
  <c r="R136" i="1" s="1"/>
  <c r="Q135" i="1"/>
  <c r="R135" i="1" s="1"/>
  <c r="Q134" i="1"/>
  <c r="R134" i="1" s="1"/>
  <c r="Q74" i="1"/>
  <c r="R74" i="1" s="1"/>
  <c r="Q73" i="1"/>
  <c r="R73" i="1" s="1"/>
  <c r="Q72" i="1"/>
  <c r="R72" i="1" s="1"/>
  <c r="Q71" i="1"/>
  <c r="R71" i="1" s="1"/>
  <c r="Q70" i="1"/>
  <c r="R70" i="1" s="1"/>
  <c r="Q69" i="1"/>
  <c r="R69" i="1" s="1"/>
  <c r="Q68" i="1"/>
  <c r="R68" i="1" s="1"/>
  <c r="Q67" i="1"/>
  <c r="R67" i="1" s="1"/>
  <c r="Q66" i="1"/>
  <c r="R66" i="1" s="1"/>
  <c r="Q65" i="1"/>
  <c r="R65" i="1" s="1"/>
  <c r="Q64" i="1"/>
  <c r="R64" i="1" s="1"/>
  <c r="Q159" i="1"/>
  <c r="R159" i="1" s="1"/>
  <c r="Q158" i="1"/>
  <c r="R158" i="1" s="1"/>
  <c r="Q157" i="1"/>
  <c r="R157" i="1" s="1"/>
  <c r="Q156" i="1"/>
  <c r="R156" i="1" s="1"/>
  <c r="Q155" i="1"/>
  <c r="R155" i="1" s="1"/>
  <c r="Q154" i="1"/>
  <c r="R154" i="1" s="1"/>
  <c r="Q153" i="1"/>
  <c r="R153" i="1" s="1"/>
  <c r="Q122" i="1"/>
  <c r="R122" i="1" s="1"/>
  <c r="Q121" i="1"/>
  <c r="R121" i="1" s="1"/>
  <c r="Q120" i="1"/>
  <c r="R120" i="1" s="1"/>
  <c r="Q119" i="1"/>
  <c r="R119" i="1" s="1"/>
  <c r="Q118" i="1"/>
  <c r="R118" i="1" s="1"/>
  <c r="Q43" i="1"/>
  <c r="R43" i="1" s="1"/>
  <c r="Q42" i="1"/>
  <c r="R42" i="1" s="1"/>
  <c r="Q41" i="1"/>
  <c r="R41" i="1" s="1"/>
  <c r="Q40" i="1"/>
  <c r="R40" i="1" s="1"/>
  <c r="Q39" i="1"/>
  <c r="R39" i="1" s="1"/>
  <c r="Q38" i="1"/>
  <c r="R38" i="1" s="1"/>
  <c r="Q37" i="1"/>
  <c r="R37" i="1" s="1"/>
  <c r="Q36" i="1"/>
  <c r="R36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5" i="1"/>
  <c r="R5" i="1" s="1"/>
  <c r="Q13" i="1"/>
  <c r="R13" i="1" s="1"/>
  <c r="Q26" i="1"/>
  <c r="R26" i="1" s="1"/>
  <c r="Q34" i="1"/>
  <c r="R34" i="1" s="1"/>
  <c r="Q47" i="1"/>
  <c r="R47" i="1" s="1"/>
  <c r="Q59" i="1"/>
  <c r="R59" i="1" s="1"/>
  <c r="Q62" i="1"/>
  <c r="R62" i="1" s="1"/>
  <c r="Q78" i="1"/>
  <c r="R78" i="1" s="1"/>
  <c r="Q84" i="1"/>
  <c r="R84" i="1" s="1"/>
  <c r="Q91" i="1"/>
  <c r="R91" i="1" s="1"/>
  <c r="Q95" i="1"/>
  <c r="R95" i="1" s="1"/>
  <c r="Q101" i="1"/>
  <c r="R101" i="1" s="1"/>
  <c r="Q108" i="1"/>
  <c r="R108" i="1" s="1"/>
  <c r="Q112" i="1"/>
  <c r="R112" i="1" s="1"/>
  <c r="Q125" i="1"/>
  <c r="R125" i="1" s="1"/>
  <c r="Q129" i="1"/>
  <c r="R129" i="1" s="1"/>
  <c r="Q131" i="1"/>
  <c r="R131" i="1" s="1"/>
  <c r="Q143" i="1"/>
  <c r="R143" i="1" s="1"/>
  <c r="Q147" i="1"/>
  <c r="R147" i="1" s="1"/>
  <c r="Q149" i="1"/>
  <c r="R149" i="1" s="1"/>
  <c r="Q162" i="1"/>
  <c r="R162" i="1" s="1"/>
  <c r="Q166" i="1"/>
  <c r="R166" i="1" s="1"/>
  <c r="Q4" i="1"/>
  <c r="R4" i="1" s="1"/>
  <c r="Q8" i="1"/>
  <c r="R8" i="1" s="1"/>
  <c r="Q12" i="1"/>
  <c r="R12" i="1" s="1"/>
  <c r="Q15" i="1"/>
  <c r="Q25" i="1"/>
  <c r="R25" i="1" s="1"/>
  <c r="Q29" i="1"/>
  <c r="R29" i="1" s="1"/>
  <c r="Q33" i="1"/>
  <c r="R33" i="1" s="1"/>
  <c r="Q46" i="1"/>
  <c r="R46" i="1" s="1"/>
  <c r="Q49" i="1"/>
  <c r="R49" i="1" s="1"/>
  <c r="Q50" i="1"/>
  <c r="R50" i="1" s="1"/>
  <c r="Q58" i="1"/>
  <c r="R58" i="1" s="1"/>
  <c r="Q77" i="1"/>
  <c r="R77" i="1" s="1"/>
  <c r="Q81" i="1"/>
  <c r="R81" i="1" s="1"/>
  <c r="Q83" i="1"/>
  <c r="R83" i="1" s="1"/>
  <c r="Q90" i="1"/>
  <c r="R90" i="1" s="1"/>
  <c r="Q94" i="1"/>
  <c r="R94" i="1" s="1"/>
  <c r="Q100" i="1"/>
  <c r="R100" i="1" s="1"/>
  <c r="Q107" i="1"/>
  <c r="R107" i="1" s="1"/>
  <c r="Q111" i="1"/>
  <c r="R111" i="1" s="1"/>
  <c r="Q117" i="1"/>
  <c r="R117" i="1" s="1"/>
  <c r="Q124" i="1"/>
  <c r="R124" i="1" s="1"/>
  <c r="Q128" i="1"/>
  <c r="R128" i="1" s="1"/>
  <c r="Q142" i="1"/>
  <c r="R142" i="1" s="1"/>
  <c r="Q146" i="1"/>
  <c r="R146" i="1" s="1"/>
  <c r="Q152" i="1"/>
  <c r="R152" i="1" s="1"/>
  <c r="Q161" i="1"/>
  <c r="R161" i="1" s="1"/>
  <c r="Q165" i="1"/>
  <c r="R165" i="1" s="1"/>
  <c r="Q7" i="1"/>
  <c r="R7" i="1" s="1"/>
  <c r="Q11" i="1"/>
  <c r="Q24" i="1"/>
  <c r="R24" i="1" s="1"/>
  <c r="Q28" i="1"/>
  <c r="R28" i="1" s="1"/>
  <c r="Q32" i="1"/>
  <c r="R32" i="1" s="1"/>
  <c r="Q35" i="1"/>
  <c r="R35" i="1" s="1"/>
  <c r="Q45" i="1"/>
  <c r="R45" i="1" s="1"/>
  <c r="Q57" i="1"/>
  <c r="R57" i="1" s="1"/>
  <c r="Q61" i="1"/>
  <c r="R61" i="1" s="1"/>
  <c r="Q76" i="1"/>
  <c r="R76" i="1" s="1"/>
  <c r="Q80" i="1"/>
  <c r="R80" i="1" s="1"/>
  <c r="Q82" i="1"/>
  <c r="R82" i="1" s="1"/>
  <c r="Q93" i="1"/>
  <c r="R93" i="1" s="1"/>
  <c r="Q97" i="1"/>
  <c r="R97" i="1" s="1"/>
  <c r="Q110" i="1"/>
  <c r="R110" i="1" s="1"/>
  <c r="Q114" i="1"/>
  <c r="R114" i="1" s="1"/>
  <c r="Q116" i="1"/>
  <c r="R116" i="1" s="1"/>
  <c r="Q123" i="1"/>
  <c r="R123" i="1" s="1"/>
  <c r="Q127" i="1"/>
  <c r="R127" i="1" s="1"/>
  <c r="Q133" i="1"/>
  <c r="R133" i="1" s="1"/>
  <c r="Q141" i="1"/>
  <c r="R141" i="1" s="1"/>
  <c r="Q145" i="1"/>
  <c r="R145" i="1" s="1"/>
  <c r="Q151" i="1"/>
  <c r="R151" i="1" s="1"/>
  <c r="Q160" i="1"/>
  <c r="R160" i="1" s="1"/>
  <c r="Q164" i="1"/>
  <c r="R164" i="1" s="1"/>
  <c r="Q168" i="1"/>
  <c r="R168" i="1" s="1"/>
  <c r="Q6" i="1"/>
  <c r="R6" i="1" s="1"/>
  <c r="Q9" i="1"/>
  <c r="R9" i="1" s="1"/>
  <c r="Q10" i="1"/>
  <c r="R10" i="1" s="1"/>
  <c r="Q14" i="1"/>
  <c r="R14" i="1" s="1"/>
  <c r="Q23" i="1"/>
  <c r="R23" i="1" s="1"/>
  <c r="Q27" i="1"/>
  <c r="R27" i="1" s="1"/>
  <c r="Q30" i="1"/>
  <c r="R30" i="1" s="1"/>
  <c r="Q31" i="1"/>
  <c r="R31" i="1" s="1"/>
  <c r="Q44" i="1"/>
  <c r="R44" i="1" s="1"/>
  <c r="Q48" i="1"/>
  <c r="R48" i="1" s="1"/>
  <c r="Q60" i="1"/>
  <c r="R60" i="1" s="1"/>
  <c r="Q63" i="1"/>
  <c r="R63" i="1" s="1"/>
  <c r="Q75" i="1"/>
  <c r="R75" i="1" s="1"/>
  <c r="Q79" i="1"/>
  <c r="R79" i="1" s="1"/>
  <c r="Q92" i="1"/>
  <c r="R92" i="1" s="1"/>
  <c r="Q96" i="1"/>
  <c r="R96" i="1" s="1"/>
  <c r="Q98" i="1"/>
  <c r="R98" i="1" s="1"/>
  <c r="Q109" i="1"/>
  <c r="R109" i="1" s="1"/>
  <c r="Q113" i="1"/>
  <c r="R113" i="1" s="1"/>
  <c r="Q115" i="1"/>
  <c r="R115" i="1" s="1"/>
  <c r="Q126" i="1"/>
  <c r="R126" i="1" s="1"/>
  <c r="Q130" i="1"/>
  <c r="R130" i="1" s="1"/>
  <c r="Q132" i="1"/>
  <c r="R132" i="1" s="1"/>
  <c r="Q140" i="1"/>
  <c r="R140" i="1" s="1"/>
  <c r="Q144" i="1"/>
  <c r="R144" i="1" s="1"/>
  <c r="Q148" i="1"/>
  <c r="R148" i="1" s="1"/>
  <c r="Q150" i="1"/>
  <c r="R150" i="1" s="1"/>
  <c r="Q163" i="1"/>
  <c r="R163" i="1" s="1"/>
  <c r="Q167" i="1"/>
  <c r="R167" i="1" s="1"/>
  <c r="Q169" i="1"/>
  <c r="R169" i="1" s="1"/>
  <c r="R15" i="1"/>
  <c r="R11" i="1"/>
  <c r="Q51" i="1"/>
  <c r="Q52" i="1"/>
  <c r="Q53" i="1"/>
  <c r="Q54" i="1"/>
  <c r="Q99" i="1"/>
  <c r="N9" i="1"/>
  <c r="R1128" i="1" l="1"/>
  <c r="R1130" i="1"/>
  <c r="R1136" i="1"/>
  <c r="R1134" i="1"/>
  <c r="R1135" i="1"/>
  <c r="R1141" i="1"/>
  <c r="R1133" i="1"/>
  <c r="R1140" i="1"/>
  <c r="R1131" i="1"/>
  <c r="R1139" i="1"/>
  <c r="R1132" i="1"/>
  <c r="R1137" i="1"/>
  <c r="R1138" i="1"/>
  <c r="R1072" i="1"/>
  <c r="R1076" i="1"/>
  <c r="R1073" i="1"/>
  <c r="R1074" i="1"/>
  <c r="R1075" i="1"/>
  <c r="R1077" i="1"/>
  <c r="R1071" i="1"/>
  <c r="R1078" i="1"/>
  <c r="R1070" i="1"/>
  <c r="R1079" i="1"/>
  <c r="R3" i="1"/>
  <c r="S2" i="1"/>
  <c r="R2" i="1"/>
  <c r="R54" i="1"/>
  <c r="E18" i="1"/>
  <c r="R53" i="1"/>
  <c r="R52" i="1"/>
  <c r="R99" i="1"/>
  <c r="R51" i="1"/>
  <c r="E22" i="1"/>
  <c r="T2" i="1" l="1"/>
  <c r="U2" i="1" s="1"/>
  <c r="S3" i="1"/>
  <c r="V2" i="1" l="1"/>
  <c r="T3" i="1"/>
  <c r="U3" i="1" s="1"/>
  <c r="S4" i="1"/>
  <c r="W2" i="1" l="1"/>
  <c r="Y2" i="1" s="1"/>
  <c r="S5" i="1"/>
  <c r="T4" i="1"/>
  <c r="Z2" i="1" l="1"/>
  <c r="U4" i="1"/>
  <c r="S6" i="1"/>
  <c r="T5" i="1"/>
  <c r="S7" i="1" l="1"/>
  <c r="T6" i="1"/>
  <c r="U5" i="1"/>
  <c r="U6" i="1" l="1"/>
  <c r="S8" i="1"/>
  <c r="T7" i="1"/>
  <c r="U7" i="1" l="1"/>
  <c r="S9" i="1"/>
  <c r="T8" i="1"/>
  <c r="U8" i="1" l="1"/>
  <c r="V8" i="1"/>
  <c r="S10" i="1"/>
  <c r="T9" i="1"/>
  <c r="W8" i="1" l="1"/>
  <c r="Y8" i="1" s="1"/>
  <c r="V7" i="1"/>
  <c r="U9" i="1"/>
  <c r="V9" i="1"/>
  <c r="S11" i="1"/>
  <c r="T10" i="1"/>
  <c r="U10" i="1" l="1"/>
  <c r="Z8" i="1"/>
  <c r="X8" i="1"/>
  <c r="V6" i="1"/>
  <c r="W7" i="1"/>
  <c r="W9" i="1"/>
  <c r="Y9" i="1" s="1"/>
  <c r="S12" i="1"/>
  <c r="T11" i="1"/>
  <c r="Y7" i="1" l="1"/>
  <c r="Z7" i="1"/>
  <c r="X7" i="1"/>
  <c r="V5" i="1"/>
  <c r="W6" i="1"/>
  <c r="Z9" i="1"/>
  <c r="X9" i="1"/>
  <c r="U11" i="1"/>
  <c r="S13" i="1"/>
  <c r="T12" i="1"/>
  <c r="W5" i="1" l="1"/>
  <c r="V4" i="1"/>
  <c r="Y6" i="1"/>
  <c r="Z6" i="1"/>
  <c r="X6" i="1"/>
  <c r="S14" i="1"/>
  <c r="T13" i="1"/>
  <c r="U12" i="1"/>
  <c r="W4" i="1" l="1"/>
  <c r="V3" i="1"/>
  <c r="Y5" i="1"/>
  <c r="Z5" i="1"/>
  <c r="X5" i="1"/>
  <c r="U13" i="1"/>
  <c r="V13" i="1"/>
  <c r="T14" i="1"/>
  <c r="S15" i="1"/>
  <c r="W3" i="1" l="1"/>
  <c r="Y3" i="1" s="1"/>
  <c r="Y4" i="1"/>
  <c r="X4" i="1"/>
  <c r="S16" i="1"/>
  <c r="T15" i="1"/>
  <c r="W13" i="1"/>
  <c r="Y13" i="1" s="1"/>
  <c r="V12" i="1"/>
  <c r="V14" i="1"/>
  <c r="U14" i="1"/>
  <c r="Z3" i="1" l="1"/>
  <c r="W14" i="1"/>
  <c r="Y14" i="1" s="1"/>
  <c r="W12" i="1"/>
  <c r="Y12" i="1" s="1"/>
  <c r="V11" i="1"/>
  <c r="Z13" i="1"/>
  <c r="X13" i="1"/>
  <c r="U15" i="1"/>
  <c r="V15" i="1"/>
  <c r="S17" i="1"/>
  <c r="T16" i="1"/>
  <c r="Z14" i="1" l="1"/>
  <c r="W11" i="1"/>
  <c r="Y11" i="1" s="1"/>
  <c r="V10" i="1"/>
  <c r="X14" i="1"/>
  <c r="W15" i="1"/>
  <c r="Y15" i="1" s="1"/>
  <c r="U16" i="1"/>
  <c r="V16" i="1"/>
  <c r="S18" i="1"/>
  <c r="T17" i="1"/>
  <c r="X12" i="1"/>
  <c r="Z12" i="1"/>
  <c r="W10" i="1" l="1"/>
  <c r="Y10" i="1" s="1"/>
  <c r="Z15" i="1"/>
  <c r="X11" i="1"/>
  <c r="W16" i="1"/>
  <c r="Y16" i="1" s="1"/>
  <c r="X15" i="1"/>
  <c r="U17" i="1"/>
  <c r="V17" i="1"/>
  <c r="S19" i="1"/>
  <c r="T18" i="1"/>
  <c r="X10" i="1" l="1"/>
  <c r="Z10" i="1"/>
  <c r="Z16" i="1"/>
  <c r="X16" i="1"/>
  <c r="W17" i="1"/>
  <c r="Y17" i="1" s="1"/>
  <c r="V18" i="1"/>
  <c r="U18" i="1"/>
  <c r="S20" i="1"/>
  <c r="T19" i="1"/>
  <c r="Z17" i="1" l="1"/>
  <c r="X17" i="1"/>
  <c r="W18" i="1"/>
  <c r="Y18" i="1" s="1"/>
  <c r="U19" i="1"/>
  <c r="S21" i="1"/>
  <c r="T20" i="1"/>
  <c r="Z18" i="1" l="1"/>
  <c r="X18" i="1"/>
  <c r="V20" i="1"/>
  <c r="U20" i="1"/>
  <c r="S22" i="1"/>
  <c r="T21" i="1"/>
  <c r="V21" i="1" l="1"/>
  <c r="U21" i="1"/>
  <c r="S23" i="1"/>
  <c r="T22" i="1"/>
  <c r="W20" i="1"/>
  <c r="Y20" i="1" s="1"/>
  <c r="V19" i="1"/>
  <c r="W19" i="1" l="1"/>
  <c r="Y19" i="1" s="1"/>
  <c r="U22" i="1"/>
  <c r="V22" i="1"/>
  <c r="S24" i="1"/>
  <c r="T23" i="1"/>
  <c r="X20" i="1"/>
  <c r="Z20" i="1"/>
  <c r="W21" i="1"/>
  <c r="Y21" i="1" s="1"/>
  <c r="X19" i="1" l="1"/>
  <c r="W22" i="1"/>
  <c r="Y22" i="1" s="1"/>
  <c r="U23" i="1"/>
  <c r="Z21" i="1"/>
  <c r="X21" i="1"/>
  <c r="T24" i="1"/>
  <c r="S25" i="1"/>
  <c r="X22" i="1" l="1"/>
  <c r="Z22" i="1"/>
  <c r="S26" i="1"/>
  <c r="T25" i="1"/>
  <c r="V24" i="1"/>
  <c r="U24" i="1"/>
  <c r="W24" i="1" l="1"/>
  <c r="Y24" i="1" s="1"/>
  <c r="V23" i="1"/>
  <c r="W23" i="1" s="1"/>
  <c r="Y23" i="1" s="1"/>
  <c r="V25" i="1"/>
  <c r="U25" i="1"/>
  <c r="S27" i="1"/>
  <c r="T26" i="1"/>
  <c r="X23" i="1" l="1"/>
  <c r="W25" i="1"/>
  <c r="Y25" i="1" s="1"/>
  <c r="U26" i="1"/>
  <c r="S28" i="1"/>
  <c r="T27" i="1"/>
  <c r="Z24" i="1"/>
  <c r="X24" i="1"/>
  <c r="S29" i="1" l="1"/>
  <c r="T28" i="1"/>
  <c r="U27" i="1"/>
  <c r="Z25" i="1"/>
  <c r="X25" i="1"/>
  <c r="V28" i="1" l="1"/>
  <c r="U28" i="1"/>
  <c r="S30" i="1"/>
  <c r="T29" i="1"/>
  <c r="U29" i="1" l="1"/>
  <c r="T30" i="1"/>
  <c r="S31" i="1"/>
  <c r="W28" i="1"/>
  <c r="Y28" i="1" s="1"/>
  <c r="V27" i="1"/>
  <c r="S32" i="1" l="1"/>
  <c r="T31" i="1"/>
  <c r="X28" i="1"/>
  <c r="Z28" i="1"/>
  <c r="U30" i="1"/>
  <c r="W27" i="1"/>
  <c r="Y27" i="1" s="1"/>
  <c r="V26" i="1"/>
  <c r="W26" i="1" s="1"/>
  <c r="Y26" i="1" s="1"/>
  <c r="X27" i="1" l="1"/>
  <c r="U31" i="1"/>
  <c r="Z26" i="1"/>
  <c r="X26" i="1"/>
  <c r="S33" i="1"/>
  <c r="T32" i="1"/>
  <c r="U32" i="1" l="1"/>
  <c r="S34" i="1"/>
  <c r="T33" i="1"/>
  <c r="U33" i="1" l="1"/>
  <c r="S35" i="1"/>
  <c r="T34" i="1"/>
  <c r="U34" i="1" l="1"/>
  <c r="S36" i="1"/>
  <c r="T35" i="1"/>
  <c r="V35" i="1" l="1"/>
  <c r="V34" i="1" s="1"/>
  <c r="V33" i="1" s="1"/>
  <c r="U35" i="1"/>
  <c r="S37" i="1"/>
  <c r="T36" i="1"/>
  <c r="W34" i="1" l="1"/>
  <c r="Y34" i="1" s="1"/>
  <c r="W33" i="1"/>
  <c r="Y33" i="1" s="1"/>
  <c r="V32" i="1"/>
  <c r="W35" i="1"/>
  <c r="Y35" i="1" s="1"/>
  <c r="U36" i="1"/>
  <c r="V36" i="1"/>
  <c r="T37" i="1"/>
  <c r="S38" i="1"/>
  <c r="X34" i="1" l="1"/>
  <c r="Z34" i="1"/>
  <c r="Z35" i="1"/>
  <c r="X35" i="1"/>
  <c r="W32" i="1"/>
  <c r="Y32" i="1" s="1"/>
  <c r="V31" i="1"/>
  <c r="X33" i="1"/>
  <c r="Z33" i="1"/>
  <c r="W36" i="1"/>
  <c r="Y36" i="1" s="1"/>
  <c r="S39" i="1"/>
  <c r="T38" i="1"/>
  <c r="U37" i="1"/>
  <c r="Z32" i="1" l="1"/>
  <c r="X36" i="1"/>
  <c r="W31" i="1"/>
  <c r="Y31" i="1" s="1"/>
  <c r="V30" i="1"/>
  <c r="X32" i="1"/>
  <c r="Z36" i="1"/>
  <c r="U38" i="1"/>
  <c r="T39" i="1"/>
  <c r="S40" i="1"/>
  <c r="X31" i="1" l="1"/>
  <c r="W30" i="1"/>
  <c r="Y30" i="1" s="1"/>
  <c r="V29" i="1"/>
  <c r="W29" i="1" s="1"/>
  <c r="Y29" i="1" s="1"/>
  <c r="U39" i="1"/>
  <c r="S41" i="1"/>
  <c r="T40" i="1"/>
  <c r="X29" i="1" l="1"/>
  <c r="Z29" i="1"/>
  <c r="Z30" i="1"/>
  <c r="X30" i="1"/>
  <c r="S42" i="1"/>
  <c r="T41" i="1"/>
  <c r="U40" i="1"/>
  <c r="U41" i="1" l="1"/>
  <c r="V41" i="1"/>
  <c r="T42" i="1"/>
  <c r="S43" i="1"/>
  <c r="S44" i="1" l="1"/>
  <c r="T43" i="1"/>
  <c r="U42" i="1"/>
  <c r="W41" i="1"/>
  <c r="Y41" i="1" s="1"/>
  <c r="V40" i="1"/>
  <c r="W40" i="1" l="1"/>
  <c r="Y40" i="1" s="1"/>
  <c r="V39" i="1"/>
  <c r="Z41" i="1"/>
  <c r="X41" i="1"/>
  <c r="V43" i="1"/>
  <c r="U43" i="1"/>
  <c r="T44" i="1"/>
  <c r="S45" i="1"/>
  <c r="X40" i="1" l="1"/>
  <c r="W39" i="1"/>
  <c r="Y39" i="1" s="1"/>
  <c r="V38" i="1"/>
  <c r="W43" i="1"/>
  <c r="Y43" i="1" s="1"/>
  <c r="V42" i="1"/>
  <c r="W42" i="1" s="1"/>
  <c r="Y42" i="1" s="1"/>
  <c r="S46" i="1"/>
  <c r="T45" i="1"/>
  <c r="U44" i="1"/>
  <c r="V44" i="1"/>
  <c r="X39" i="1" l="1"/>
  <c r="Z39" i="1"/>
  <c r="X42" i="1"/>
  <c r="V37" i="1"/>
  <c r="W37" i="1" s="1"/>
  <c r="Y37" i="1" s="1"/>
  <c r="W38" i="1"/>
  <c r="Y38" i="1" s="1"/>
  <c r="W44" i="1"/>
  <c r="Y44" i="1" s="1"/>
  <c r="T46" i="1"/>
  <c r="S47" i="1"/>
  <c r="X43" i="1"/>
  <c r="Z43" i="1"/>
  <c r="U45" i="1"/>
  <c r="V45" i="1"/>
  <c r="X44" i="1" l="1"/>
  <c r="Z44" i="1"/>
  <c r="Z38" i="1"/>
  <c r="X38" i="1"/>
  <c r="Z37" i="1"/>
  <c r="X37" i="1"/>
  <c r="W45" i="1"/>
  <c r="Y45" i="1" s="1"/>
  <c r="S48" i="1"/>
  <c r="T47" i="1"/>
  <c r="U46" i="1"/>
  <c r="U47" i="1" l="1"/>
  <c r="S49" i="1"/>
  <c r="T48" i="1"/>
  <c r="U48" i="1" s="1"/>
  <c r="Z45" i="1"/>
  <c r="X45" i="1"/>
  <c r="T49" i="1" l="1"/>
  <c r="U49" i="1" s="1"/>
  <c r="S50" i="1"/>
  <c r="T50" i="1" l="1"/>
  <c r="U50" i="1" s="1"/>
  <c r="S51" i="1"/>
  <c r="T51" i="1" l="1"/>
  <c r="U51" i="1" s="1"/>
  <c r="S52" i="1"/>
  <c r="T52" i="1" l="1"/>
  <c r="U52" i="1" s="1"/>
  <c r="S53" i="1"/>
  <c r="S54" i="1" l="1"/>
  <c r="T53" i="1"/>
  <c r="U53" i="1" s="1"/>
  <c r="T54" i="1" l="1"/>
  <c r="U54" i="1" s="1"/>
  <c r="S55" i="1"/>
  <c r="S56" i="1" l="1"/>
  <c r="T55" i="1"/>
  <c r="U55" i="1" s="1"/>
  <c r="T56" i="1" l="1"/>
  <c r="U56" i="1" s="1"/>
  <c r="S57" i="1"/>
  <c r="T57" i="1" l="1"/>
  <c r="U57" i="1" s="1"/>
  <c r="S58" i="1"/>
  <c r="T58" i="1" l="1"/>
  <c r="U58" i="1" s="1"/>
  <c r="S59" i="1"/>
  <c r="T59" i="1" l="1"/>
  <c r="U59" i="1" s="1"/>
  <c r="S60" i="1"/>
  <c r="T60" i="1" l="1"/>
  <c r="U60" i="1" s="1"/>
  <c r="S61" i="1"/>
  <c r="T61" i="1" l="1"/>
  <c r="U61" i="1" s="1"/>
  <c r="S62" i="1"/>
  <c r="T62" i="1" l="1"/>
  <c r="U62" i="1" s="1"/>
  <c r="S63" i="1"/>
  <c r="T63" i="1" l="1"/>
  <c r="U63" i="1" s="1"/>
  <c r="S64" i="1"/>
  <c r="T64" i="1" l="1"/>
  <c r="U64" i="1" s="1"/>
  <c r="S65" i="1"/>
  <c r="S66" i="1" l="1"/>
  <c r="T65" i="1"/>
  <c r="U65" i="1" s="1"/>
  <c r="T66" i="1" l="1"/>
  <c r="U66" i="1" s="1"/>
  <c r="S67" i="1"/>
  <c r="T67" i="1" l="1"/>
  <c r="U67" i="1" s="1"/>
  <c r="S68" i="1"/>
  <c r="T68" i="1" l="1"/>
  <c r="U68" i="1" s="1"/>
  <c r="S69" i="1"/>
  <c r="S70" i="1" l="1"/>
  <c r="T69" i="1"/>
  <c r="U69" i="1" s="1"/>
  <c r="T70" i="1" l="1"/>
  <c r="U70" i="1" s="1"/>
  <c r="S71" i="1"/>
  <c r="T71" i="1" l="1"/>
  <c r="U71" i="1" s="1"/>
  <c r="S72" i="1"/>
  <c r="T72" i="1" l="1"/>
  <c r="U72" i="1" s="1"/>
  <c r="S73" i="1"/>
  <c r="S74" i="1" l="1"/>
  <c r="T73" i="1"/>
  <c r="U73" i="1" s="1"/>
  <c r="S75" i="1" l="1"/>
  <c r="T74" i="1"/>
  <c r="U74" i="1" s="1"/>
  <c r="S76" i="1" l="1"/>
  <c r="T75" i="1"/>
  <c r="U75" i="1" s="1"/>
  <c r="T76" i="1" l="1"/>
  <c r="U76" i="1" s="1"/>
  <c r="S77" i="1"/>
  <c r="T77" i="1" l="1"/>
  <c r="U77" i="1" s="1"/>
  <c r="S78" i="1"/>
  <c r="T78" i="1" l="1"/>
  <c r="U78" i="1" s="1"/>
  <c r="S79" i="1"/>
  <c r="T79" i="1" l="1"/>
  <c r="U79" i="1" s="1"/>
  <c r="S80" i="1"/>
  <c r="T80" i="1" l="1"/>
  <c r="U80" i="1" s="1"/>
  <c r="S81" i="1"/>
  <c r="T81" i="1" l="1"/>
  <c r="U81" i="1" s="1"/>
  <c r="S82" i="1"/>
  <c r="T82" i="1" l="1"/>
  <c r="U82" i="1" s="1"/>
  <c r="S83" i="1"/>
  <c r="T83" i="1" l="1"/>
  <c r="U83" i="1" s="1"/>
  <c r="S84" i="1"/>
  <c r="T84" i="1" l="1"/>
  <c r="U84" i="1" s="1"/>
  <c r="S85" i="1"/>
  <c r="T85" i="1" l="1"/>
  <c r="U85" i="1" s="1"/>
  <c r="S86" i="1"/>
  <c r="T86" i="1" l="1"/>
  <c r="U86" i="1" s="1"/>
  <c r="S87" i="1"/>
  <c r="T87" i="1" l="1"/>
  <c r="U87" i="1" s="1"/>
  <c r="S88" i="1"/>
  <c r="T88" i="1" l="1"/>
  <c r="U88" i="1" s="1"/>
  <c r="S89" i="1"/>
  <c r="T89" i="1" l="1"/>
  <c r="U89" i="1" s="1"/>
  <c r="S90" i="1"/>
  <c r="T90" i="1" l="1"/>
  <c r="U90" i="1" s="1"/>
  <c r="S91" i="1"/>
  <c r="T91" i="1" l="1"/>
  <c r="U91" i="1" s="1"/>
  <c r="S92" i="1"/>
  <c r="T92" i="1" l="1"/>
  <c r="U92" i="1" s="1"/>
  <c r="S93" i="1"/>
  <c r="T93" i="1" l="1"/>
  <c r="U93" i="1" s="1"/>
  <c r="S94" i="1"/>
  <c r="T94" i="1" l="1"/>
  <c r="U94" i="1" s="1"/>
  <c r="S95" i="1"/>
  <c r="T95" i="1" l="1"/>
  <c r="U95" i="1" s="1"/>
  <c r="S96" i="1"/>
  <c r="T96" i="1" l="1"/>
  <c r="U96" i="1" s="1"/>
  <c r="S97" i="1"/>
  <c r="T97" i="1" l="1"/>
  <c r="U97" i="1" s="1"/>
  <c r="S98" i="1"/>
  <c r="T98" i="1" l="1"/>
  <c r="U98" i="1" s="1"/>
  <c r="S99" i="1"/>
  <c r="S100" i="1" l="1"/>
  <c r="T99" i="1"/>
  <c r="U99" i="1" s="1"/>
  <c r="S101" i="1" l="1"/>
  <c r="T100" i="1"/>
  <c r="U100" i="1" s="1"/>
  <c r="T101" i="1" l="1"/>
  <c r="U101" i="1" s="1"/>
  <c r="S102" i="1"/>
  <c r="T102" i="1" l="1"/>
  <c r="U102" i="1" s="1"/>
  <c r="S103" i="1"/>
  <c r="T103" i="1" l="1"/>
  <c r="U103" i="1" s="1"/>
  <c r="S104" i="1"/>
  <c r="T104" i="1" l="1"/>
  <c r="U104" i="1" s="1"/>
  <c r="S105" i="1"/>
  <c r="S106" i="1" l="1"/>
  <c r="T105" i="1"/>
  <c r="U105" i="1" s="1"/>
  <c r="T106" i="1" l="1"/>
  <c r="U106" i="1" s="1"/>
  <c r="S107" i="1"/>
  <c r="T107" i="1" l="1"/>
  <c r="U107" i="1" s="1"/>
  <c r="S108" i="1"/>
  <c r="T108" i="1" l="1"/>
  <c r="U108" i="1" s="1"/>
  <c r="S109" i="1"/>
  <c r="T109" i="1" l="1"/>
  <c r="U109" i="1" s="1"/>
  <c r="S110" i="1"/>
  <c r="S111" i="1" l="1"/>
  <c r="T110" i="1"/>
  <c r="U110" i="1" s="1"/>
  <c r="S112" i="1" l="1"/>
  <c r="T111" i="1"/>
  <c r="U111" i="1" s="1"/>
  <c r="S113" i="1" l="1"/>
  <c r="T112" i="1"/>
  <c r="U112" i="1" s="1"/>
  <c r="S114" i="1" l="1"/>
  <c r="T113" i="1"/>
  <c r="U113" i="1" s="1"/>
  <c r="S115" i="1" l="1"/>
  <c r="T114" i="1"/>
  <c r="U114" i="1" l="1"/>
  <c r="S116" i="1"/>
  <c r="T115" i="1"/>
  <c r="U115" i="1" l="1"/>
  <c r="T116" i="1"/>
  <c r="S117" i="1"/>
  <c r="S118" i="1" l="1"/>
  <c r="T117" i="1"/>
  <c r="U116" i="1"/>
  <c r="U117" i="1" l="1"/>
  <c r="S119" i="1"/>
  <c r="T118" i="1"/>
  <c r="U118" i="1" l="1"/>
  <c r="S120" i="1"/>
  <c r="T119" i="1"/>
  <c r="U119" i="1" l="1"/>
  <c r="S121" i="1"/>
  <c r="T120" i="1"/>
  <c r="U120" i="1" l="1"/>
  <c r="T121" i="1"/>
  <c r="S122" i="1"/>
  <c r="S123" i="1" l="1"/>
  <c r="T122" i="1"/>
  <c r="U121" i="1"/>
  <c r="U122" i="1" l="1"/>
  <c r="T123" i="1"/>
  <c r="S124" i="1"/>
  <c r="T124" i="1" l="1"/>
  <c r="S125" i="1"/>
  <c r="U123" i="1"/>
  <c r="S126" i="1" l="1"/>
  <c r="T125" i="1"/>
  <c r="U125" i="1" s="1"/>
  <c r="U124" i="1"/>
  <c r="S127" i="1" l="1"/>
  <c r="T126" i="1"/>
  <c r="U126" i="1" l="1"/>
  <c r="S128" i="1"/>
  <c r="T127" i="1"/>
  <c r="U127" i="1" l="1"/>
  <c r="S129" i="1"/>
  <c r="T128" i="1"/>
  <c r="U128" i="1" l="1"/>
  <c r="S130" i="1"/>
  <c r="T129" i="1"/>
  <c r="U129" i="1" l="1"/>
  <c r="T130" i="1"/>
  <c r="S131" i="1"/>
  <c r="S132" i="1" l="1"/>
  <c r="T131" i="1"/>
  <c r="U130" i="1"/>
  <c r="U131" i="1" l="1"/>
  <c r="S133" i="1"/>
  <c r="T132" i="1"/>
  <c r="U132" i="1" l="1"/>
  <c r="S134" i="1"/>
  <c r="T133" i="1"/>
  <c r="U133" i="1" l="1"/>
  <c r="S135" i="1"/>
  <c r="T134" i="1"/>
  <c r="U134" i="1" l="1"/>
  <c r="S136" i="1"/>
  <c r="T135" i="1"/>
  <c r="U135" i="1" l="1"/>
  <c r="S137" i="1"/>
  <c r="T136" i="1"/>
  <c r="U136" i="1" s="1"/>
  <c r="S138" i="1" l="1"/>
  <c r="T137" i="1"/>
  <c r="U137" i="1" s="1"/>
  <c r="S139" i="1" l="1"/>
  <c r="T138" i="1"/>
  <c r="U138" i="1" s="1"/>
  <c r="S140" i="1" l="1"/>
  <c r="T139" i="1"/>
  <c r="U139" i="1" s="1"/>
  <c r="S141" i="1" l="1"/>
  <c r="T140" i="1"/>
  <c r="U140" i="1" s="1"/>
  <c r="S142" i="1" l="1"/>
  <c r="T141" i="1"/>
  <c r="U141" i="1" s="1"/>
  <c r="T142" i="1" l="1"/>
  <c r="U142" i="1" s="1"/>
  <c r="S143" i="1"/>
  <c r="T143" i="1" l="1"/>
  <c r="U143" i="1" s="1"/>
  <c r="S144" i="1"/>
  <c r="S145" i="1" l="1"/>
  <c r="T144" i="1"/>
  <c r="U144" i="1" s="1"/>
  <c r="S146" i="1" l="1"/>
  <c r="T145" i="1"/>
  <c r="U145" i="1" s="1"/>
  <c r="T146" i="1" l="1"/>
  <c r="U146" i="1" s="1"/>
  <c r="S147" i="1"/>
  <c r="S148" i="1" l="1"/>
  <c r="T147" i="1"/>
  <c r="U147" i="1" s="1"/>
  <c r="S149" i="1" l="1"/>
  <c r="T148" i="1"/>
  <c r="U148" i="1" s="1"/>
  <c r="T149" i="1" l="1"/>
  <c r="U149" i="1" s="1"/>
  <c r="S150" i="1"/>
  <c r="S151" i="1" l="1"/>
  <c r="T150" i="1"/>
  <c r="U150" i="1" s="1"/>
  <c r="S152" i="1" l="1"/>
  <c r="T151" i="1"/>
  <c r="U151" i="1" s="1"/>
  <c r="S153" i="1" l="1"/>
  <c r="T152" i="1"/>
  <c r="U152" i="1" s="1"/>
  <c r="T153" i="1" l="1"/>
  <c r="U153" i="1" s="1"/>
  <c r="S154" i="1"/>
  <c r="S155" i="1" l="1"/>
  <c r="T154" i="1"/>
  <c r="U154" i="1" s="1"/>
  <c r="S156" i="1" l="1"/>
  <c r="T155" i="1"/>
  <c r="U155" i="1" s="1"/>
  <c r="T156" i="1" l="1"/>
  <c r="U156" i="1" s="1"/>
  <c r="S157" i="1"/>
  <c r="S158" i="1" l="1"/>
  <c r="T157" i="1"/>
  <c r="U157" i="1" s="1"/>
  <c r="S159" i="1" l="1"/>
  <c r="T158" i="1"/>
  <c r="U158" i="1" s="1"/>
  <c r="S160" i="1" l="1"/>
  <c r="T159" i="1"/>
  <c r="U159" i="1" s="1"/>
  <c r="T160" i="1" l="1"/>
  <c r="U160" i="1" s="1"/>
  <c r="S161" i="1"/>
  <c r="T161" i="1" l="1"/>
  <c r="U161" i="1" s="1"/>
  <c r="S162" i="1"/>
  <c r="S163" i="1" l="1"/>
  <c r="T162" i="1"/>
  <c r="U162" i="1" s="1"/>
  <c r="S164" i="1" l="1"/>
  <c r="T163" i="1"/>
  <c r="U163" i="1" s="1"/>
  <c r="T164" i="1" l="1"/>
  <c r="U164" i="1" s="1"/>
  <c r="S165" i="1"/>
  <c r="S166" i="1" l="1"/>
  <c r="T165" i="1"/>
  <c r="U165" i="1" s="1"/>
  <c r="S167" i="1" l="1"/>
  <c r="T166" i="1"/>
  <c r="U166" i="1" s="1"/>
  <c r="S168" i="1" l="1"/>
  <c r="T167" i="1"/>
  <c r="U167" i="1" s="1"/>
  <c r="S169" i="1" l="1"/>
  <c r="T168" i="1"/>
  <c r="U168" i="1" s="1"/>
  <c r="S170" i="1" l="1"/>
  <c r="T169" i="1"/>
  <c r="U169" i="1" s="1"/>
  <c r="S171" i="1" l="1"/>
  <c r="T170" i="1"/>
  <c r="U170" i="1" s="1"/>
  <c r="S172" i="1" l="1"/>
  <c r="T171" i="1"/>
  <c r="U171" i="1" s="1"/>
  <c r="S173" i="1" l="1"/>
  <c r="T172" i="1"/>
  <c r="U172" i="1" s="1"/>
  <c r="S174" i="1" l="1"/>
  <c r="T173" i="1"/>
  <c r="U173" i="1" s="1"/>
  <c r="T174" i="1" l="1"/>
  <c r="U174" i="1" s="1"/>
  <c r="S175" i="1"/>
  <c r="S176" i="1" l="1"/>
  <c r="T175" i="1"/>
  <c r="U175" i="1" s="1"/>
  <c r="S177" i="1" l="1"/>
  <c r="T176" i="1"/>
  <c r="U176" i="1" s="1"/>
  <c r="S178" i="1" l="1"/>
  <c r="T177" i="1"/>
  <c r="U177" i="1" s="1"/>
  <c r="S179" i="1" l="1"/>
  <c r="T178" i="1"/>
  <c r="U178" i="1" s="1"/>
  <c r="S180" i="1" l="1"/>
  <c r="T179" i="1"/>
  <c r="U179" i="1" s="1"/>
  <c r="S181" i="1" l="1"/>
  <c r="T180" i="1"/>
  <c r="U180" i="1" s="1"/>
  <c r="S182" i="1" l="1"/>
  <c r="T181" i="1"/>
  <c r="U181" i="1" s="1"/>
  <c r="S183" i="1" l="1"/>
  <c r="T182" i="1"/>
  <c r="U182" i="1" s="1"/>
  <c r="S184" i="1" l="1"/>
  <c r="T183" i="1"/>
  <c r="U183" i="1" s="1"/>
  <c r="S185" i="1" l="1"/>
  <c r="T184" i="1"/>
  <c r="U184" i="1" s="1"/>
  <c r="T185" i="1" l="1"/>
  <c r="U185" i="1" s="1"/>
  <c r="S186" i="1"/>
  <c r="T186" i="1" l="1"/>
  <c r="U186" i="1" s="1"/>
  <c r="S187" i="1"/>
  <c r="S188" i="1" l="1"/>
  <c r="T187" i="1"/>
  <c r="U187" i="1" s="1"/>
  <c r="S189" i="1" l="1"/>
  <c r="T188" i="1"/>
  <c r="U188" i="1" s="1"/>
  <c r="S190" i="1" l="1"/>
  <c r="T189" i="1"/>
  <c r="U189" i="1" s="1"/>
  <c r="S191" i="1" l="1"/>
  <c r="T190" i="1"/>
  <c r="U190" i="1" s="1"/>
  <c r="T191" i="1" l="1"/>
  <c r="U191" i="1" s="1"/>
  <c r="S192" i="1"/>
  <c r="T192" i="1" l="1"/>
  <c r="U192" i="1" s="1"/>
  <c r="S193" i="1"/>
  <c r="S194" i="1" l="1"/>
  <c r="T193" i="1"/>
  <c r="U193" i="1" s="1"/>
  <c r="T194" i="1" l="1"/>
  <c r="U194" i="1" s="1"/>
  <c r="S195" i="1"/>
  <c r="S196" i="1" l="1"/>
  <c r="T195" i="1"/>
  <c r="U195" i="1" s="1"/>
  <c r="S197" i="1" l="1"/>
  <c r="T196" i="1"/>
  <c r="U196" i="1" s="1"/>
  <c r="T197" i="1" l="1"/>
  <c r="U197" i="1" s="1"/>
  <c r="S198" i="1"/>
  <c r="S199" i="1" l="1"/>
  <c r="T198" i="1"/>
  <c r="U198" i="1" s="1"/>
  <c r="S200" i="1" l="1"/>
  <c r="T199" i="1"/>
  <c r="U199" i="1" s="1"/>
  <c r="T200" i="1" l="1"/>
  <c r="U200" i="1" s="1"/>
  <c r="S201" i="1"/>
  <c r="T201" i="1" l="1"/>
  <c r="U201" i="1" s="1"/>
  <c r="S202" i="1"/>
  <c r="S203" i="1" l="1"/>
  <c r="T202" i="1"/>
  <c r="U202" i="1" s="1"/>
  <c r="S204" i="1" l="1"/>
  <c r="T203" i="1"/>
  <c r="U203" i="1" s="1"/>
  <c r="S205" i="1" l="1"/>
  <c r="T204" i="1"/>
  <c r="U204" i="1" s="1"/>
  <c r="T205" i="1" l="1"/>
  <c r="U205" i="1" s="1"/>
  <c r="S206" i="1"/>
  <c r="T206" i="1" l="1"/>
  <c r="U206" i="1" s="1"/>
  <c r="S207" i="1"/>
  <c r="T207" i="1" l="1"/>
  <c r="U207" i="1" s="1"/>
  <c r="S208" i="1"/>
  <c r="T208" i="1" l="1"/>
  <c r="U208" i="1" s="1"/>
  <c r="S209" i="1"/>
  <c r="T209" i="1" l="1"/>
  <c r="U209" i="1" s="1"/>
  <c r="S210" i="1"/>
  <c r="T210" i="1" l="1"/>
  <c r="U210" i="1" s="1"/>
  <c r="S211" i="1"/>
  <c r="T211" i="1" l="1"/>
  <c r="U211" i="1" s="1"/>
  <c r="S212" i="1"/>
  <c r="S213" i="1" l="1"/>
  <c r="T212" i="1"/>
  <c r="U212" i="1" s="1"/>
  <c r="S214" i="1" l="1"/>
  <c r="T213" i="1"/>
  <c r="U213" i="1" s="1"/>
  <c r="S215" i="1" l="1"/>
  <c r="T214" i="1"/>
  <c r="U214" i="1" s="1"/>
  <c r="T215" i="1" l="1"/>
  <c r="U215" i="1" s="1"/>
  <c r="S216" i="1"/>
  <c r="T216" i="1" l="1"/>
  <c r="U216" i="1" s="1"/>
  <c r="S217" i="1"/>
  <c r="T217" i="1" l="1"/>
  <c r="U217" i="1" s="1"/>
  <c r="S218" i="1"/>
  <c r="T218" i="1" l="1"/>
  <c r="U218" i="1" s="1"/>
  <c r="S219" i="1"/>
  <c r="S220" i="1" l="1"/>
  <c r="T219" i="1"/>
  <c r="U219" i="1" s="1"/>
  <c r="S221" i="1" l="1"/>
  <c r="T220" i="1"/>
  <c r="U220" i="1" s="1"/>
  <c r="T221" i="1" l="1"/>
  <c r="S222" i="1"/>
  <c r="T222" i="1" l="1"/>
  <c r="S223" i="1"/>
  <c r="U221" i="1"/>
  <c r="S224" i="1" l="1"/>
  <c r="T223" i="1"/>
  <c r="U222" i="1"/>
  <c r="U223" i="1" l="1"/>
  <c r="T224" i="1"/>
  <c r="U224" i="1" s="1"/>
  <c r="S225" i="1"/>
  <c r="S226" i="1" l="1"/>
  <c r="T225" i="1"/>
  <c r="U225" i="1" s="1"/>
  <c r="T226" i="1" l="1"/>
  <c r="S227" i="1"/>
  <c r="U226" i="1" l="1"/>
  <c r="S228" i="1"/>
  <c r="T227" i="1"/>
  <c r="U227" i="1" l="1"/>
  <c r="T228" i="1"/>
  <c r="S229" i="1"/>
  <c r="T229" i="1" l="1"/>
  <c r="S230" i="1"/>
  <c r="U228" i="1"/>
  <c r="S231" i="1" l="1"/>
  <c r="T230" i="1"/>
  <c r="U229" i="1"/>
  <c r="U230" i="1" l="1"/>
  <c r="V230" i="1"/>
  <c r="T231" i="1"/>
  <c r="S232" i="1"/>
  <c r="T232" i="1" l="1"/>
  <c r="S233" i="1"/>
  <c r="V231" i="1"/>
  <c r="U231" i="1"/>
  <c r="W230" i="1"/>
  <c r="Y230" i="1" s="1"/>
  <c r="V229" i="1"/>
  <c r="W231" i="1" l="1"/>
  <c r="Y231" i="1" s="1"/>
  <c r="Z230" i="1"/>
  <c r="X230" i="1"/>
  <c r="W229" i="1"/>
  <c r="Y229" i="1" s="1"/>
  <c r="V228" i="1"/>
  <c r="S234" i="1"/>
  <c r="T233" i="1"/>
  <c r="U232" i="1"/>
  <c r="Z231" i="1" l="1"/>
  <c r="X231" i="1"/>
  <c r="W228" i="1"/>
  <c r="Y228" i="1" s="1"/>
  <c r="V227" i="1"/>
  <c r="Z229" i="1"/>
  <c r="X229" i="1"/>
  <c r="V233" i="1"/>
  <c r="U233" i="1"/>
  <c r="T234" i="1"/>
  <c r="S235" i="1"/>
  <c r="V234" i="1" l="1"/>
  <c r="U234" i="1"/>
  <c r="W233" i="1"/>
  <c r="Y233" i="1" s="1"/>
  <c r="V232" i="1"/>
  <c r="W232" i="1" s="1"/>
  <c r="Y232" i="1" s="1"/>
  <c r="W227" i="1"/>
  <c r="Y227" i="1" s="1"/>
  <c r="V226" i="1"/>
  <c r="T235" i="1"/>
  <c r="S236" i="1"/>
  <c r="X228" i="1"/>
  <c r="Z228" i="1"/>
  <c r="S237" i="1" l="1"/>
  <c r="T236" i="1"/>
  <c r="U235" i="1"/>
  <c r="Z233" i="1"/>
  <c r="X233" i="1"/>
  <c r="W226" i="1"/>
  <c r="Y226" i="1" s="1"/>
  <c r="V225" i="1"/>
  <c r="X227" i="1"/>
  <c r="Z227" i="1"/>
  <c r="W234" i="1"/>
  <c r="Y234" i="1" s="1"/>
  <c r="Z226" i="1" l="1"/>
  <c r="X226" i="1"/>
  <c r="U236" i="1"/>
  <c r="Z234" i="1"/>
  <c r="X234" i="1"/>
  <c r="W225" i="1"/>
  <c r="Y225" i="1" s="1"/>
  <c r="V224" i="1"/>
  <c r="T237" i="1"/>
  <c r="S238" i="1"/>
  <c r="T238" i="1" l="1"/>
  <c r="S239" i="1"/>
  <c r="U237" i="1"/>
  <c r="V237" i="1"/>
  <c r="W224" i="1"/>
  <c r="Y224" i="1" s="1"/>
  <c r="V223" i="1"/>
  <c r="X225" i="1"/>
  <c r="Z225" i="1"/>
  <c r="W237" i="1" l="1"/>
  <c r="Y237" i="1" s="1"/>
  <c r="V236" i="1"/>
  <c r="W223" i="1"/>
  <c r="Y223" i="1" s="1"/>
  <c r="V222" i="1"/>
  <c r="T239" i="1"/>
  <c r="S240" i="1"/>
  <c r="U238" i="1"/>
  <c r="V238" i="1"/>
  <c r="W238" i="1" l="1"/>
  <c r="Y238" i="1" s="1"/>
  <c r="W222" i="1"/>
  <c r="Y222" i="1" s="1"/>
  <c r="V221" i="1"/>
  <c r="Z223" i="1"/>
  <c r="X223" i="1"/>
  <c r="T240" i="1"/>
  <c r="S241" i="1"/>
  <c r="W236" i="1"/>
  <c r="Y236" i="1" s="1"/>
  <c r="V235" i="1"/>
  <c r="W235" i="1" s="1"/>
  <c r="Y235" i="1" s="1"/>
  <c r="V239" i="1"/>
  <c r="U239" i="1"/>
  <c r="Z237" i="1"/>
  <c r="X237" i="1"/>
  <c r="X238" i="1" l="1"/>
  <c r="W239" i="1"/>
  <c r="Y239" i="1" s="1"/>
  <c r="Z238" i="1"/>
  <c r="X235" i="1"/>
  <c r="Z235" i="1"/>
  <c r="Z222" i="1"/>
  <c r="X222" i="1"/>
  <c r="S242" i="1"/>
  <c r="T241" i="1"/>
  <c r="V240" i="1"/>
  <c r="U240" i="1"/>
  <c r="W221" i="1"/>
  <c r="Y221" i="1" s="1"/>
  <c r="V220" i="1"/>
  <c r="X239" i="1" l="1"/>
  <c r="X221" i="1"/>
  <c r="Z239" i="1"/>
  <c r="W240" i="1"/>
  <c r="Y240" i="1" s="1"/>
  <c r="V241" i="1"/>
  <c r="U241" i="1"/>
  <c r="S243" i="1"/>
  <c r="T242" i="1"/>
  <c r="W220" i="1"/>
  <c r="Y220" i="1" s="1"/>
  <c r="V219" i="1"/>
  <c r="W241" i="1" l="1"/>
  <c r="Y241" i="1" s="1"/>
  <c r="X240" i="1"/>
  <c r="Z240" i="1"/>
  <c r="Z220" i="1"/>
  <c r="X220" i="1"/>
  <c r="U242" i="1"/>
  <c r="V242" i="1"/>
  <c r="T243" i="1"/>
  <c r="S244" i="1"/>
  <c r="V218" i="1"/>
  <c r="W219" i="1"/>
  <c r="Y219" i="1" s="1"/>
  <c r="X241" i="1" l="1"/>
  <c r="Z241" i="1"/>
  <c r="W242" i="1"/>
  <c r="Y242" i="1" s="1"/>
  <c r="X219" i="1"/>
  <c r="Z219" i="1"/>
  <c r="W218" i="1"/>
  <c r="Y218" i="1" s="1"/>
  <c r="V217" i="1"/>
  <c r="T244" i="1"/>
  <c r="S245" i="1"/>
  <c r="U243" i="1"/>
  <c r="X242" i="1" l="1"/>
  <c r="Z242" i="1"/>
  <c r="W217" i="1"/>
  <c r="Y217" i="1" s="1"/>
  <c r="V216" i="1"/>
  <c r="Z218" i="1"/>
  <c r="X218" i="1"/>
  <c r="S246" i="1"/>
  <c r="T245" i="1"/>
  <c r="U244" i="1"/>
  <c r="U245" i="1" l="1"/>
  <c r="T246" i="1"/>
  <c r="S247" i="1"/>
  <c r="W216" i="1"/>
  <c r="Y216" i="1" s="1"/>
  <c r="V215" i="1"/>
  <c r="Z217" i="1"/>
  <c r="X217" i="1"/>
  <c r="X216" i="1" l="1"/>
  <c r="T247" i="1"/>
  <c r="U247" i="1" s="1"/>
  <c r="S248" i="1"/>
  <c r="U246" i="1"/>
  <c r="W215" i="1"/>
  <c r="Y215" i="1" s="1"/>
  <c r="V214" i="1"/>
  <c r="X215" i="1" l="1"/>
  <c r="Z215" i="1"/>
  <c r="W214" i="1"/>
  <c r="Y214" i="1" s="1"/>
  <c r="V213" i="1"/>
  <c r="S249" i="1"/>
  <c r="T248" i="1"/>
  <c r="U248" i="1" s="1"/>
  <c r="Z214" i="1" l="1"/>
  <c r="X214" i="1"/>
  <c r="S250" i="1"/>
  <c r="T249" i="1"/>
  <c r="U249" i="1" s="1"/>
  <c r="W213" i="1"/>
  <c r="Y213" i="1" s="1"/>
  <c r="V212" i="1"/>
  <c r="T250" i="1" l="1"/>
  <c r="U250" i="1" s="1"/>
  <c r="S251" i="1"/>
  <c r="X213" i="1"/>
  <c r="Z213" i="1"/>
  <c r="W212" i="1"/>
  <c r="Y212" i="1" s="1"/>
  <c r="V211" i="1"/>
  <c r="X212" i="1" l="1"/>
  <c r="W211" i="1"/>
  <c r="Y211" i="1" s="1"/>
  <c r="V210" i="1"/>
  <c r="T251" i="1"/>
  <c r="U251" i="1" s="1"/>
  <c r="S252" i="1"/>
  <c r="T252" i="1" l="1"/>
  <c r="U252" i="1" s="1"/>
  <c r="S253" i="1"/>
  <c r="W210" i="1"/>
  <c r="Y210" i="1" s="1"/>
  <c r="V209" i="1"/>
  <c r="X211" i="1"/>
  <c r="Z211" i="1"/>
  <c r="V208" i="1" l="1"/>
  <c r="W209" i="1"/>
  <c r="Y209" i="1" s="1"/>
  <c r="X210" i="1"/>
  <c r="Z210" i="1"/>
  <c r="T253" i="1"/>
  <c r="U253" i="1" s="1"/>
  <c r="S254" i="1"/>
  <c r="W208" i="1" l="1"/>
  <c r="Y208" i="1" s="1"/>
  <c r="V207" i="1"/>
  <c r="T254" i="1"/>
  <c r="U254" i="1" s="1"/>
  <c r="S255" i="1"/>
  <c r="X209" i="1"/>
  <c r="Z209" i="1"/>
  <c r="T255" i="1" l="1"/>
  <c r="U255" i="1" s="1"/>
  <c r="S256" i="1"/>
  <c r="W207" i="1"/>
  <c r="Y207" i="1" s="1"/>
  <c r="V206" i="1"/>
  <c r="Z208" i="1"/>
  <c r="X208" i="1"/>
  <c r="W206" i="1" l="1"/>
  <c r="Y206" i="1" s="1"/>
  <c r="V205" i="1"/>
  <c r="Z207" i="1"/>
  <c r="X207" i="1"/>
  <c r="S257" i="1"/>
  <c r="T256" i="1"/>
  <c r="U256" i="1" s="1"/>
  <c r="T257" i="1" l="1"/>
  <c r="U257" i="1" s="1"/>
  <c r="S258" i="1"/>
  <c r="V204" i="1"/>
  <c r="W205" i="1"/>
  <c r="Y205" i="1" s="1"/>
  <c r="Z206" i="1"/>
  <c r="X206" i="1"/>
  <c r="Z205" i="1" l="1"/>
  <c r="X205" i="1"/>
  <c r="W204" i="1"/>
  <c r="Y204" i="1" s="1"/>
  <c r="V203" i="1"/>
  <c r="T258" i="1"/>
  <c r="U258" i="1" s="1"/>
  <c r="S259" i="1"/>
  <c r="Z204" i="1" l="1"/>
  <c r="X204" i="1"/>
  <c r="T259" i="1"/>
  <c r="U259" i="1" s="1"/>
  <c r="S260" i="1"/>
  <c r="V202" i="1"/>
  <c r="W203" i="1"/>
  <c r="Y203" i="1" s="1"/>
  <c r="X203" i="1" l="1"/>
  <c r="Z203" i="1"/>
  <c r="V201" i="1"/>
  <c r="W202" i="1"/>
  <c r="Y202" i="1" s="1"/>
  <c r="T260" i="1"/>
  <c r="U260" i="1" s="1"/>
  <c r="S261" i="1"/>
  <c r="W201" i="1" l="1"/>
  <c r="Y201" i="1" s="1"/>
  <c r="V200" i="1"/>
  <c r="S262" i="1"/>
  <c r="T261" i="1"/>
  <c r="U261" i="1" s="1"/>
  <c r="X202" i="1"/>
  <c r="Z202" i="1"/>
  <c r="S263" i="1" l="1"/>
  <c r="T262" i="1"/>
  <c r="U262" i="1" s="1"/>
  <c r="V199" i="1"/>
  <c r="W200" i="1"/>
  <c r="Y200" i="1" s="1"/>
  <c r="Z201" i="1"/>
  <c r="X201" i="1"/>
  <c r="Z200" i="1" l="1"/>
  <c r="X200" i="1"/>
  <c r="V198" i="1"/>
  <c r="W199" i="1"/>
  <c r="Y199" i="1" s="1"/>
  <c r="T263" i="1"/>
  <c r="U263" i="1" s="1"/>
  <c r="S264" i="1"/>
  <c r="W198" i="1" l="1"/>
  <c r="Y198" i="1" s="1"/>
  <c r="V197" i="1"/>
  <c r="T264" i="1"/>
  <c r="U264" i="1" s="1"/>
  <c r="S265" i="1"/>
  <c r="Z199" i="1"/>
  <c r="X199" i="1"/>
  <c r="T265" i="1" l="1"/>
  <c r="U265" i="1" s="1"/>
  <c r="S266" i="1"/>
  <c r="V196" i="1"/>
  <c r="W197" i="1"/>
  <c r="Y197" i="1" s="1"/>
  <c r="Z198" i="1"/>
  <c r="X198" i="1"/>
  <c r="X197" i="1" l="1"/>
  <c r="W196" i="1"/>
  <c r="Y196" i="1" s="1"/>
  <c r="V195" i="1"/>
  <c r="S267" i="1"/>
  <c r="T266" i="1"/>
  <c r="U266" i="1" s="1"/>
  <c r="X196" i="1" l="1"/>
  <c r="Z196" i="1"/>
  <c r="T267" i="1"/>
  <c r="U267" i="1" s="1"/>
  <c r="S268" i="1"/>
  <c r="V194" i="1"/>
  <c r="W195" i="1"/>
  <c r="Y195" i="1" s="1"/>
  <c r="W194" i="1" l="1"/>
  <c r="Y194" i="1" s="1"/>
  <c r="V193" i="1"/>
  <c r="X195" i="1"/>
  <c r="Z195" i="1"/>
  <c r="S269" i="1"/>
  <c r="T268" i="1"/>
  <c r="U268" i="1" s="1"/>
  <c r="T269" i="1" l="1"/>
  <c r="U269" i="1" s="1"/>
  <c r="S270" i="1"/>
  <c r="V192" i="1"/>
  <c r="W193" i="1"/>
  <c r="Y193" i="1" s="1"/>
  <c r="X194" i="1"/>
  <c r="Z194" i="1"/>
  <c r="Z193" i="1" l="1"/>
  <c r="X193" i="1"/>
  <c r="W192" i="1"/>
  <c r="Y192" i="1" s="1"/>
  <c r="V191" i="1"/>
  <c r="T270" i="1"/>
  <c r="U270" i="1" s="1"/>
  <c r="S271" i="1"/>
  <c r="V190" i="1" l="1"/>
  <c r="W191" i="1"/>
  <c r="Y191" i="1" s="1"/>
  <c r="X192" i="1"/>
  <c r="Z192" i="1"/>
  <c r="T271" i="1"/>
  <c r="U271" i="1" s="1"/>
  <c r="S272" i="1"/>
  <c r="T272" i="1" l="1"/>
  <c r="U272" i="1" s="1"/>
  <c r="S273" i="1"/>
  <c r="Z191" i="1"/>
  <c r="X191" i="1"/>
  <c r="W190" i="1"/>
  <c r="Y190" i="1" s="1"/>
  <c r="V189" i="1"/>
  <c r="Z190" i="1" l="1"/>
  <c r="X190" i="1"/>
  <c r="W189" i="1"/>
  <c r="Y189" i="1" s="1"/>
  <c r="V188" i="1"/>
  <c r="T273" i="1"/>
  <c r="U273" i="1" s="1"/>
  <c r="S274" i="1"/>
  <c r="W188" i="1" l="1"/>
  <c r="Y188" i="1" s="1"/>
  <c r="V187" i="1"/>
  <c r="Z189" i="1"/>
  <c r="X189" i="1"/>
  <c r="T274" i="1"/>
  <c r="U274" i="1" s="1"/>
  <c r="S275" i="1"/>
  <c r="T275" i="1" l="1"/>
  <c r="U275" i="1" s="1"/>
  <c r="S276" i="1"/>
  <c r="W187" i="1"/>
  <c r="Y187" i="1" s="1"/>
  <c r="V186" i="1"/>
  <c r="Z188" i="1"/>
  <c r="X188" i="1"/>
  <c r="V185" i="1" l="1"/>
  <c r="W186" i="1"/>
  <c r="Y186" i="1" s="1"/>
  <c r="X187" i="1"/>
  <c r="Z187" i="1"/>
  <c r="S277" i="1"/>
  <c r="T276" i="1"/>
  <c r="U276" i="1" s="1"/>
  <c r="S278" i="1" l="1"/>
  <c r="T277" i="1"/>
  <c r="U277" i="1" s="1"/>
  <c r="X186" i="1"/>
  <c r="Z186" i="1"/>
  <c r="V184" i="1"/>
  <c r="W185" i="1"/>
  <c r="Y185" i="1" s="1"/>
  <c r="X185" i="1" l="1"/>
  <c r="W184" i="1"/>
  <c r="Y184" i="1" s="1"/>
  <c r="V183" i="1"/>
  <c r="T278" i="1"/>
  <c r="U278" i="1" s="1"/>
  <c r="S279" i="1"/>
  <c r="T279" i="1" l="1"/>
  <c r="U279" i="1" s="1"/>
  <c r="S280" i="1"/>
  <c r="W183" i="1"/>
  <c r="Y183" i="1" s="1"/>
  <c r="V182" i="1"/>
  <c r="X184" i="1"/>
  <c r="Z184" i="1"/>
  <c r="V181" i="1" l="1"/>
  <c r="W182" i="1"/>
  <c r="Y182" i="1" s="1"/>
  <c r="Z183" i="1"/>
  <c r="X183" i="1"/>
  <c r="T280" i="1"/>
  <c r="U280" i="1" s="1"/>
  <c r="S281" i="1"/>
  <c r="T281" i="1" l="1"/>
  <c r="U281" i="1" s="1"/>
  <c r="S282" i="1"/>
  <c r="Z182" i="1"/>
  <c r="X182" i="1"/>
  <c r="V180" i="1"/>
  <c r="W181" i="1"/>
  <c r="Y181" i="1" s="1"/>
  <c r="Z181" i="1" l="1"/>
  <c r="X181" i="1"/>
  <c r="V179" i="1"/>
  <c r="W180" i="1"/>
  <c r="Y180" i="1" s="1"/>
  <c r="T282" i="1"/>
  <c r="U282" i="1" s="1"/>
  <c r="S283" i="1"/>
  <c r="X180" i="1" l="1"/>
  <c r="Z180" i="1"/>
  <c r="W179" i="1"/>
  <c r="Y179" i="1" s="1"/>
  <c r="V178" i="1"/>
  <c r="T283" i="1"/>
  <c r="U283" i="1" s="1"/>
  <c r="S284" i="1"/>
  <c r="X179" i="1" l="1"/>
  <c r="Z179" i="1"/>
  <c r="T284" i="1"/>
  <c r="U284" i="1" s="1"/>
  <c r="S285" i="1"/>
  <c r="V177" i="1"/>
  <c r="W178" i="1"/>
  <c r="Y178" i="1" s="1"/>
  <c r="X178" i="1" l="1"/>
  <c r="Z178" i="1"/>
  <c r="S286" i="1"/>
  <c r="T285" i="1"/>
  <c r="U285" i="1" s="1"/>
  <c r="V176" i="1"/>
  <c r="W177" i="1"/>
  <c r="Y177" i="1" s="1"/>
  <c r="S287" i="1" l="1"/>
  <c r="T286" i="1"/>
  <c r="U286" i="1" s="1"/>
  <c r="X177" i="1"/>
  <c r="Z177" i="1"/>
  <c r="V175" i="1"/>
  <c r="W176" i="1"/>
  <c r="Y176" i="1" s="1"/>
  <c r="X176" i="1" l="1"/>
  <c r="Z176" i="1"/>
  <c r="V174" i="1"/>
  <c r="W175" i="1"/>
  <c r="Y175" i="1" s="1"/>
  <c r="S288" i="1"/>
  <c r="T287" i="1"/>
  <c r="U287" i="1" s="1"/>
  <c r="S289" i="1" l="1"/>
  <c r="T288" i="1"/>
  <c r="U288" i="1" s="1"/>
  <c r="V173" i="1"/>
  <c r="W174" i="1"/>
  <c r="Y174" i="1" s="1"/>
  <c r="Z175" i="1"/>
  <c r="X175" i="1"/>
  <c r="Z174" i="1" l="1"/>
  <c r="X174" i="1"/>
  <c r="W173" i="1"/>
  <c r="Y173" i="1" s="1"/>
  <c r="V172" i="1"/>
  <c r="T289" i="1"/>
  <c r="U289" i="1" s="1"/>
  <c r="S290" i="1"/>
  <c r="X173" i="1" l="1"/>
  <c r="Z173" i="1"/>
  <c r="T290" i="1"/>
  <c r="U290" i="1" s="1"/>
  <c r="S291" i="1"/>
  <c r="V171" i="1"/>
  <c r="W172" i="1"/>
  <c r="Y172" i="1" s="1"/>
  <c r="Z172" i="1" l="1"/>
  <c r="X172" i="1"/>
  <c r="W171" i="1"/>
  <c r="Y171" i="1" s="1"/>
  <c r="V170" i="1"/>
  <c r="T291" i="1"/>
  <c r="U291" i="1" s="1"/>
  <c r="S292" i="1"/>
  <c r="T292" i="1" l="1"/>
  <c r="U292" i="1" s="1"/>
  <c r="S293" i="1"/>
  <c r="Z171" i="1"/>
  <c r="X171" i="1"/>
  <c r="W170" i="1"/>
  <c r="Y170" i="1" s="1"/>
  <c r="V169" i="1"/>
  <c r="V168" i="1" l="1"/>
  <c r="W169" i="1"/>
  <c r="Y169" i="1" s="1"/>
  <c r="X170" i="1"/>
  <c r="Z170" i="1"/>
  <c r="T293" i="1"/>
  <c r="U293" i="1" s="1"/>
  <c r="S294" i="1"/>
  <c r="S295" i="1" l="1"/>
  <c r="T294" i="1"/>
  <c r="U294" i="1" s="1"/>
  <c r="X169" i="1"/>
  <c r="Z169" i="1"/>
  <c r="W168" i="1"/>
  <c r="Y168" i="1" s="1"/>
  <c r="V167" i="1"/>
  <c r="X168" i="1" l="1"/>
  <c r="Z168" i="1"/>
  <c r="W167" i="1"/>
  <c r="Y167" i="1" s="1"/>
  <c r="V166" i="1"/>
  <c r="T295" i="1"/>
  <c r="U295" i="1" s="1"/>
  <c r="S296" i="1"/>
  <c r="X167" i="1" l="1"/>
  <c r="Z167" i="1"/>
  <c r="T296" i="1"/>
  <c r="U296" i="1" s="1"/>
  <c r="S297" i="1"/>
  <c r="V165" i="1"/>
  <c r="W166" i="1"/>
  <c r="Y166" i="1" s="1"/>
  <c r="Z166" i="1" l="1"/>
  <c r="X166" i="1"/>
  <c r="W165" i="1"/>
  <c r="Y165" i="1" s="1"/>
  <c r="V164" i="1"/>
  <c r="T297" i="1"/>
  <c r="U297" i="1" s="1"/>
  <c r="S298" i="1"/>
  <c r="X165" i="1" l="1"/>
  <c r="Z165" i="1"/>
  <c r="T298" i="1"/>
  <c r="U298" i="1" s="1"/>
  <c r="S299" i="1"/>
  <c r="V163" i="1"/>
  <c r="W164" i="1"/>
  <c r="Y164" i="1" s="1"/>
  <c r="X164" i="1" l="1"/>
  <c r="Z164" i="1"/>
  <c r="W163" i="1"/>
  <c r="Y163" i="1" s="1"/>
  <c r="V162" i="1"/>
  <c r="S300" i="1"/>
  <c r="T299" i="1"/>
  <c r="U299" i="1" s="1"/>
  <c r="X163" i="1" l="1"/>
  <c r="Z163" i="1"/>
  <c r="T300" i="1"/>
  <c r="U300" i="1" s="1"/>
  <c r="S301" i="1"/>
  <c r="W162" i="1"/>
  <c r="Y162" i="1" s="1"/>
  <c r="V161" i="1"/>
  <c r="Z162" i="1" l="1"/>
  <c r="X162" i="1"/>
  <c r="V160" i="1"/>
  <c r="W161" i="1"/>
  <c r="Y161" i="1" s="1"/>
  <c r="S302" i="1"/>
  <c r="T301" i="1"/>
  <c r="U301" i="1" s="1"/>
  <c r="W160" i="1" l="1"/>
  <c r="Y160" i="1" s="1"/>
  <c r="V159" i="1"/>
  <c r="T302" i="1"/>
  <c r="U302" i="1" s="1"/>
  <c r="S303" i="1"/>
  <c r="Z161" i="1"/>
  <c r="X161" i="1"/>
  <c r="T303" i="1" l="1"/>
  <c r="U303" i="1" s="1"/>
  <c r="S304" i="1"/>
  <c r="V158" i="1"/>
  <c r="W159" i="1"/>
  <c r="Y159" i="1" s="1"/>
  <c r="Z160" i="1"/>
  <c r="X160" i="1"/>
  <c r="X159" i="1" l="1"/>
  <c r="Z159" i="1"/>
  <c r="V157" i="1"/>
  <c r="W158" i="1"/>
  <c r="Y158" i="1" s="1"/>
  <c r="T304" i="1"/>
  <c r="U304" i="1" s="1"/>
  <c r="S305" i="1"/>
  <c r="V156" i="1" l="1"/>
  <c r="W157" i="1"/>
  <c r="Y157" i="1" s="1"/>
  <c r="T305" i="1"/>
  <c r="U305" i="1" s="1"/>
  <c r="S306" i="1"/>
  <c r="Z158" i="1"/>
  <c r="X158" i="1"/>
  <c r="X224" i="1"/>
  <c r="T306" i="1" l="1"/>
  <c r="U306" i="1" s="1"/>
  <c r="S307" i="1"/>
  <c r="Z157" i="1"/>
  <c r="X157" i="1"/>
  <c r="W156" i="1"/>
  <c r="Y156" i="1" s="1"/>
  <c r="V155" i="1"/>
  <c r="W155" i="1" l="1"/>
  <c r="Y155" i="1" s="1"/>
  <c r="V154" i="1"/>
  <c r="X156" i="1"/>
  <c r="Z156" i="1"/>
  <c r="S308" i="1"/>
  <c r="T307" i="1"/>
  <c r="U307" i="1" s="1"/>
  <c r="T308" i="1" l="1"/>
  <c r="U308" i="1" s="1"/>
  <c r="S309" i="1"/>
  <c r="V153" i="1"/>
  <c r="W154" i="1"/>
  <c r="Y154" i="1" s="1"/>
  <c r="X155" i="1"/>
  <c r="Z155" i="1"/>
  <c r="X154" i="1" l="1"/>
  <c r="Z154" i="1"/>
  <c r="W153" i="1"/>
  <c r="Y153" i="1" s="1"/>
  <c r="V152" i="1"/>
  <c r="S310" i="1"/>
  <c r="T309" i="1"/>
  <c r="U309" i="1" s="1"/>
  <c r="Z153" i="1" l="1"/>
  <c r="X153" i="1"/>
  <c r="T310" i="1"/>
  <c r="U310" i="1" s="1"/>
  <c r="S311" i="1"/>
  <c r="V151" i="1"/>
  <c r="W152" i="1"/>
  <c r="Y152" i="1" s="1"/>
  <c r="W151" i="1" l="1"/>
  <c r="Y151" i="1" s="1"/>
  <c r="V150" i="1"/>
  <c r="X152" i="1"/>
  <c r="Z152" i="1"/>
  <c r="S312" i="1"/>
  <c r="T311" i="1"/>
  <c r="U311" i="1" s="1"/>
  <c r="T312" i="1" l="1"/>
  <c r="U312" i="1" s="1"/>
  <c r="S313" i="1"/>
  <c r="V149" i="1"/>
  <c r="W150" i="1"/>
  <c r="Y150" i="1" s="1"/>
  <c r="Z151" i="1"/>
  <c r="X151" i="1"/>
  <c r="Z150" i="1" l="1"/>
  <c r="X150" i="1"/>
  <c r="W149" i="1"/>
  <c r="Y149" i="1" s="1"/>
  <c r="V148" i="1"/>
  <c r="S314" i="1"/>
  <c r="T313" i="1"/>
  <c r="U313" i="1" s="1"/>
  <c r="Z149" i="1" l="1"/>
  <c r="X149" i="1"/>
  <c r="S315" i="1"/>
  <c r="T314" i="1"/>
  <c r="W148" i="1"/>
  <c r="V147" i="1"/>
  <c r="W147" i="1" l="1"/>
  <c r="Y147" i="1" s="1"/>
  <c r="V146" i="1"/>
  <c r="S316" i="1"/>
  <c r="T315" i="1"/>
  <c r="U314" i="1"/>
  <c r="U315" i="1" l="1"/>
  <c r="T316" i="1"/>
  <c r="S317" i="1"/>
  <c r="W146" i="1"/>
  <c r="Y146" i="1" s="1"/>
  <c r="V145" i="1"/>
  <c r="Z147" i="1"/>
  <c r="X147" i="1"/>
  <c r="X146" i="1" l="1"/>
  <c r="Z146" i="1"/>
  <c r="T317" i="1"/>
  <c r="S318" i="1"/>
  <c r="U316" i="1"/>
  <c r="V316" i="1"/>
  <c r="V144" i="1"/>
  <c r="W145" i="1"/>
  <c r="Y145" i="1" s="1"/>
  <c r="U317" i="1" l="1"/>
  <c r="W316" i="1"/>
  <c r="Y316" i="1" s="1"/>
  <c r="V315" i="1"/>
  <c r="W144" i="1"/>
  <c r="Y144" i="1" s="1"/>
  <c r="V143" i="1"/>
  <c r="X145" i="1"/>
  <c r="Z145" i="1"/>
  <c r="T318" i="1"/>
  <c r="S319" i="1"/>
  <c r="W315" i="1" l="1"/>
  <c r="Y315" i="1" s="1"/>
  <c r="V314" i="1"/>
  <c r="T319" i="1"/>
  <c r="S320" i="1"/>
  <c r="Z316" i="1"/>
  <c r="X316" i="1"/>
  <c r="U318" i="1"/>
  <c r="W143" i="1"/>
  <c r="Y143" i="1" s="1"/>
  <c r="V142" i="1"/>
  <c r="X144" i="1"/>
  <c r="Z144" i="1"/>
  <c r="V313" i="1" l="1"/>
  <c r="W314" i="1"/>
  <c r="Y314" i="1" s="1"/>
  <c r="U319" i="1"/>
  <c r="V141" i="1"/>
  <c r="W142" i="1"/>
  <c r="Y142" i="1" s="1"/>
  <c r="Z143" i="1"/>
  <c r="X143" i="1"/>
  <c r="S321" i="1"/>
  <c r="T320" i="1"/>
  <c r="U320" i="1" s="1"/>
  <c r="X314" i="1" l="1"/>
  <c r="Z314" i="1"/>
  <c r="W313" i="1"/>
  <c r="Y313" i="1" s="1"/>
  <c r="V312" i="1"/>
  <c r="W141" i="1"/>
  <c r="Y141" i="1" s="1"/>
  <c r="V140" i="1"/>
  <c r="T321" i="1"/>
  <c r="U321" i="1" s="1"/>
  <c r="S322" i="1"/>
  <c r="Z142" i="1"/>
  <c r="X142" i="1"/>
  <c r="X313" i="1" l="1"/>
  <c r="Z313" i="1"/>
  <c r="W312" i="1"/>
  <c r="Y312" i="1" s="1"/>
  <c r="V311" i="1"/>
  <c r="S323" i="1"/>
  <c r="T322" i="1"/>
  <c r="V139" i="1"/>
  <c r="W140" i="1"/>
  <c r="Y140" i="1" s="1"/>
  <c r="Z141" i="1"/>
  <c r="X141" i="1"/>
  <c r="X312" i="1" l="1"/>
  <c r="Z312" i="1"/>
  <c r="V310" i="1"/>
  <c r="W311" i="1"/>
  <c r="Y311" i="1" s="1"/>
  <c r="U322" i="1"/>
  <c r="Z140" i="1"/>
  <c r="X140" i="1"/>
  <c r="S324" i="1"/>
  <c r="T323" i="1"/>
  <c r="V138" i="1"/>
  <c r="W139" i="1"/>
  <c r="Y139" i="1" s="1"/>
  <c r="W310" i="1" l="1"/>
  <c r="Y310" i="1" s="1"/>
  <c r="V309" i="1"/>
  <c r="Z139" i="1"/>
  <c r="X139" i="1"/>
  <c r="W138" i="1"/>
  <c r="Y138" i="1" s="1"/>
  <c r="V137" i="1"/>
  <c r="U323" i="1"/>
  <c r="S325" i="1"/>
  <c r="T324" i="1"/>
  <c r="W309" i="1" l="1"/>
  <c r="Y309" i="1" s="1"/>
  <c r="V308" i="1"/>
  <c r="X310" i="1"/>
  <c r="Z310" i="1"/>
  <c r="U324" i="1"/>
  <c r="W137" i="1"/>
  <c r="Y137" i="1" s="1"/>
  <c r="V136" i="1"/>
  <c r="V135" i="1" s="1"/>
  <c r="T325" i="1"/>
  <c r="S326" i="1"/>
  <c r="X138" i="1"/>
  <c r="Z138" i="1"/>
  <c r="V307" i="1" l="1"/>
  <c r="W308" i="1"/>
  <c r="Y308" i="1" s="1"/>
  <c r="X309" i="1"/>
  <c r="Z309" i="1"/>
  <c r="W135" i="1"/>
  <c r="Y135" i="1" s="1"/>
  <c r="V134" i="1"/>
  <c r="Z137" i="1"/>
  <c r="X137" i="1"/>
  <c r="T326" i="1"/>
  <c r="S327" i="1"/>
  <c r="U325" i="1"/>
  <c r="V325" i="1"/>
  <c r="V324" i="1" s="1"/>
  <c r="W324" i="1" s="1"/>
  <c r="Y324" i="1" s="1"/>
  <c r="W136" i="1"/>
  <c r="Y136" i="1" s="1"/>
  <c r="V323" i="1" l="1"/>
  <c r="W323" i="1" s="1"/>
  <c r="Y323" i="1" s="1"/>
  <c r="X308" i="1"/>
  <c r="Z308" i="1"/>
  <c r="W307" i="1"/>
  <c r="Y307" i="1" s="1"/>
  <c r="V306" i="1"/>
  <c r="W325" i="1"/>
  <c r="Y325" i="1" s="1"/>
  <c r="W134" i="1"/>
  <c r="Y134" i="1" s="1"/>
  <c r="V133" i="1"/>
  <c r="Z135" i="1"/>
  <c r="X135" i="1"/>
  <c r="X136" i="1"/>
  <c r="Z136" i="1"/>
  <c r="U326" i="1"/>
  <c r="X324" i="1"/>
  <c r="Z324" i="1"/>
  <c r="T327" i="1"/>
  <c r="S328" i="1"/>
  <c r="V322" i="1" l="1"/>
  <c r="V321" i="1" s="1"/>
  <c r="X325" i="1"/>
  <c r="Z325" i="1"/>
  <c r="W306" i="1"/>
  <c r="Y306" i="1" s="1"/>
  <c r="V305" i="1"/>
  <c r="W133" i="1"/>
  <c r="Y133" i="1" s="1"/>
  <c r="V132" i="1"/>
  <c r="X134" i="1"/>
  <c r="Z134" i="1"/>
  <c r="T328" i="1"/>
  <c r="U328" i="1" s="1"/>
  <c r="S329" i="1"/>
  <c r="U327" i="1"/>
  <c r="W322" i="1" l="1"/>
  <c r="Y322" i="1" s="1"/>
  <c r="X133" i="1"/>
  <c r="W321" i="1"/>
  <c r="Y321" i="1" s="1"/>
  <c r="V320" i="1"/>
  <c r="W305" i="1"/>
  <c r="Y305" i="1" s="1"/>
  <c r="V304" i="1"/>
  <c r="X306" i="1"/>
  <c r="Z306" i="1"/>
  <c r="W132" i="1"/>
  <c r="Y132" i="1" s="1"/>
  <c r="V131" i="1"/>
  <c r="T329" i="1"/>
  <c r="U329" i="1" s="1"/>
  <c r="S330" i="1"/>
  <c r="X322" i="1" l="1"/>
  <c r="Z322" i="1"/>
  <c r="Z321" i="1"/>
  <c r="X321" i="1"/>
  <c r="W320" i="1"/>
  <c r="Y320" i="1" s="1"/>
  <c r="V319" i="1"/>
  <c r="W304" i="1"/>
  <c r="Y304" i="1" s="1"/>
  <c r="V303" i="1"/>
  <c r="X305" i="1"/>
  <c r="Z305" i="1"/>
  <c r="W131" i="1"/>
  <c r="Y131" i="1" s="1"/>
  <c r="V130" i="1"/>
  <c r="X132" i="1"/>
  <c r="Z132" i="1"/>
  <c r="S331" i="1"/>
  <c r="T330" i="1"/>
  <c r="U330" i="1" s="1"/>
  <c r="Z320" i="1" l="1"/>
  <c r="W319" i="1"/>
  <c r="Y319" i="1" s="1"/>
  <c r="V318" i="1"/>
  <c r="X320" i="1"/>
  <c r="W303" i="1"/>
  <c r="Y303" i="1" s="1"/>
  <c r="V302" i="1"/>
  <c r="W130" i="1"/>
  <c r="Y130" i="1" s="1"/>
  <c r="V129" i="1"/>
  <c r="X131" i="1"/>
  <c r="Z131" i="1"/>
  <c r="S332" i="1"/>
  <c r="T331" i="1"/>
  <c r="U331" i="1" s="1"/>
  <c r="Z319" i="1" l="1"/>
  <c r="X319" i="1"/>
  <c r="V317" i="1"/>
  <c r="W317" i="1" s="1"/>
  <c r="Y317" i="1" s="1"/>
  <c r="W318" i="1"/>
  <c r="Y318" i="1" s="1"/>
  <c r="W302" i="1"/>
  <c r="Y302" i="1" s="1"/>
  <c r="V301" i="1"/>
  <c r="X303" i="1"/>
  <c r="Z303" i="1"/>
  <c r="W129" i="1"/>
  <c r="Y129" i="1" s="1"/>
  <c r="V128" i="1"/>
  <c r="Z130" i="1"/>
  <c r="X130" i="1"/>
  <c r="T332" i="1"/>
  <c r="U332" i="1" s="1"/>
  <c r="S333" i="1"/>
  <c r="X318" i="1" l="1"/>
  <c r="Z318" i="1"/>
  <c r="V300" i="1"/>
  <c r="W301" i="1"/>
  <c r="Y301" i="1" s="1"/>
  <c r="Z302" i="1"/>
  <c r="X302" i="1"/>
  <c r="W128" i="1"/>
  <c r="Y128" i="1" s="1"/>
  <c r="V127" i="1"/>
  <c r="X129" i="1"/>
  <c r="Z129" i="1"/>
  <c r="T333" i="1"/>
  <c r="U333" i="1" s="1"/>
  <c r="S334" i="1"/>
  <c r="Z301" i="1" l="1"/>
  <c r="X301" i="1"/>
  <c r="W300" i="1"/>
  <c r="Y300" i="1" s="1"/>
  <c r="V299" i="1"/>
  <c r="V126" i="1"/>
  <c r="W127" i="1"/>
  <c r="Y127" i="1" s="1"/>
  <c r="Z128" i="1"/>
  <c r="X128" i="1"/>
  <c r="S335" i="1"/>
  <c r="T334" i="1"/>
  <c r="U334" i="1" s="1"/>
  <c r="X300" i="1" l="1"/>
  <c r="Z300" i="1"/>
  <c r="V298" i="1"/>
  <c r="W299" i="1"/>
  <c r="Y299" i="1" s="1"/>
  <c r="Z127" i="1"/>
  <c r="X127" i="1"/>
  <c r="W126" i="1"/>
  <c r="Y126" i="1" s="1"/>
  <c r="V125" i="1"/>
  <c r="S336" i="1"/>
  <c r="T335" i="1"/>
  <c r="V297" i="1" l="1"/>
  <c r="W298" i="1"/>
  <c r="Y298" i="1" s="1"/>
  <c r="X126" i="1"/>
  <c r="Z126" i="1"/>
  <c r="V124" i="1"/>
  <c r="W125" i="1"/>
  <c r="Y125" i="1" s="1"/>
  <c r="U335" i="1"/>
  <c r="T336" i="1"/>
  <c r="S337" i="1"/>
  <c r="X125" i="1" l="1"/>
  <c r="Z298" i="1"/>
  <c r="X298" i="1"/>
  <c r="W297" i="1"/>
  <c r="Y297" i="1" s="1"/>
  <c r="V296" i="1"/>
  <c r="W124" i="1"/>
  <c r="Y124" i="1" s="1"/>
  <c r="V123" i="1"/>
  <c r="S338" i="1"/>
  <c r="T337" i="1"/>
  <c r="U336" i="1"/>
  <c r="X297" i="1" l="1"/>
  <c r="Z297" i="1"/>
  <c r="W296" i="1"/>
  <c r="Y296" i="1" s="1"/>
  <c r="V295" i="1"/>
  <c r="W123" i="1"/>
  <c r="Y123" i="1" s="1"/>
  <c r="V122" i="1"/>
  <c r="Z124" i="1"/>
  <c r="X124" i="1"/>
  <c r="U337" i="1"/>
  <c r="T338" i="1"/>
  <c r="S339" i="1"/>
  <c r="Z296" i="1" l="1"/>
  <c r="X296" i="1"/>
  <c r="V294" i="1"/>
  <c r="W295" i="1"/>
  <c r="Y295" i="1" s="1"/>
  <c r="W122" i="1"/>
  <c r="Y122" i="1" s="1"/>
  <c r="V121" i="1"/>
  <c r="X123" i="1"/>
  <c r="Z123" i="1"/>
  <c r="S340" i="1"/>
  <c r="T339" i="1"/>
  <c r="V338" i="1"/>
  <c r="U338" i="1"/>
  <c r="W294" i="1" l="1"/>
  <c r="Y294" i="1" s="1"/>
  <c r="V293" i="1"/>
  <c r="W121" i="1"/>
  <c r="Y121" i="1" s="1"/>
  <c r="V120" i="1"/>
  <c r="Z122" i="1"/>
  <c r="X122" i="1"/>
  <c r="W338" i="1"/>
  <c r="Y338" i="1" s="1"/>
  <c r="V337" i="1"/>
  <c r="V339" i="1"/>
  <c r="U339" i="1"/>
  <c r="T340" i="1"/>
  <c r="S341" i="1"/>
  <c r="W293" i="1" l="1"/>
  <c r="Y293" i="1" s="1"/>
  <c r="V292" i="1"/>
  <c r="Z294" i="1"/>
  <c r="X294" i="1"/>
  <c r="V119" i="1"/>
  <c r="W120" i="1"/>
  <c r="Y120" i="1" s="1"/>
  <c r="Z121" i="1"/>
  <c r="X121" i="1"/>
  <c r="W339" i="1"/>
  <c r="Y339" i="1" s="1"/>
  <c r="T341" i="1"/>
  <c r="S342" i="1"/>
  <c r="W337" i="1"/>
  <c r="Y337" i="1" s="1"/>
  <c r="V336" i="1"/>
  <c r="U340" i="1"/>
  <c r="V340" i="1"/>
  <c r="Z338" i="1"/>
  <c r="X338" i="1"/>
  <c r="W292" i="1" l="1"/>
  <c r="Y292" i="1" s="1"/>
  <c r="V291" i="1"/>
  <c r="Z293" i="1"/>
  <c r="X293" i="1"/>
  <c r="X120" i="1"/>
  <c r="Z120" i="1"/>
  <c r="W119" i="1"/>
  <c r="Y119" i="1" s="1"/>
  <c r="V118" i="1"/>
  <c r="Z337" i="1"/>
  <c r="X337" i="1"/>
  <c r="W340" i="1"/>
  <c r="Y340" i="1" s="1"/>
  <c r="T342" i="1"/>
  <c r="S343" i="1"/>
  <c r="V341" i="1"/>
  <c r="U341" i="1"/>
  <c r="W336" i="1"/>
  <c r="Y336" i="1" s="1"/>
  <c r="V335" i="1"/>
  <c r="Z339" i="1"/>
  <c r="X339" i="1"/>
  <c r="W291" i="1" l="1"/>
  <c r="Y291" i="1" s="1"/>
  <c r="V290" i="1"/>
  <c r="X292" i="1"/>
  <c r="Z292" i="1"/>
  <c r="X119" i="1"/>
  <c r="Z119" i="1"/>
  <c r="W118" i="1"/>
  <c r="Y118" i="1" s="1"/>
  <c r="V117" i="1"/>
  <c r="X340" i="1"/>
  <c r="Z340" i="1"/>
  <c r="X336" i="1"/>
  <c r="Z336" i="1"/>
  <c r="W341" i="1"/>
  <c r="Y341" i="1" s="1"/>
  <c r="W335" i="1"/>
  <c r="Y335" i="1" s="1"/>
  <c r="V334" i="1"/>
  <c r="S344" i="1"/>
  <c r="T343" i="1"/>
  <c r="U342" i="1"/>
  <c r="W290" i="1" l="1"/>
  <c r="Y290" i="1" s="1"/>
  <c r="V289" i="1"/>
  <c r="Z291" i="1"/>
  <c r="X291" i="1"/>
  <c r="X118" i="1"/>
  <c r="Z118" i="1"/>
  <c r="W117" i="1"/>
  <c r="Y117" i="1" s="1"/>
  <c r="V116" i="1"/>
  <c r="Z335" i="1"/>
  <c r="X335" i="1"/>
  <c r="U343" i="1"/>
  <c r="V343" i="1"/>
  <c r="V342" i="1" s="1"/>
  <c r="W342" i="1" s="1"/>
  <c r="Y342" i="1" s="1"/>
  <c r="Z341" i="1"/>
  <c r="X341" i="1"/>
  <c r="T344" i="1"/>
  <c r="S345" i="1"/>
  <c r="V333" i="1"/>
  <c r="W334" i="1"/>
  <c r="Y334" i="1" s="1"/>
  <c r="W289" i="1" l="1"/>
  <c r="Y289" i="1" s="1"/>
  <c r="V288" i="1"/>
  <c r="X290" i="1"/>
  <c r="Z290" i="1"/>
  <c r="X117" i="1"/>
  <c r="Z117" i="1"/>
  <c r="V115" i="1"/>
  <c r="W116" i="1"/>
  <c r="Y116" i="1" s="1"/>
  <c r="V332" i="1"/>
  <c r="W333" i="1"/>
  <c r="Y333" i="1" s="1"/>
  <c r="X334" i="1"/>
  <c r="Z334" i="1"/>
  <c r="X342" i="1"/>
  <c r="Z342" i="1"/>
  <c r="T345" i="1"/>
  <c r="S346" i="1"/>
  <c r="U344" i="1"/>
  <c r="W343" i="1"/>
  <c r="Y343" i="1" s="1"/>
  <c r="W288" i="1" l="1"/>
  <c r="Y288" i="1" s="1"/>
  <c r="V287" i="1"/>
  <c r="X289" i="1"/>
  <c r="Z289" i="1"/>
  <c r="W115" i="1"/>
  <c r="Y115" i="1" s="1"/>
  <c r="V114" i="1"/>
  <c r="Z116" i="1"/>
  <c r="X116" i="1"/>
  <c r="Z343" i="1"/>
  <c r="X343" i="1"/>
  <c r="T346" i="1"/>
  <c r="S347" i="1"/>
  <c r="U345" i="1"/>
  <c r="W332" i="1"/>
  <c r="Y332" i="1" s="1"/>
  <c r="V331" i="1"/>
  <c r="W287" i="1" l="1"/>
  <c r="Y287" i="1" s="1"/>
  <c r="V286" i="1"/>
  <c r="Z288" i="1"/>
  <c r="X288" i="1"/>
  <c r="W114" i="1"/>
  <c r="Y114" i="1" s="1"/>
  <c r="V113" i="1"/>
  <c r="X115" i="1"/>
  <c r="Z115" i="1"/>
  <c r="V330" i="1"/>
  <c r="W331" i="1"/>
  <c r="Y331" i="1" s="1"/>
  <c r="T347" i="1"/>
  <c r="S348" i="1"/>
  <c r="U346" i="1"/>
  <c r="Z332" i="1"/>
  <c r="X332" i="1"/>
  <c r="W286" i="1" l="1"/>
  <c r="Y286" i="1" s="1"/>
  <c r="V285" i="1"/>
  <c r="Z287" i="1"/>
  <c r="X287" i="1"/>
  <c r="V112" i="1"/>
  <c r="W113" i="1"/>
  <c r="Y113" i="1" s="1"/>
  <c r="Z114" i="1"/>
  <c r="X114" i="1"/>
  <c r="T348" i="1"/>
  <c r="S349" i="1"/>
  <c r="U347" i="1"/>
  <c r="Z331" i="1"/>
  <c r="X331" i="1"/>
  <c r="W330" i="1"/>
  <c r="Y330" i="1" s="1"/>
  <c r="V329" i="1"/>
  <c r="V284" i="1" l="1"/>
  <c r="W285" i="1"/>
  <c r="Y285" i="1" s="1"/>
  <c r="X286" i="1"/>
  <c r="Z286" i="1"/>
  <c r="X113" i="1"/>
  <c r="Z113" i="1"/>
  <c r="W112" i="1"/>
  <c r="Y112" i="1" s="1"/>
  <c r="V111" i="1"/>
  <c r="V328" i="1"/>
  <c r="W329" i="1"/>
  <c r="Y329" i="1" s="1"/>
  <c r="Z330" i="1"/>
  <c r="X330" i="1"/>
  <c r="T349" i="1"/>
  <c r="S350" i="1"/>
  <c r="U348" i="1"/>
  <c r="Z285" i="1" l="1"/>
  <c r="X285" i="1"/>
  <c r="W284" i="1"/>
  <c r="Y284" i="1" s="1"/>
  <c r="V283" i="1"/>
  <c r="X112" i="1"/>
  <c r="Z112" i="1"/>
  <c r="W328" i="1"/>
  <c r="Y328" i="1" s="1"/>
  <c r="V327" i="1"/>
  <c r="V110" i="1"/>
  <c r="W111" i="1"/>
  <c r="Y111" i="1" s="1"/>
  <c r="T350" i="1"/>
  <c r="S351" i="1"/>
  <c r="U349" i="1"/>
  <c r="X329" i="1"/>
  <c r="Z329" i="1"/>
  <c r="Z328" i="1" l="1"/>
  <c r="X328" i="1"/>
  <c r="Z284" i="1"/>
  <c r="X284" i="1"/>
  <c r="W283" i="1"/>
  <c r="Y283" i="1" s="1"/>
  <c r="V282" i="1"/>
  <c r="Z111" i="1"/>
  <c r="X111" i="1"/>
  <c r="W110" i="1"/>
  <c r="Y110" i="1" s="1"/>
  <c r="V109" i="1"/>
  <c r="V326" i="1"/>
  <c r="W326" i="1" s="1"/>
  <c r="Y326" i="1" s="1"/>
  <c r="W327" i="1"/>
  <c r="Y327" i="1" s="1"/>
  <c r="S352" i="1"/>
  <c r="T351" i="1"/>
  <c r="U350" i="1"/>
  <c r="Z283" i="1" l="1"/>
  <c r="X283" i="1"/>
  <c r="W282" i="1"/>
  <c r="Y282" i="1" s="1"/>
  <c r="V281" i="1"/>
  <c r="Z327" i="1"/>
  <c r="X327" i="1"/>
  <c r="X326" i="1"/>
  <c r="Z326" i="1"/>
  <c r="W109" i="1"/>
  <c r="Y109" i="1" s="1"/>
  <c r="V108" i="1"/>
  <c r="X110" i="1"/>
  <c r="Z110" i="1"/>
  <c r="U351" i="1"/>
  <c r="S353" i="1"/>
  <c r="T352" i="1"/>
  <c r="X282" i="1" l="1"/>
  <c r="Z282" i="1"/>
  <c r="W281" i="1"/>
  <c r="Y281" i="1" s="1"/>
  <c r="V280" i="1"/>
  <c r="W108" i="1"/>
  <c r="Y108" i="1" s="1"/>
  <c r="V107" i="1"/>
  <c r="X109" i="1"/>
  <c r="Z109" i="1"/>
  <c r="U352" i="1"/>
  <c r="T353" i="1"/>
  <c r="S354" i="1"/>
  <c r="X281" i="1" l="1"/>
  <c r="Z281" i="1"/>
  <c r="V279" i="1"/>
  <c r="W280" i="1"/>
  <c r="Y280" i="1" s="1"/>
  <c r="V106" i="1"/>
  <c r="W107" i="1"/>
  <c r="Y107" i="1" s="1"/>
  <c r="Z108" i="1"/>
  <c r="X108" i="1"/>
  <c r="T354" i="1"/>
  <c r="S355" i="1"/>
  <c r="U353" i="1"/>
  <c r="W279" i="1" l="1"/>
  <c r="Y279" i="1" s="1"/>
  <c r="V278" i="1"/>
  <c r="Z280" i="1"/>
  <c r="X280" i="1"/>
  <c r="Z107" i="1"/>
  <c r="X107" i="1"/>
  <c r="W106" i="1"/>
  <c r="Y106" i="1" s="1"/>
  <c r="V105" i="1"/>
  <c r="U354" i="1"/>
  <c r="S356" i="1"/>
  <c r="T355" i="1"/>
  <c r="W278" i="1" l="1"/>
  <c r="Y278" i="1" s="1"/>
  <c r="V277" i="1"/>
  <c r="X279" i="1"/>
  <c r="Z279" i="1"/>
  <c r="X106" i="1"/>
  <c r="Z106" i="1"/>
  <c r="W105" i="1"/>
  <c r="Y105" i="1" s="1"/>
  <c r="V104" i="1"/>
  <c r="U355" i="1"/>
  <c r="S357" i="1"/>
  <c r="T356" i="1"/>
  <c r="W277" i="1" l="1"/>
  <c r="Y277" i="1" s="1"/>
  <c r="V276" i="1"/>
  <c r="X278" i="1"/>
  <c r="Z278" i="1"/>
  <c r="X105" i="1"/>
  <c r="Z105" i="1"/>
  <c r="V103" i="1"/>
  <c r="W104" i="1"/>
  <c r="Y104" i="1" s="1"/>
  <c r="S358" i="1"/>
  <c r="T357" i="1"/>
  <c r="U356" i="1"/>
  <c r="W276" i="1" l="1"/>
  <c r="Y276" i="1" s="1"/>
  <c r="V275" i="1"/>
  <c r="Z277" i="1"/>
  <c r="X277" i="1"/>
  <c r="V102" i="1"/>
  <c r="W103" i="1"/>
  <c r="Y103" i="1" s="1"/>
  <c r="Z104" i="1"/>
  <c r="X104" i="1"/>
  <c r="U357" i="1"/>
  <c r="S359" i="1"/>
  <c r="T358" i="1"/>
  <c r="V274" i="1" l="1"/>
  <c r="W275" i="1"/>
  <c r="Y275" i="1" s="1"/>
  <c r="X276" i="1"/>
  <c r="Z276" i="1"/>
  <c r="X103" i="1"/>
  <c r="Z103" i="1"/>
  <c r="W102" i="1"/>
  <c r="Y102" i="1" s="1"/>
  <c r="V101" i="1"/>
  <c r="U358" i="1"/>
  <c r="T359" i="1"/>
  <c r="S360" i="1"/>
  <c r="X275" i="1" l="1"/>
  <c r="Z275" i="1"/>
  <c r="W274" i="1"/>
  <c r="Y274" i="1" s="1"/>
  <c r="V273" i="1"/>
  <c r="W101" i="1"/>
  <c r="Y101" i="1" s="1"/>
  <c r="V100" i="1"/>
  <c r="X102" i="1"/>
  <c r="Z102" i="1"/>
  <c r="S361" i="1"/>
  <c r="T360" i="1"/>
  <c r="U359" i="1"/>
  <c r="Z274" i="1" l="1"/>
  <c r="X274" i="1"/>
  <c r="W273" i="1"/>
  <c r="Y273" i="1" s="1"/>
  <c r="V272" i="1"/>
  <c r="W100" i="1"/>
  <c r="Y100" i="1" s="1"/>
  <c r="V99" i="1"/>
  <c r="Z101" i="1"/>
  <c r="X101" i="1"/>
  <c r="U360" i="1"/>
  <c r="T361" i="1"/>
  <c r="S362" i="1"/>
  <c r="Z273" i="1" l="1"/>
  <c r="X273" i="1"/>
  <c r="W272" i="1"/>
  <c r="Y272" i="1" s="1"/>
  <c r="V271" i="1"/>
  <c r="W99" i="1"/>
  <c r="Y99" i="1" s="1"/>
  <c r="V98" i="1"/>
  <c r="X100" i="1"/>
  <c r="Z100" i="1"/>
  <c r="T362" i="1"/>
  <c r="S363" i="1"/>
  <c r="U361" i="1"/>
  <c r="X272" i="1" l="1"/>
  <c r="Z272" i="1"/>
  <c r="V270" i="1"/>
  <c r="W271" i="1"/>
  <c r="Y271" i="1" s="1"/>
  <c r="W98" i="1"/>
  <c r="Y98" i="1" s="1"/>
  <c r="V97" i="1"/>
  <c r="X99" i="1"/>
  <c r="Z99" i="1"/>
  <c r="T363" i="1"/>
  <c r="S364" i="1"/>
  <c r="U362" i="1"/>
  <c r="W270" i="1" l="1"/>
  <c r="Y270" i="1" s="1"/>
  <c r="V269" i="1"/>
  <c r="Z271" i="1"/>
  <c r="X271" i="1"/>
  <c r="V96" i="1"/>
  <c r="W97" i="1"/>
  <c r="Y97" i="1" s="1"/>
  <c r="X98" i="1"/>
  <c r="Z98" i="1"/>
  <c r="T364" i="1"/>
  <c r="S365" i="1"/>
  <c r="U363" i="1"/>
  <c r="V363" i="1"/>
  <c r="W269" i="1" l="1"/>
  <c r="Y269" i="1" s="1"/>
  <c r="V268" i="1"/>
  <c r="Z270" i="1"/>
  <c r="X270" i="1"/>
  <c r="Z97" i="1"/>
  <c r="X97" i="1"/>
  <c r="W96" i="1"/>
  <c r="Y96" i="1" s="1"/>
  <c r="V95" i="1"/>
  <c r="U364" i="1"/>
  <c r="W363" i="1"/>
  <c r="Y363" i="1" s="1"/>
  <c r="V362" i="1"/>
  <c r="S366" i="1"/>
  <c r="T365" i="1"/>
  <c r="W362" i="1" l="1"/>
  <c r="Y362" i="1" s="1"/>
  <c r="V361" i="1"/>
  <c r="W268" i="1"/>
  <c r="Y268" i="1" s="1"/>
  <c r="V267" i="1"/>
  <c r="X269" i="1"/>
  <c r="Z269" i="1"/>
  <c r="Z96" i="1"/>
  <c r="X96" i="1"/>
  <c r="W95" i="1"/>
  <c r="Y95" i="1" s="1"/>
  <c r="V94" i="1"/>
  <c r="X363" i="1"/>
  <c r="Z363" i="1"/>
  <c r="U365" i="1"/>
  <c r="S367" i="1"/>
  <c r="T366" i="1"/>
  <c r="V360" i="1" l="1"/>
  <c r="W361" i="1"/>
  <c r="Y361" i="1" s="1"/>
  <c r="V266" i="1"/>
  <c r="W267" i="1"/>
  <c r="Z268" i="1"/>
  <c r="X268" i="1"/>
  <c r="V93" i="1"/>
  <c r="W94" i="1"/>
  <c r="Y94" i="1" s="1"/>
  <c r="Z95" i="1"/>
  <c r="X95" i="1"/>
  <c r="U366" i="1"/>
  <c r="T367" i="1"/>
  <c r="S368" i="1"/>
  <c r="X361" i="1" l="1"/>
  <c r="Z361" i="1"/>
  <c r="V359" i="1"/>
  <c r="W360" i="1"/>
  <c r="Y360" i="1" s="1"/>
  <c r="W266" i="1"/>
  <c r="Y266" i="1" s="1"/>
  <c r="V265" i="1"/>
  <c r="Z94" i="1"/>
  <c r="X94" i="1"/>
  <c r="V92" i="1"/>
  <c r="W93" i="1"/>
  <c r="Y93" i="1" s="1"/>
  <c r="T368" i="1"/>
  <c r="S369" i="1"/>
  <c r="U367" i="1"/>
  <c r="W359" i="1" l="1"/>
  <c r="Y359" i="1" s="1"/>
  <c r="V358" i="1"/>
  <c r="X360" i="1"/>
  <c r="Z360" i="1"/>
  <c r="V264" i="1"/>
  <c r="W265" i="1"/>
  <c r="Y265" i="1" s="1"/>
  <c r="Z266" i="1"/>
  <c r="X266" i="1"/>
  <c r="V91" i="1"/>
  <c r="W92" i="1"/>
  <c r="Y92" i="1" s="1"/>
  <c r="X93" i="1"/>
  <c r="Z93" i="1"/>
  <c r="S370" i="1"/>
  <c r="T369" i="1"/>
  <c r="U368" i="1"/>
  <c r="U369" i="1" l="1"/>
  <c r="W358" i="1"/>
  <c r="Y358" i="1" s="1"/>
  <c r="V357" i="1"/>
  <c r="Z265" i="1"/>
  <c r="X265" i="1"/>
  <c r="V263" i="1"/>
  <c r="W264" i="1"/>
  <c r="Y264" i="1" s="1"/>
  <c r="Z92" i="1"/>
  <c r="X92" i="1"/>
  <c r="W91" i="1"/>
  <c r="Y91" i="1" s="1"/>
  <c r="V90" i="1"/>
  <c r="T370" i="1"/>
  <c r="U370" i="1" s="1"/>
  <c r="S371" i="1"/>
  <c r="V356" i="1" l="1"/>
  <c r="W357" i="1"/>
  <c r="Y357" i="1" s="1"/>
  <c r="X358" i="1"/>
  <c r="Z358" i="1"/>
  <c r="V262" i="1"/>
  <c r="W263" i="1"/>
  <c r="Y263" i="1" s="1"/>
  <c r="X264" i="1"/>
  <c r="Z264" i="1"/>
  <c r="X91" i="1"/>
  <c r="Z91" i="1"/>
  <c r="W90" i="1"/>
  <c r="Y90" i="1" s="1"/>
  <c r="V89" i="1"/>
  <c r="S372" i="1"/>
  <c r="T371" i="1"/>
  <c r="U371" i="1" s="1"/>
  <c r="Z357" i="1" l="1"/>
  <c r="X357" i="1"/>
  <c r="W356" i="1"/>
  <c r="Y356" i="1" s="1"/>
  <c r="V355" i="1"/>
  <c r="Z263" i="1"/>
  <c r="X263" i="1"/>
  <c r="W262" i="1"/>
  <c r="Y262" i="1" s="1"/>
  <c r="V261" i="1"/>
  <c r="W89" i="1"/>
  <c r="Y89" i="1" s="1"/>
  <c r="V88" i="1"/>
  <c r="X90" i="1"/>
  <c r="Z90" i="1"/>
  <c r="S373" i="1"/>
  <c r="T372" i="1"/>
  <c r="U372" i="1" s="1"/>
  <c r="V354" i="1" l="1"/>
  <c r="W355" i="1"/>
  <c r="Y355" i="1" s="1"/>
  <c r="Z356" i="1"/>
  <c r="X356" i="1"/>
  <c r="W261" i="1"/>
  <c r="Y261" i="1" s="1"/>
  <c r="V260" i="1"/>
  <c r="X262" i="1"/>
  <c r="Z262" i="1"/>
  <c r="W88" i="1"/>
  <c r="Y88" i="1" s="1"/>
  <c r="V87" i="1"/>
  <c r="Z89" i="1"/>
  <c r="X89" i="1"/>
  <c r="T373" i="1"/>
  <c r="U373" i="1" s="1"/>
  <c r="S374" i="1"/>
  <c r="X355" i="1" l="1"/>
  <c r="Z355" i="1"/>
  <c r="V353" i="1"/>
  <c r="W354" i="1"/>
  <c r="Y354" i="1" s="1"/>
  <c r="V259" i="1"/>
  <c r="W260" i="1"/>
  <c r="Y260" i="1" s="1"/>
  <c r="Z261" i="1"/>
  <c r="X261" i="1"/>
  <c r="V86" i="1"/>
  <c r="W87" i="1"/>
  <c r="Y87" i="1" s="1"/>
  <c r="Z88" i="1"/>
  <c r="X88" i="1"/>
  <c r="S375" i="1"/>
  <c r="T374" i="1"/>
  <c r="U374" i="1" s="1"/>
  <c r="X354" i="1" l="1"/>
  <c r="Z354" i="1"/>
  <c r="W353" i="1"/>
  <c r="Y353" i="1" s="1"/>
  <c r="V352" i="1"/>
  <c r="X260" i="1"/>
  <c r="Z260" i="1"/>
  <c r="W259" i="1"/>
  <c r="Y259" i="1" s="1"/>
  <c r="V258" i="1"/>
  <c r="Z87" i="1"/>
  <c r="X87" i="1"/>
  <c r="W86" i="1"/>
  <c r="Y86" i="1" s="1"/>
  <c r="V85" i="1"/>
  <c r="S376" i="1"/>
  <c r="T375" i="1"/>
  <c r="U375" i="1" s="1"/>
  <c r="X353" i="1" l="1"/>
  <c r="Z353" i="1"/>
  <c r="W352" i="1"/>
  <c r="Y352" i="1" s="1"/>
  <c r="V351" i="1"/>
  <c r="Z259" i="1"/>
  <c r="X259" i="1"/>
  <c r="W258" i="1"/>
  <c r="V257" i="1"/>
  <c r="X86" i="1"/>
  <c r="Z86" i="1"/>
  <c r="W85" i="1"/>
  <c r="Y85" i="1" s="1"/>
  <c r="V84" i="1"/>
  <c r="S377" i="1"/>
  <c r="T376" i="1"/>
  <c r="U376" i="1" s="1"/>
  <c r="V350" i="1" l="1"/>
  <c r="W351" i="1"/>
  <c r="Y351" i="1" s="1"/>
  <c r="W257" i="1"/>
  <c r="Y257" i="1" s="1"/>
  <c r="V256" i="1"/>
  <c r="X85" i="1"/>
  <c r="Z85" i="1"/>
  <c r="V83" i="1"/>
  <c r="W84" i="1"/>
  <c r="Y84" i="1" s="1"/>
  <c r="T377" i="1"/>
  <c r="U377" i="1" s="1"/>
  <c r="S378" i="1"/>
  <c r="X351" i="1" l="1"/>
  <c r="Z351" i="1"/>
  <c r="V349" i="1"/>
  <c r="W350" i="1"/>
  <c r="Y350" i="1" s="1"/>
  <c r="W256" i="1"/>
  <c r="Y256" i="1" s="1"/>
  <c r="V255" i="1"/>
  <c r="Z257" i="1"/>
  <c r="X257" i="1"/>
  <c r="V82" i="1"/>
  <c r="W83" i="1"/>
  <c r="Y83" i="1" s="1"/>
  <c r="X84" i="1"/>
  <c r="Z84" i="1"/>
  <c r="S379" i="1"/>
  <c r="T378" i="1"/>
  <c r="U378" i="1" s="1"/>
  <c r="V348" i="1" l="1"/>
  <c r="W349" i="1"/>
  <c r="Y349" i="1" s="1"/>
  <c r="X350" i="1"/>
  <c r="Z350" i="1"/>
  <c r="V254" i="1"/>
  <c r="W255" i="1"/>
  <c r="Y255" i="1" s="1"/>
  <c r="X256" i="1"/>
  <c r="Z256" i="1"/>
  <c r="X83" i="1"/>
  <c r="Z83" i="1"/>
  <c r="W82" i="1"/>
  <c r="Y82" i="1" s="1"/>
  <c r="V81" i="1"/>
  <c r="S380" i="1"/>
  <c r="T379" i="1"/>
  <c r="U379" i="1" s="1"/>
  <c r="X349" i="1" l="1"/>
  <c r="Z349" i="1"/>
  <c r="W348" i="1"/>
  <c r="Y348" i="1" s="1"/>
  <c r="V347" i="1"/>
  <c r="X255" i="1"/>
  <c r="Z255" i="1"/>
  <c r="W254" i="1"/>
  <c r="Y254" i="1" s="1"/>
  <c r="V253" i="1"/>
  <c r="Z82" i="1"/>
  <c r="X82" i="1"/>
  <c r="V80" i="1"/>
  <c r="W81" i="1"/>
  <c r="Y81" i="1" s="1"/>
  <c r="S381" i="1"/>
  <c r="T380" i="1"/>
  <c r="U380" i="1" s="1"/>
  <c r="Z348" i="1" l="1"/>
  <c r="X348" i="1"/>
  <c r="W347" i="1"/>
  <c r="Y347" i="1" s="1"/>
  <c r="V346" i="1"/>
  <c r="X254" i="1"/>
  <c r="Z254" i="1"/>
  <c r="W253" i="1"/>
  <c r="Y253" i="1" s="1"/>
  <c r="V252" i="1"/>
  <c r="W80" i="1"/>
  <c r="Y80" i="1" s="1"/>
  <c r="V79" i="1"/>
  <c r="X81" i="1"/>
  <c r="Z81" i="1"/>
  <c r="S382" i="1"/>
  <c r="T381" i="1"/>
  <c r="U381" i="1" s="1"/>
  <c r="W346" i="1" l="1"/>
  <c r="Y346" i="1" s="1"/>
  <c r="V345" i="1"/>
  <c r="Z253" i="1"/>
  <c r="X253" i="1"/>
  <c r="W252" i="1"/>
  <c r="Y252" i="1" s="1"/>
  <c r="V251" i="1"/>
  <c r="W79" i="1"/>
  <c r="V78" i="1"/>
  <c r="X80" i="1"/>
  <c r="Z80" i="1"/>
  <c r="T382" i="1"/>
  <c r="U382" i="1" s="1"/>
  <c r="S383" i="1"/>
  <c r="Z346" i="1" l="1"/>
  <c r="W345" i="1"/>
  <c r="Y345" i="1" s="1"/>
  <c r="V344" i="1"/>
  <c r="W344" i="1" s="1"/>
  <c r="Y344" i="1" s="1"/>
  <c r="X346" i="1"/>
  <c r="X252" i="1"/>
  <c r="Z252" i="1"/>
  <c r="W251" i="1"/>
  <c r="Y251" i="1" s="1"/>
  <c r="V250" i="1"/>
  <c r="W78" i="1"/>
  <c r="V77" i="1"/>
  <c r="S384" i="1"/>
  <c r="T383" i="1"/>
  <c r="U383" i="1" s="1"/>
  <c r="Z344" i="1" l="1"/>
  <c r="X344" i="1"/>
  <c r="X251" i="1"/>
  <c r="Z251" i="1"/>
  <c r="W250" i="1"/>
  <c r="Y250" i="1" s="1"/>
  <c r="V249" i="1"/>
  <c r="W77" i="1"/>
  <c r="Y77" i="1" s="1"/>
  <c r="V76" i="1"/>
  <c r="T384" i="1"/>
  <c r="U384" i="1" s="1"/>
  <c r="S385" i="1"/>
  <c r="Z250" i="1" l="1"/>
  <c r="X250" i="1"/>
  <c r="W249" i="1"/>
  <c r="Y249" i="1" s="1"/>
  <c r="V248" i="1"/>
  <c r="Z77" i="1"/>
  <c r="X77" i="1"/>
  <c r="W76" i="1"/>
  <c r="Y76" i="1" s="1"/>
  <c r="V75" i="1"/>
  <c r="T385" i="1"/>
  <c r="U385" i="1" s="1"/>
  <c r="S386" i="1"/>
  <c r="X249" i="1" l="1"/>
  <c r="Z249" i="1"/>
  <c r="V247" i="1"/>
  <c r="W248" i="1"/>
  <c r="Y248" i="1" s="1"/>
  <c r="X76" i="1"/>
  <c r="Z76" i="1"/>
  <c r="W75" i="1"/>
  <c r="Y75" i="1" s="1"/>
  <c r="V74" i="1"/>
  <c r="S387" i="1"/>
  <c r="T386" i="1"/>
  <c r="U386" i="1" s="1"/>
  <c r="W247" i="1" l="1"/>
  <c r="Y247" i="1" s="1"/>
  <c r="V246" i="1"/>
  <c r="X248" i="1"/>
  <c r="Z248" i="1"/>
  <c r="X75" i="1"/>
  <c r="Z75" i="1"/>
  <c r="W74" i="1"/>
  <c r="Y74" i="1" s="1"/>
  <c r="V73" i="1"/>
  <c r="T387" i="1"/>
  <c r="U387" i="1" s="1"/>
  <c r="S388" i="1"/>
  <c r="Z247" i="1" l="1"/>
  <c r="X247" i="1"/>
  <c r="V245" i="1"/>
  <c r="W246" i="1"/>
  <c r="Y246" i="1" s="1"/>
  <c r="Z74" i="1"/>
  <c r="X74" i="1"/>
  <c r="W73" i="1"/>
  <c r="Y73" i="1" s="1"/>
  <c r="V72" i="1"/>
  <c r="T388" i="1"/>
  <c r="U388" i="1" s="1"/>
  <c r="S389" i="1"/>
  <c r="X246" i="1" l="1"/>
  <c r="Z246" i="1"/>
  <c r="W245" i="1"/>
  <c r="Y245" i="1" s="1"/>
  <c r="V244" i="1"/>
  <c r="X73" i="1"/>
  <c r="Z73" i="1"/>
  <c r="W72" i="1"/>
  <c r="Y72" i="1" s="1"/>
  <c r="V71" i="1"/>
  <c r="S390" i="1"/>
  <c r="T389" i="1"/>
  <c r="U389" i="1" s="1"/>
  <c r="W244" i="1" l="1"/>
  <c r="Y244" i="1" s="1"/>
  <c r="V243" i="1"/>
  <c r="W243" i="1" s="1"/>
  <c r="Y243" i="1" s="1"/>
  <c r="Z245" i="1"/>
  <c r="X245" i="1"/>
  <c r="Z72" i="1"/>
  <c r="X72" i="1"/>
  <c r="W71" i="1"/>
  <c r="Y71" i="1" s="1"/>
  <c r="V70" i="1"/>
  <c r="S391" i="1"/>
  <c r="T390" i="1"/>
  <c r="Z244" i="1" l="1"/>
  <c r="X244" i="1"/>
  <c r="X71" i="1"/>
  <c r="Z71" i="1"/>
  <c r="V69" i="1"/>
  <c r="W70" i="1"/>
  <c r="Y70" i="1" s="1"/>
  <c r="U390" i="1"/>
  <c r="S392" i="1"/>
  <c r="T391" i="1"/>
  <c r="W69" i="1" l="1"/>
  <c r="Y69" i="1" s="1"/>
  <c r="V68" i="1"/>
  <c r="X70" i="1"/>
  <c r="Z70" i="1"/>
  <c r="U391" i="1"/>
  <c r="S393" i="1"/>
  <c r="T392" i="1"/>
  <c r="W68" i="1" l="1"/>
  <c r="Y68" i="1" s="1"/>
  <c r="V67" i="1"/>
  <c r="X69" i="1"/>
  <c r="Z69" i="1"/>
  <c r="U392" i="1"/>
  <c r="T393" i="1"/>
  <c r="S394" i="1"/>
  <c r="V66" i="1" l="1"/>
  <c r="W67" i="1"/>
  <c r="Y67" i="1" s="1"/>
  <c r="Z68" i="1"/>
  <c r="X68" i="1"/>
  <c r="S395" i="1"/>
  <c r="T394" i="1"/>
  <c r="U393" i="1"/>
  <c r="Z67" i="1" l="1"/>
  <c r="X67" i="1"/>
  <c r="V65" i="1"/>
  <c r="W66" i="1"/>
  <c r="Y66" i="1" s="1"/>
  <c r="U394" i="1"/>
  <c r="S396" i="1"/>
  <c r="T395" i="1"/>
  <c r="W65" i="1" l="1"/>
  <c r="Y65" i="1" s="1"/>
  <c r="V64" i="1"/>
  <c r="Z66" i="1"/>
  <c r="X66" i="1"/>
  <c r="U395" i="1"/>
  <c r="T396" i="1"/>
  <c r="S397" i="1"/>
  <c r="W64" i="1" l="1"/>
  <c r="Y64" i="1" s="1"/>
  <c r="V63" i="1"/>
  <c r="X65" i="1"/>
  <c r="Z65" i="1"/>
  <c r="U396" i="1"/>
  <c r="T397" i="1"/>
  <c r="S398" i="1"/>
  <c r="V62" i="1" l="1"/>
  <c r="W63" i="1"/>
  <c r="Y63" i="1" s="1"/>
  <c r="Z64" i="1"/>
  <c r="X64" i="1"/>
  <c r="U397" i="1"/>
  <c r="T398" i="1"/>
  <c r="S399" i="1"/>
  <c r="Z63" i="1" l="1"/>
  <c r="X63" i="1"/>
  <c r="V61" i="1"/>
  <c r="W62" i="1"/>
  <c r="Y62" i="1" s="1"/>
  <c r="S400" i="1"/>
  <c r="T399" i="1"/>
  <c r="U398" i="1"/>
  <c r="V60" i="1" l="1"/>
  <c r="W61" i="1"/>
  <c r="Y61" i="1" s="1"/>
  <c r="X62" i="1"/>
  <c r="Z62" i="1"/>
  <c r="U399" i="1"/>
  <c r="T400" i="1"/>
  <c r="S401" i="1"/>
  <c r="X61" i="1" l="1"/>
  <c r="Z61" i="1"/>
  <c r="V59" i="1"/>
  <c r="W60" i="1"/>
  <c r="Y60" i="1" s="1"/>
  <c r="S402" i="1"/>
  <c r="T401" i="1"/>
  <c r="U400" i="1"/>
  <c r="W59" i="1" l="1"/>
  <c r="Y59" i="1" s="1"/>
  <c r="V58" i="1"/>
  <c r="Z60" i="1"/>
  <c r="X60" i="1"/>
  <c r="S403" i="1"/>
  <c r="T402" i="1"/>
  <c r="U401" i="1"/>
  <c r="W58" i="1" l="1"/>
  <c r="Y58" i="1" s="1"/>
  <c r="V57" i="1"/>
  <c r="X59" i="1"/>
  <c r="Z59" i="1"/>
  <c r="S404" i="1"/>
  <c r="T403" i="1"/>
  <c r="U402" i="1"/>
  <c r="W57" i="1" l="1"/>
  <c r="Y57" i="1" s="1"/>
  <c r="V56" i="1"/>
  <c r="Z58" i="1"/>
  <c r="X58" i="1"/>
  <c r="U403" i="1"/>
  <c r="S405" i="1"/>
  <c r="T404" i="1"/>
  <c r="W56" i="1" l="1"/>
  <c r="Y56" i="1" s="1"/>
  <c r="V55" i="1"/>
  <c r="Z57" i="1"/>
  <c r="X57" i="1"/>
  <c r="U404" i="1"/>
  <c r="T405" i="1"/>
  <c r="U405" i="1" s="1"/>
  <c r="S406" i="1"/>
  <c r="W55" i="1" l="1"/>
  <c r="Y55" i="1" s="1"/>
  <c r="V54" i="1"/>
  <c r="Z56" i="1"/>
  <c r="X56" i="1"/>
  <c r="S407" i="1"/>
  <c r="T406" i="1"/>
  <c r="U406" i="1" s="1"/>
  <c r="V53" i="1" l="1"/>
  <c r="W54" i="1"/>
  <c r="Y54" i="1" s="1"/>
  <c r="X55" i="1"/>
  <c r="Z55" i="1"/>
  <c r="S408" i="1"/>
  <c r="T407" i="1"/>
  <c r="U407" i="1" s="1"/>
  <c r="Z54" i="1" l="1"/>
  <c r="X54" i="1"/>
  <c r="W53" i="1"/>
  <c r="Y53" i="1" s="1"/>
  <c r="V52" i="1"/>
  <c r="S409" i="1"/>
  <c r="T408" i="1"/>
  <c r="U408" i="1" s="1"/>
  <c r="V51" i="1" l="1"/>
  <c r="W52" i="1"/>
  <c r="Y52" i="1" s="1"/>
  <c r="X53" i="1"/>
  <c r="Z53" i="1"/>
  <c r="S410" i="1"/>
  <c r="T409" i="1"/>
  <c r="U409" i="1" s="1"/>
  <c r="Z52" i="1" l="1"/>
  <c r="X52" i="1"/>
  <c r="V50" i="1"/>
  <c r="W51" i="1"/>
  <c r="Y51" i="1" s="1"/>
  <c r="T410" i="1"/>
  <c r="U410" i="1" s="1"/>
  <c r="S411" i="1"/>
  <c r="V49" i="1" l="1"/>
  <c r="W50" i="1"/>
  <c r="Y50" i="1" s="1"/>
  <c r="X51" i="1"/>
  <c r="Z51" i="1"/>
  <c r="T411" i="1"/>
  <c r="U411" i="1" s="1"/>
  <c r="S412" i="1"/>
  <c r="X50" i="1" l="1"/>
  <c r="Z50" i="1"/>
  <c r="V48" i="1"/>
  <c r="W49" i="1"/>
  <c r="Y49" i="1" s="1"/>
  <c r="T412" i="1"/>
  <c r="U412" i="1" s="1"/>
  <c r="S413" i="1"/>
  <c r="X49" i="1" l="1"/>
  <c r="Z49" i="1"/>
  <c r="W48" i="1"/>
  <c r="Y48" i="1" s="1"/>
  <c r="V47" i="1"/>
  <c r="S414" i="1"/>
  <c r="T413" i="1"/>
  <c r="V46" i="1" l="1"/>
  <c r="W47" i="1"/>
  <c r="Y47" i="1" s="1"/>
  <c r="X48" i="1"/>
  <c r="Z48" i="1"/>
  <c r="U413" i="1"/>
  <c r="S415" i="1"/>
  <c r="T414" i="1"/>
  <c r="X267" i="1" l="1"/>
  <c r="X148" i="1"/>
  <c r="X78" i="1"/>
  <c r="Z47" i="1"/>
  <c r="X47" i="1"/>
  <c r="W46" i="1"/>
  <c r="Y46" i="1" s="1"/>
  <c r="X243" i="1"/>
  <c r="X232" i="1"/>
  <c r="X236" i="1"/>
  <c r="X299" i="1"/>
  <c r="X295" i="1"/>
  <c r="X258" i="1"/>
  <c r="X304" i="1"/>
  <c r="X317" i="1"/>
  <c r="X347" i="1"/>
  <c r="X315" i="1"/>
  <c r="X352" i="1"/>
  <c r="X323" i="1"/>
  <c r="X359" i="1"/>
  <c r="X307" i="1"/>
  <c r="X333" i="1"/>
  <c r="X362" i="1"/>
  <c r="X345" i="1"/>
  <c r="X311" i="1"/>
  <c r="X79" i="1"/>
  <c r="U414" i="1"/>
  <c r="T415" i="1"/>
  <c r="S416" i="1"/>
  <c r="X46" i="1" l="1"/>
  <c r="Z46" i="1"/>
  <c r="S417" i="1"/>
  <c r="T416" i="1"/>
  <c r="U415" i="1"/>
  <c r="U416" i="1" l="1"/>
  <c r="S418" i="1"/>
  <c r="T417" i="1"/>
  <c r="S419" i="1" l="1"/>
  <c r="T418" i="1"/>
  <c r="U418" i="1" s="1"/>
  <c r="U417" i="1"/>
  <c r="T419" i="1" l="1"/>
  <c r="S420" i="1"/>
  <c r="U419" i="1" l="1"/>
  <c r="T420" i="1"/>
  <c r="S421" i="1"/>
  <c r="S422" i="1" l="1"/>
  <c r="T421" i="1"/>
  <c r="U420" i="1"/>
  <c r="U421" i="1" l="1"/>
  <c r="T422" i="1"/>
  <c r="S423" i="1"/>
  <c r="T423" i="1" l="1"/>
  <c r="S424" i="1"/>
  <c r="U422" i="1"/>
  <c r="S425" i="1" l="1"/>
  <c r="T424" i="1"/>
  <c r="V423" i="1"/>
  <c r="V422" i="1" s="1"/>
  <c r="W422" i="1" s="1"/>
  <c r="Y422" i="1" s="1"/>
  <c r="U423" i="1"/>
  <c r="V421" i="1" l="1"/>
  <c r="W421" i="1" s="1"/>
  <c r="Y421" i="1" s="1"/>
  <c r="W423" i="1"/>
  <c r="Y423" i="1" s="1"/>
  <c r="V424" i="1"/>
  <c r="U424" i="1"/>
  <c r="Z422" i="1"/>
  <c r="X422" i="1"/>
  <c r="T425" i="1"/>
  <c r="S426" i="1"/>
  <c r="V420" i="1"/>
  <c r="Z423" i="1" l="1"/>
  <c r="X423" i="1"/>
  <c r="W420" i="1"/>
  <c r="Y420" i="1" s="1"/>
  <c r="V419" i="1"/>
  <c r="Z421" i="1"/>
  <c r="X421" i="1"/>
  <c r="T426" i="1"/>
  <c r="S427" i="1"/>
  <c r="U425" i="1"/>
  <c r="V425" i="1"/>
  <c r="W424" i="1"/>
  <c r="Y424" i="1" s="1"/>
  <c r="S428" i="1" l="1"/>
  <c r="T427" i="1"/>
  <c r="U426" i="1"/>
  <c r="W419" i="1"/>
  <c r="Y419" i="1" s="1"/>
  <c r="V418" i="1"/>
  <c r="X424" i="1"/>
  <c r="Z424" i="1"/>
  <c r="W425" i="1"/>
  <c r="Y425" i="1" s="1"/>
  <c r="Z420" i="1"/>
  <c r="X420" i="1"/>
  <c r="W418" i="1" l="1"/>
  <c r="Y418" i="1" s="1"/>
  <c r="V417" i="1"/>
  <c r="X425" i="1"/>
  <c r="Z425" i="1"/>
  <c r="U427" i="1"/>
  <c r="S429" i="1"/>
  <c r="T428" i="1"/>
  <c r="U428" i="1" l="1"/>
  <c r="S430" i="1"/>
  <c r="T429" i="1"/>
  <c r="W417" i="1"/>
  <c r="Y417" i="1" s="1"/>
  <c r="V416" i="1"/>
  <c r="Z418" i="1"/>
  <c r="X418" i="1"/>
  <c r="U429" i="1" l="1"/>
  <c r="T430" i="1"/>
  <c r="S431" i="1"/>
  <c r="X417" i="1"/>
  <c r="Z417" i="1"/>
  <c r="W416" i="1"/>
  <c r="Y416" i="1" s="1"/>
  <c r="V415" i="1"/>
  <c r="X416" i="1" l="1"/>
  <c r="S432" i="1"/>
  <c r="T431" i="1"/>
  <c r="U430" i="1"/>
  <c r="W415" i="1"/>
  <c r="Y415" i="1" s="1"/>
  <c r="V414" i="1"/>
  <c r="W414" i="1" l="1"/>
  <c r="Y414" i="1" s="1"/>
  <c r="V413" i="1"/>
  <c r="X415" i="1"/>
  <c r="Z415" i="1"/>
  <c r="U431" i="1"/>
  <c r="V431" i="1"/>
  <c r="T432" i="1"/>
  <c r="S433" i="1"/>
  <c r="U432" i="1" l="1"/>
  <c r="W431" i="1"/>
  <c r="Y431" i="1" s="1"/>
  <c r="V430" i="1"/>
  <c r="T433" i="1"/>
  <c r="S434" i="1"/>
  <c r="W413" i="1"/>
  <c r="Y413" i="1" s="1"/>
  <c r="V412" i="1"/>
  <c r="Z414" i="1"/>
  <c r="X414" i="1"/>
  <c r="W430" i="1" l="1"/>
  <c r="Y430" i="1" s="1"/>
  <c r="V429" i="1"/>
  <c r="U433" i="1"/>
  <c r="W412" i="1"/>
  <c r="Y412" i="1" s="1"/>
  <c r="V411" i="1"/>
  <c r="Z431" i="1"/>
  <c r="X431" i="1"/>
  <c r="S435" i="1"/>
  <c r="T434" i="1"/>
  <c r="U434" i="1" s="1"/>
  <c r="V428" i="1" l="1"/>
  <c r="W429" i="1"/>
  <c r="Y429" i="1" s="1"/>
  <c r="X412" i="1"/>
  <c r="Z412" i="1"/>
  <c r="S436" i="1"/>
  <c r="T435" i="1"/>
  <c r="U435" i="1" s="1"/>
  <c r="W411" i="1"/>
  <c r="Y411" i="1" s="1"/>
  <c r="V410" i="1"/>
  <c r="Z429" i="1" l="1"/>
  <c r="X429" i="1"/>
  <c r="V427" i="1"/>
  <c r="W428" i="1"/>
  <c r="Y428" i="1" s="1"/>
  <c r="S437" i="1"/>
  <c r="T436" i="1"/>
  <c r="U436" i="1" s="1"/>
  <c r="V409" i="1"/>
  <c r="W410" i="1"/>
  <c r="Y410" i="1" s="1"/>
  <c r="Z411" i="1"/>
  <c r="X411" i="1"/>
  <c r="W427" i="1" l="1"/>
  <c r="Y427" i="1" s="1"/>
  <c r="V426" i="1"/>
  <c r="W426" i="1" s="1"/>
  <c r="Y426" i="1" s="1"/>
  <c r="X428" i="1"/>
  <c r="Z428" i="1"/>
  <c r="X410" i="1"/>
  <c r="Z410" i="1"/>
  <c r="S438" i="1"/>
  <c r="T437" i="1"/>
  <c r="U437" i="1" s="1"/>
  <c r="W409" i="1"/>
  <c r="Y409" i="1" s="1"/>
  <c r="V408" i="1"/>
  <c r="Z426" i="1" l="1"/>
  <c r="X426" i="1"/>
  <c r="T438" i="1"/>
  <c r="U438" i="1" s="1"/>
  <c r="S439" i="1"/>
  <c r="Z409" i="1"/>
  <c r="X409" i="1"/>
  <c r="V407" i="1"/>
  <c r="W408" i="1"/>
  <c r="Y408" i="1" s="1"/>
  <c r="Z408" i="1" l="1"/>
  <c r="X408" i="1"/>
  <c r="W407" i="1"/>
  <c r="Y407" i="1" s="1"/>
  <c r="V406" i="1"/>
  <c r="T439" i="1"/>
  <c r="U439" i="1" s="1"/>
  <c r="S440" i="1"/>
  <c r="Z407" i="1" l="1"/>
  <c r="X407" i="1"/>
  <c r="S441" i="1"/>
  <c r="T440" i="1"/>
  <c r="U440" i="1" s="1"/>
  <c r="V405" i="1"/>
  <c r="W406" i="1"/>
  <c r="Y406" i="1" s="1"/>
  <c r="V404" i="1" l="1"/>
  <c r="T441" i="1"/>
  <c r="U441" i="1" s="1"/>
  <c r="S442" i="1"/>
  <c r="W405" i="1"/>
  <c r="Y405" i="1" s="1"/>
  <c r="X419" i="1"/>
  <c r="X427" i="1"/>
  <c r="X430" i="1"/>
  <c r="V403" i="1" l="1"/>
  <c r="W404" i="1"/>
  <c r="Y404" i="1" s="1"/>
  <c r="X405" i="1"/>
  <c r="Z405" i="1"/>
  <c r="T442" i="1"/>
  <c r="U442" i="1" s="1"/>
  <c r="S443" i="1"/>
  <c r="X404" i="1" l="1"/>
  <c r="Z404" i="1"/>
  <c r="W403" i="1"/>
  <c r="Y403" i="1" s="1"/>
  <c r="V402" i="1"/>
  <c r="S444" i="1"/>
  <c r="T443" i="1"/>
  <c r="U443" i="1" s="1"/>
  <c r="X403" i="1" l="1"/>
  <c r="W402" i="1"/>
  <c r="Y402" i="1" s="1"/>
  <c r="V401" i="1"/>
  <c r="T444" i="1"/>
  <c r="U444" i="1" s="1"/>
  <c r="S445" i="1"/>
  <c r="W401" i="1" l="1"/>
  <c r="Y401" i="1" s="1"/>
  <c r="V400" i="1"/>
  <c r="X402" i="1"/>
  <c r="Z402" i="1"/>
  <c r="S446" i="1"/>
  <c r="T445" i="1"/>
  <c r="U445" i="1" s="1"/>
  <c r="V399" i="1" l="1"/>
  <c r="W400" i="1"/>
  <c r="Y400" i="1" s="1"/>
  <c r="X401" i="1"/>
  <c r="Z401" i="1"/>
  <c r="S447" i="1"/>
  <c r="T446" i="1"/>
  <c r="U446" i="1" s="1"/>
  <c r="Z400" i="1" l="1"/>
  <c r="X400" i="1"/>
  <c r="V398" i="1"/>
  <c r="W399" i="1"/>
  <c r="Y399" i="1" s="1"/>
  <c r="T447" i="1"/>
  <c r="S448" i="1"/>
  <c r="V397" i="1" l="1"/>
  <c r="W398" i="1"/>
  <c r="Y398" i="1" s="1"/>
  <c r="Z399" i="1"/>
  <c r="X399" i="1"/>
  <c r="S449" i="1"/>
  <c r="T448" i="1"/>
  <c r="U447" i="1"/>
  <c r="X398" i="1" l="1"/>
  <c r="Z398" i="1"/>
  <c r="V396" i="1"/>
  <c r="W397" i="1"/>
  <c r="Y397" i="1" s="1"/>
  <c r="U448" i="1"/>
  <c r="T449" i="1"/>
  <c r="S450" i="1"/>
  <c r="V395" i="1" l="1"/>
  <c r="W396" i="1"/>
  <c r="Y396" i="1" s="1"/>
  <c r="Z397" i="1"/>
  <c r="X397" i="1"/>
  <c r="S451" i="1"/>
  <c r="T450" i="1"/>
  <c r="U449" i="1"/>
  <c r="X396" i="1" l="1"/>
  <c r="Z396" i="1"/>
  <c r="V394" i="1"/>
  <c r="W395" i="1"/>
  <c r="Y395" i="1" s="1"/>
  <c r="V450" i="1"/>
  <c r="U450" i="1"/>
  <c r="T451" i="1"/>
  <c r="S452" i="1"/>
  <c r="V393" i="1" l="1"/>
  <c r="W394" i="1"/>
  <c r="Y394" i="1" s="1"/>
  <c r="Z395" i="1"/>
  <c r="X395" i="1"/>
  <c r="T452" i="1"/>
  <c r="S453" i="1"/>
  <c r="U451" i="1"/>
  <c r="W450" i="1"/>
  <c r="Y450" i="1" s="1"/>
  <c r="V449" i="1"/>
  <c r="X394" i="1" l="1"/>
  <c r="Z394" i="1"/>
  <c r="W393" i="1"/>
  <c r="Y393" i="1" s="1"/>
  <c r="V392" i="1"/>
  <c r="Z450" i="1"/>
  <c r="X450" i="1"/>
  <c r="W449" i="1"/>
  <c r="Y449" i="1" s="1"/>
  <c r="V448" i="1"/>
  <c r="S454" i="1"/>
  <c r="T453" i="1"/>
  <c r="U452" i="1"/>
  <c r="X393" i="1" l="1"/>
  <c r="W392" i="1"/>
  <c r="Y392" i="1" s="1"/>
  <c r="V391" i="1"/>
  <c r="X449" i="1"/>
  <c r="Z449" i="1"/>
  <c r="U453" i="1"/>
  <c r="V453" i="1"/>
  <c r="T454" i="1"/>
  <c r="S455" i="1"/>
  <c r="W448" i="1"/>
  <c r="Y448" i="1" s="1"/>
  <c r="V447" i="1"/>
  <c r="W391" i="1" l="1"/>
  <c r="Y391" i="1" s="1"/>
  <c r="V390" i="1"/>
  <c r="Z392" i="1"/>
  <c r="X392" i="1"/>
  <c r="X448" i="1"/>
  <c r="Z448" i="1"/>
  <c r="U454" i="1"/>
  <c r="T455" i="1"/>
  <c r="S456" i="1"/>
  <c r="W447" i="1"/>
  <c r="Y447" i="1" s="1"/>
  <c r="V446" i="1"/>
  <c r="W453" i="1"/>
  <c r="Y453" i="1" s="1"/>
  <c r="V452" i="1"/>
  <c r="Z391" i="1" l="1"/>
  <c r="X391" i="1"/>
  <c r="W390" i="1"/>
  <c r="Y390" i="1" s="1"/>
  <c r="V389" i="1"/>
  <c r="Z447" i="1"/>
  <c r="X447" i="1"/>
  <c r="W452" i="1"/>
  <c r="Y452" i="1" s="1"/>
  <c r="V451" i="1"/>
  <c r="W451" i="1" s="1"/>
  <c r="Y451" i="1" s="1"/>
  <c r="T456" i="1"/>
  <c r="S457" i="1"/>
  <c r="V455" i="1"/>
  <c r="U455" i="1"/>
  <c r="X453" i="1"/>
  <c r="Z453" i="1"/>
  <c r="V445" i="1"/>
  <c r="W446" i="1"/>
  <c r="Y446" i="1" s="1"/>
  <c r="W389" i="1" l="1"/>
  <c r="Y389" i="1" s="1"/>
  <c r="V388" i="1"/>
  <c r="Z390" i="1"/>
  <c r="X390" i="1"/>
  <c r="W455" i="1"/>
  <c r="Y455" i="1" s="1"/>
  <c r="V454" i="1"/>
  <c r="W454" i="1" s="1"/>
  <c r="Y454" i="1" s="1"/>
  <c r="T457" i="1"/>
  <c r="S458" i="1"/>
  <c r="U456" i="1"/>
  <c r="Z446" i="1"/>
  <c r="X446" i="1"/>
  <c r="W445" i="1"/>
  <c r="Y445" i="1" s="1"/>
  <c r="V444" i="1"/>
  <c r="X451" i="1"/>
  <c r="Z451" i="1"/>
  <c r="W388" i="1" l="1"/>
  <c r="Y388" i="1" s="1"/>
  <c r="V387" i="1"/>
  <c r="X389" i="1"/>
  <c r="Z389" i="1"/>
  <c r="T458" i="1"/>
  <c r="S459" i="1"/>
  <c r="U457" i="1"/>
  <c r="V457" i="1"/>
  <c r="V443" i="1"/>
  <c r="W444" i="1"/>
  <c r="Y444" i="1" s="1"/>
  <c r="Z445" i="1"/>
  <c r="X445" i="1"/>
  <c r="X455" i="1"/>
  <c r="Z455" i="1"/>
  <c r="V386" i="1" l="1"/>
  <c r="W387" i="1"/>
  <c r="Y387" i="1" s="1"/>
  <c r="Z388" i="1"/>
  <c r="X388" i="1"/>
  <c r="V442" i="1"/>
  <c r="W443" i="1"/>
  <c r="Y443" i="1" s="1"/>
  <c r="W457" i="1"/>
  <c r="Y457" i="1" s="1"/>
  <c r="V456" i="1"/>
  <c r="W456" i="1" s="1"/>
  <c r="Y456" i="1" s="1"/>
  <c r="Z444" i="1"/>
  <c r="X444" i="1"/>
  <c r="S460" i="1"/>
  <c r="T459" i="1"/>
  <c r="V458" i="1"/>
  <c r="U458" i="1"/>
  <c r="Z387" i="1" l="1"/>
  <c r="X387" i="1"/>
  <c r="W386" i="1"/>
  <c r="Y386" i="1" s="1"/>
  <c r="V385" i="1"/>
  <c r="T460" i="1"/>
  <c r="S461" i="1"/>
  <c r="Z457" i="1"/>
  <c r="X457" i="1"/>
  <c r="W458" i="1"/>
  <c r="Y458" i="1" s="1"/>
  <c r="Z443" i="1"/>
  <c r="X443" i="1"/>
  <c r="V459" i="1"/>
  <c r="U459" i="1"/>
  <c r="W442" i="1"/>
  <c r="Y442" i="1" s="1"/>
  <c r="V441" i="1"/>
  <c r="X386" i="1" l="1"/>
  <c r="Z386" i="1"/>
  <c r="V384" i="1"/>
  <c r="W385" i="1"/>
  <c r="Y385" i="1" s="1"/>
  <c r="W459" i="1"/>
  <c r="Y459" i="1" s="1"/>
  <c r="W441" i="1"/>
  <c r="Y441" i="1" s="1"/>
  <c r="V440" i="1"/>
  <c r="Z442" i="1"/>
  <c r="X442" i="1"/>
  <c r="Z458" i="1"/>
  <c r="X458" i="1"/>
  <c r="T461" i="1"/>
  <c r="S462" i="1"/>
  <c r="U460" i="1"/>
  <c r="V460" i="1"/>
  <c r="Z459" i="1" l="1"/>
  <c r="W384" i="1"/>
  <c r="Y384" i="1" s="1"/>
  <c r="V383" i="1"/>
  <c r="X459" i="1"/>
  <c r="W460" i="1"/>
  <c r="Y460" i="1" s="1"/>
  <c r="U461" i="1"/>
  <c r="V461" i="1"/>
  <c r="W440" i="1"/>
  <c r="Y440" i="1" s="1"/>
  <c r="V439" i="1"/>
  <c r="T462" i="1"/>
  <c r="S463" i="1"/>
  <c r="Z441" i="1"/>
  <c r="X441" i="1"/>
  <c r="Z460" i="1" l="1"/>
  <c r="W383" i="1"/>
  <c r="Y383" i="1" s="1"/>
  <c r="V382" i="1"/>
  <c r="Z384" i="1"/>
  <c r="X384" i="1"/>
  <c r="W461" i="1"/>
  <c r="Y461" i="1" s="1"/>
  <c r="X460" i="1"/>
  <c r="U462" i="1"/>
  <c r="V462" i="1"/>
  <c r="W439" i="1"/>
  <c r="V438" i="1"/>
  <c r="Z440" i="1"/>
  <c r="X440" i="1"/>
  <c r="S464" i="1"/>
  <c r="T463" i="1"/>
  <c r="X383" i="1" l="1"/>
  <c r="Z461" i="1"/>
  <c r="W382" i="1"/>
  <c r="Y382" i="1" s="1"/>
  <c r="V381" i="1"/>
  <c r="V380" i="1" s="1"/>
  <c r="X461" i="1"/>
  <c r="W462" i="1"/>
  <c r="Y462" i="1" s="1"/>
  <c r="V463" i="1"/>
  <c r="U463" i="1"/>
  <c r="W438" i="1"/>
  <c r="Y438" i="1" s="1"/>
  <c r="V437" i="1"/>
  <c r="T464" i="1"/>
  <c r="S465" i="1"/>
  <c r="W380" i="1" l="1"/>
  <c r="Y380" i="1" s="1"/>
  <c r="V379" i="1"/>
  <c r="W381" i="1"/>
  <c r="Y381" i="1" s="1"/>
  <c r="X406" i="1"/>
  <c r="Z382" i="1"/>
  <c r="X382" i="1"/>
  <c r="X462" i="1"/>
  <c r="Z462" i="1"/>
  <c r="V464" i="1"/>
  <c r="U464" i="1"/>
  <c r="W437" i="1"/>
  <c r="Y437" i="1" s="1"/>
  <c r="V436" i="1"/>
  <c r="Z438" i="1"/>
  <c r="X438" i="1"/>
  <c r="S466" i="1"/>
  <c r="T465" i="1"/>
  <c r="W463" i="1"/>
  <c r="Y463" i="1" s="1"/>
  <c r="W379" i="1" l="1"/>
  <c r="Y379" i="1" s="1"/>
  <c r="V378" i="1"/>
  <c r="X380" i="1"/>
  <c r="Z380" i="1"/>
  <c r="Z381" i="1"/>
  <c r="X381" i="1"/>
  <c r="U465" i="1"/>
  <c r="T466" i="1"/>
  <c r="S467" i="1"/>
  <c r="W436" i="1"/>
  <c r="Y436" i="1" s="1"/>
  <c r="V435" i="1"/>
  <c r="X463" i="1"/>
  <c r="Z463" i="1"/>
  <c r="Z437" i="1"/>
  <c r="X437" i="1"/>
  <c r="W464" i="1"/>
  <c r="Y464" i="1" s="1"/>
  <c r="X379" i="1" l="1"/>
  <c r="V377" i="1"/>
  <c r="W378" i="1"/>
  <c r="Y378" i="1" s="1"/>
  <c r="T467" i="1"/>
  <c r="S468" i="1"/>
  <c r="V466" i="1"/>
  <c r="U466" i="1"/>
  <c r="W435" i="1"/>
  <c r="Y435" i="1" s="1"/>
  <c r="V434" i="1"/>
  <c r="V433" i="1" s="1"/>
  <c r="X464" i="1"/>
  <c r="Z464" i="1"/>
  <c r="X436" i="1"/>
  <c r="Z436" i="1"/>
  <c r="W377" i="1" l="1"/>
  <c r="Y377" i="1" s="1"/>
  <c r="V376" i="1"/>
  <c r="X378" i="1"/>
  <c r="Z378" i="1"/>
  <c r="V432" i="1"/>
  <c r="W432" i="1" s="1"/>
  <c r="Y432" i="1" s="1"/>
  <c r="W433" i="1"/>
  <c r="Y433" i="1" s="1"/>
  <c r="X435" i="1"/>
  <c r="Z435" i="1"/>
  <c r="W466" i="1"/>
  <c r="Y466" i="1" s="1"/>
  <c r="V465" i="1"/>
  <c r="W465" i="1" s="1"/>
  <c r="Y465" i="1" s="1"/>
  <c r="W434" i="1"/>
  <c r="Y434" i="1" s="1"/>
  <c r="X452" i="1"/>
  <c r="X454" i="1"/>
  <c r="X456" i="1"/>
  <c r="T468" i="1"/>
  <c r="S469" i="1"/>
  <c r="V467" i="1"/>
  <c r="U467" i="1"/>
  <c r="X465" i="1" l="1"/>
  <c r="X377" i="1"/>
  <c r="Z377" i="1"/>
  <c r="V375" i="1"/>
  <c r="W376" i="1"/>
  <c r="Y376" i="1" s="1"/>
  <c r="Z433" i="1"/>
  <c r="X433" i="1"/>
  <c r="X432" i="1"/>
  <c r="Z432" i="1"/>
  <c r="W467" i="1"/>
  <c r="Y467" i="1" s="1"/>
  <c r="T469" i="1"/>
  <c r="S470" i="1"/>
  <c r="Z466" i="1"/>
  <c r="X466" i="1"/>
  <c r="U468" i="1"/>
  <c r="X434" i="1"/>
  <c r="Z434" i="1"/>
  <c r="V374" i="1" l="1"/>
  <c r="W375" i="1"/>
  <c r="Y375" i="1" s="1"/>
  <c r="X376" i="1"/>
  <c r="Z376" i="1"/>
  <c r="T470" i="1"/>
  <c r="S471" i="1"/>
  <c r="U469" i="1"/>
  <c r="V469" i="1"/>
  <c r="V468" i="1" s="1"/>
  <c r="W468" i="1" s="1"/>
  <c r="Y468" i="1" s="1"/>
  <c r="X467" i="1"/>
  <c r="Z467" i="1"/>
  <c r="X468" i="1" l="1"/>
  <c r="W374" i="1"/>
  <c r="Y374" i="1" s="1"/>
  <c r="V373" i="1"/>
  <c r="T471" i="1"/>
  <c r="S472" i="1"/>
  <c r="U470" i="1"/>
  <c r="V470" i="1"/>
  <c r="W469" i="1"/>
  <c r="Y469" i="1" s="1"/>
  <c r="W373" i="1" l="1"/>
  <c r="Y373" i="1" s="1"/>
  <c r="V372" i="1"/>
  <c r="X374" i="1"/>
  <c r="Z374" i="1"/>
  <c r="W470" i="1"/>
  <c r="Y470" i="1" s="1"/>
  <c r="Z469" i="1"/>
  <c r="X469" i="1"/>
  <c r="T472" i="1"/>
  <c r="S473" i="1"/>
  <c r="U471" i="1"/>
  <c r="V471" i="1"/>
  <c r="Z470" i="1" l="1"/>
  <c r="W372" i="1"/>
  <c r="Y372" i="1" s="1"/>
  <c r="V371" i="1"/>
  <c r="X373" i="1"/>
  <c r="Z373" i="1"/>
  <c r="X470" i="1"/>
  <c r="S474" i="1"/>
  <c r="T473" i="1"/>
  <c r="U472" i="1"/>
  <c r="W471" i="1"/>
  <c r="Y471" i="1" s="1"/>
  <c r="W371" i="1" l="1"/>
  <c r="Y371" i="1" s="1"/>
  <c r="V370" i="1"/>
  <c r="Z372" i="1"/>
  <c r="X372" i="1"/>
  <c r="U473" i="1"/>
  <c r="V473" i="1"/>
  <c r="X471" i="1"/>
  <c r="Z471" i="1"/>
  <c r="T474" i="1"/>
  <c r="U474" i="1" s="1"/>
  <c r="S475" i="1"/>
  <c r="W370" i="1" l="1"/>
  <c r="Y370" i="1" s="1"/>
  <c r="V369" i="1"/>
  <c r="X371" i="1"/>
  <c r="Z371" i="1"/>
  <c r="S476" i="1"/>
  <c r="T475" i="1"/>
  <c r="U475" i="1" s="1"/>
  <c r="W473" i="1"/>
  <c r="Y473" i="1" s="1"/>
  <c r="V472" i="1"/>
  <c r="W472" i="1" s="1"/>
  <c r="Y472" i="1" s="1"/>
  <c r="X472" i="1" l="1"/>
  <c r="V368" i="1"/>
  <c r="W369" i="1"/>
  <c r="Y369" i="1" s="1"/>
  <c r="Z370" i="1"/>
  <c r="X370" i="1"/>
  <c r="Z473" i="1"/>
  <c r="X473" i="1"/>
  <c r="T476" i="1"/>
  <c r="S477" i="1"/>
  <c r="X369" i="1" l="1"/>
  <c r="Z369" i="1"/>
  <c r="W368" i="1"/>
  <c r="Y368" i="1" s="1"/>
  <c r="V367" i="1"/>
  <c r="T477" i="1"/>
  <c r="S478" i="1"/>
  <c r="U476" i="1"/>
  <c r="X368" i="1" l="1"/>
  <c r="Z368" i="1"/>
  <c r="W367" i="1"/>
  <c r="Y367" i="1" s="1"/>
  <c r="V366" i="1"/>
  <c r="U477" i="1"/>
  <c r="S479" i="1"/>
  <c r="T478" i="1"/>
  <c r="Z367" i="1" l="1"/>
  <c r="X367" i="1"/>
  <c r="V365" i="1"/>
  <c r="V364" i="1" s="1"/>
  <c r="W364" i="1" s="1"/>
  <c r="Y364" i="1" s="1"/>
  <c r="W366" i="1"/>
  <c r="Y366" i="1" s="1"/>
  <c r="U478" i="1"/>
  <c r="S480" i="1"/>
  <c r="T479" i="1"/>
  <c r="X366" i="1" l="1"/>
  <c r="Z364" i="1"/>
  <c r="X364" i="1"/>
  <c r="W365" i="1"/>
  <c r="Y365" i="1" s="1"/>
  <c r="X385" i="1"/>
  <c r="X413" i="1"/>
  <c r="X439" i="1"/>
  <c r="X375" i="1"/>
  <c r="U479" i="1"/>
  <c r="T480" i="1"/>
  <c r="S481" i="1"/>
  <c r="Z365" i="1" l="1"/>
  <c r="X365" i="1"/>
  <c r="T481" i="1"/>
  <c r="S482" i="1"/>
  <c r="V480" i="1"/>
  <c r="V479" i="1" s="1"/>
  <c r="V478" i="1" s="1"/>
  <c r="U480" i="1"/>
  <c r="W478" i="1" l="1"/>
  <c r="Y478" i="1" s="1"/>
  <c r="V477" i="1"/>
  <c r="W479" i="1"/>
  <c r="Y479" i="1" s="1"/>
  <c r="W480" i="1"/>
  <c r="Y480" i="1" s="1"/>
  <c r="T482" i="1"/>
  <c r="S483" i="1"/>
  <c r="U481" i="1"/>
  <c r="Z478" i="1" l="1"/>
  <c r="X478" i="1"/>
  <c r="V476" i="1"/>
  <c r="W477" i="1"/>
  <c r="Y477" i="1" s="1"/>
  <c r="Z480" i="1"/>
  <c r="X480" i="1"/>
  <c r="X479" i="1"/>
  <c r="Z479" i="1"/>
  <c r="S484" i="1"/>
  <c r="T483" i="1"/>
  <c r="U483" i="1" s="1"/>
  <c r="U482" i="1"/>
  <c r="X477" i="1" l="1"/>
  <c r="Z477" i="1"/>
  <c r="W476" i="1"/>
  <c r="Y476" i="1" s="1"/>
  <c r="V475" i="1"/>
  <c r="T484" i="1"/>
  <c r="U484" i="1" s="1"/>
  <c r="S485" i="1"/>
  <c r="Z476" i="1" l="1"/>
  <c r="X476" i="1"/>
  <c r="W475" i="1"/>
  <c r="Y475" i="1" s="1"/>
  <c r="V474" i="1"/>
  <c r="W474" i="1" s="1"/>
  <c r="Y474" i="1" s="1"/>
  <c r="S486" i="1"/>
  <c r="T485" i="1"/>
  <c r="U485" i="1" s="1"/>
  <c r="X475" i="1" l="1"/>
  <c r="Z474" i="1"/>
  <c r="X474" i="1"/>
  <c r="S487" i="1"/>
  <c r="T486" i="1"/>
  <c r="U486" i="1" s="1"/>
  <c r="T487" i="1" l="1"/>
  <c r="U487" i="1" s="1"/>
  <c r="S488" i="1"/>
  <c r="S489" i="1" l="1"/>
  <c r="T488" i="1"/>
  <c r="U488" i="1" s="1"/>
  <c r="S490" i="1" l="1"/>
  <c r="T489" i="1"/>
  <c r="U489" i="1" s="1"/>
  <c r="T490" i="1" l="1"/>
  <c r="U490" i="1" s="1"/>
  <c r="S491" i="1"/>
  <c r="S492" i="1" l="1"/>
  <c r="T491" i="1"/>
  <c r="U491" i="1" s="1"/>
  <c r="S493" i="1" l="1"/>
  <c r="T492" i="1"/>
  <c r="U492" i="1" s="1"/>
  <c r="T493" i="1" l="1"/>
  <c r="U493" i="1" s="1"/>
  <c r="S494" i="1"/>
  <c r="T494" i="1" l="1"/>
  <c r="S495" i="1"/>
  <c r="U494" i="1" l="1"/>
  <c r="S496" i="1"/>
  <c r="T495" i="1"/>
  <c r="U495" i="1" l="1"/>
  <c r="T496" i="1"/>
  <c r="S497" i="1"/>
  <c r="S498" i="1" l="1"/>
  <c r="T497" i="1"/>
  <c r="U496" i="1"/>
  <c r="U497" i="1" l="1"/>
  <c r="S499" i="1"/>
  <c r="T498" i="1"/>
  <c r="U498" i="1" l="1"/>
  <c r="S500" i="1"/>
  <c r="T499" i="1"/>
  <c r="U499" i="1" l="1"/>
  <c r="S501" i="1"/>
  <c r="T500" i="1"/>
  <c r="U500" i="1" l="1"/>
  <c r="T501" i="1"/>
  <c r="S502" i="1"/>
  <c r="T502" i="1" l="1"/>
  <c r="S503" i="1"/>
  <c r="U501" i="1"/>
  <c r="T503" i="1" l="1"/>
  <c r="U503" i="1" s="1"/>
  <c r="S504" i="1"/>
  <c r="U502" i="1"/>
  <c r="T504" i="1" l="1"/>
  <c r="U504" i="1" s="1"/>
  <c r="S505" i="1"/>
  <c r="T505" i="1" l="1"/>
  <c r="U505" i="1" s="1"/>
  <c r="S506" i="1"/>
  <c r="T506" i="1" l="1"/>
  <c r="U506" i="1" s="1"/>
  <c r="S507" i="1"/>
  <c r="T507" i="1" l="1"/>
  <c r="S508" i="1"/>
  <c r="S509" i="1" l="1"/>
  <c r="T508" i="1"/>
  <c r="U507" i="1"/>
  <c r="U508" i="1" l="1"/>
  <c r="S510" i="1"/>
  <c r="T509" i="1"/>
  <c r="U509" i="1" l="1"/>
  <c r="S511" i="1"/>
  <c r="T510" i="1"/>
  <c r="V510" i="1" l="1"/>
  <c r="V509" i="1" s="1"/>
  <c r="W509" i="1" s="1"/>
  <c r="Y509" i="1" s="1"/>
  <c r="U510" i="1"/>
  <c r="T511" i="1"/>
  <c r="S512" i="1"/>
  <c r="V508" i="1" l="1"/>
  <c r="W508" i="1" s="1"/>
  <c r="Y508" i="1" s="1"/>
  <c r="Z509" i="1"/>
  <c r="X509" i="1"/>
  <c r="T512" i="1"/>
  <c r="S513" i="1"/>
  <c r="V511" i="1"/>
  <c r="U511" i="1"/>
  <c r="W510" i="1"/>
  <c r="Y510" i="1" s="1"/>
  <c r="V507" i="1" l="1"/>
  <c r="V506" i="1" s="1"/>
  <c r="X508" i="1"/>
  <c r="W511" i="1"/>
  <c r="Y511" i="1" s="1"/>
  <c r="U512" i="1"/>
  <c r="X510" i="1"/>
  <c r="Z510" i="1"/>
  <c r="T513" i="1"/>
  <c r="S514" i="1"/>
  <c r="W507" i="1" l="1"/>
  <c r="Y507" i="1" s="1"/>
  <c r="X511" i="1"/>
  <c r="W506" i="1"/>
  <c r="Y506" i="1" s="1"/>
  <c r="V505" i="1"/>
  <c r="Z511" i="1"/>
  <c r="T514" i="1"/>
  <c r="S515" i="1"/>
  <c r="U513" i="1"/>
  <c r="Z506" i="1" l="1"/>
  <c r="X506" i="1"/>
  <c r="W505" i="1"/>
  <c r="Y505" i="1" s="1"/>
  <c r="V504" i="1"/>
  <c r="U514" i="1"/>
  <c r="V514" i="1"/>
  <c r="S516" i="1"/>
  <c r="T515" i="1"/>
  <c r="W504" i="1" l="1"/>
  <c r="Y504" i="1" s="1"/>
  <c r="V503" i="1"/>
  <c r="Z505" i="1"/>
  <c r="X505" i="1"/>
  <c r="U515" i="1"/>
  <c r="S517" i="1"/>
  <c r="T516" i="1"/>
  <c r="W514" i="1"/>
  <c r="Y514" i="1" s="1"/>
  <c r="V513" i="1"/>
  <c r="W503" i="1" l="1"/>
  <c r="Y503" i="1" s="1"/>
  <c r="V502" i="1"/>
  <c r="X504" i="1"/>
  <c r="Z504" i="1"/>
  <c r="U516" i="1"/>
  <c r="S518" i="1"/>
  <c r="T517" i="1"/>
  <c r="U517" i="1" s="1"/>
  <c r="W513" i="1"/>
  <c r="Y513" i="1" s="1"/>
  <c r="V512" i="1"/>
  <c r="W512" i="1" s="1"/>
  <c r="Y512" i="1" s="1"/>
  <c r="X514" i="1"/>
  <c r="Z514" i="1"/>
  <c r="X512" i="1" l="1"/>
  <c r="X503" i="1"/>
  <c r="W502" i="1"/>
  <c r="Y502" i="1" s="1"/>
  <c r="V501" i="1"/>
  <c r="S519" i="1"/>
  <c r="T518" i="1"/>
  <c r="U518" i="1" s="1"/>
  <c r="Z513" i="1"/>
  <c r="X513" i="1"/>
  <c r="W501" i="1" l="1"/>
  <c r="Y501" i="1" s="1"/>
  <c r="V500" i="1"/>
  <c r="Z502" i="1"/>
  <c r="X502" i="1"/>
  <c r="S520" i="1"/>
  <c r="T519" i="1"/>
  <c r="U519" i="1" s="1"/>
  <c r="X501" i="1" l="1"/>
  <c r="V499" i="1"/>
  <c r="W500" i="1"/>
  <c r="Y500" i="1" s="1"/>
  <c r="S521" i="1"/>
  <c r="T520" i="1"/>
  <c r="U520" i="1" s="1"/>
  <c r="X500" i="1" l="1"/>
  <c r="Z500" i="1"/>
  <c r="V498" i="1"/>
  <c r="W499" i="1"/>
  <c r="Y499" i="1" s="1"/>
  <c r="S522" i="1"/>
  <c r="T521" i="1"/>
  <c r="U521" i="1" s="1"/>
  <c r="W498" i="1" l="1"/>
  <c r="Y498" i="1" s="1"/>
  <c r="V497" i="1"/>
  <c r="V496" i="1" s="1"/>
  <c r="Z499" i="1"/>
  <c r="X499" i="1"/>
  <c r="T522" i="1"/>
  <c r="U522" i="1" s="1"/>
  <c r="S523" i="1"/>
  <c r="W496" i="1" l="1"/>
  <c r="V495" i="1"/>
  <c r="X498" i="1"/>
  <c r="W497" i="1"/>
  <c r="Y497" i="1" s="1"/>
  <c r="X507" i="1"/>
  <c r="T523" i="1"/>
  <c r="U523" i="1" s="1"/>
  <c r="S524" i="1"/>
  <c r="W495" i="1" l="1"/>
  <c r="V494" i="1"/>
  <c r="Y496" i="1"/>
  <c r="Z496" i="1"/>
  <c r="X496" i="1"/>
  <c r="Z497" i="1"/>
  <c r="X497" i="1"/>
  <c r="S525" i="1"/>
  <c r="T524" i="1"/>
  <c r="U524" i="1" s="1"/>
  <c r="V493" i="1" l="1"/>
  <c r="W494" i="1"/>
  <c r="Y495" i="1"/>
  <c r="X495" i="1"/>
  <c r="Z495" i="1"/>
  <c r="T525" i="1"/>
  <c r="U525" i="1" s="1"/>
  <c r="S526" i="1"/>
  <c r="Y494" i="1" l="1"/>
  <c r="X494" i="1"/>
  <c r="Z494" i="1"/>
  <c r="W493" i="1"/>
  <c r="V492" i="1"/>
  <c r="S527" i="1"/>
  <c r="T526" i="1"/>
  <c r="U526" i="1" s="1"/>
  <c r="W492" i="1" l="1"/>
  <c r="V491" i="1"/>
  <c r="Y493" i="1"/>
  <c r="X493" i="1"/>
  <c r="Z493" i="1"/>
  <c r="S528" i="1"/>
  <c r="T527" i="1"/>
  <c r="U527" i="1" s="1"/>
  <c r="V490" i="1" l="1"/>
  <c r="W491" i="1"/>
  <c r="Y492" i="1"/>
  <c r="X492" i="1"/>
  <c r="Z492" i="1"/>
  <c r="S529" i="1"/>
  <c r="T528" i="1"/>
  <c r="U528" i="1" s="1"/>
  <c r="Y491" i="1" l="1"/>
  <c r="Z491" i="1"/>
  <c r="X491" i="1"/>
  <c r="V489" i="1"/>
  <c r="W490" i="1"/>
  <c r="T529" i="1"/>
  <c r="U529" i="1" s="1"/>
  <c r="S530" i="1"/>
  <c r="V488" i="1" l="1"/>
  <c r="W489" i="1"/>
  <c r="Y490" i="1"/>
  <c r="X490" i="1"/>
  <c r="S531" i="1"/>
  <c r="T530" i="1"/>
  <c r="U530" i="1" s="1"/>
  <c r="Y489" i="1" l="1"/>
  <c r="X489" i="1"/>
  <c r="W488" i="1"/>
  <c r="V487" i="1"/>
  <c r="S532" i="1"/>
  <c r="T531" i="1"/>
  <c r="U531" i="1" s="1"/>
  <c r="W487" i="1" l="1"/>
  <c r="V486" i="1"/>
  <c r="Y488" i="1"/>
  <c r="Z488" i="1"/>
  <c r="X488" i="1"/>
  <c r="T532" i="1"/>
  <c r="U532" i="1" s="1"/>
  <c r="S533" i="1"/>
  <c r="V485" i="1" l="1"/>
  <c r="W486" i="1"/>
  <c r="Y487" i="1"/>
  <c r="X487" i="1"/>
  <c r="Z487" i="1"/>
  <c r="T533" i="1"/>
  <c r="U533" i="1" s="1"/>
  <c r="S534" i="1"/>
  <c r="Y486" i="1" l="1"/>
  <c r="Z486" i="1"/>
  <c r="X486" i="1"/>
  <c r="W485" i="1"/>
  <c r="V484" i="1"/>
  <c r="T534" i="1"/>
  <c r="U534" i="1" s="1"/>
  <c r="S535" i="1"/>
  <c r="W484" i="1" l="1"/>
  <c r="V483" i="1"/>
  <c r="Y485" i="1"/>
  <c r="Z485" i="1"/>
  <c r="X485" i="1"/>
  <c r="T535" i="1"/>
  <c r="U535" i="1" s="1"/>
  <c r="S536" i="1"/>
  <c r="V482" i="1" l="1"/>
  <c r="W483" i="1"/>
  <c r="Y484" i="1"/>
  <c r="Z484" i="1"/>
  <c r="X484" i="1"/>
  <c r="S537" i="1"/>
  <c r="T536" i="1"/>
  <c r="U536" i="1" s="1"/>
  <c r="W482" i="1" l="1"/>
  <c r="Y482" i="1" s="1"/>
  <c r="V481" i="1"/>
  <c r="W481" i="1" s="1"/>
  <c r="Y483" i="1"/>
  <c r="Z483" i="1"/>
  <c r="X483" i="1"/>
  <c r="S538" i="1"/>
  <c r="T537" i="1"/>
  <c r="U537" i="1" s="1"/>
  <c r="Z482" i="1" l="1"/>
  <c r="X482" i="1"/>
  <c r="Y481" i="1"/>
  <c r="X481" i="1"/>
  <c r="S539" i="1"/>
  <c r="T538" i="1"/>
  <c r="U538" i="1" s="1"/>
  <c r="T539" i="1" l="1"/>
  <c r="U539" i="1" s="1"/>
  <c r="S540" i="1"/>
  <c r="T540" i="1" l="1"/>
  <c r="U540" i="1" s="1"/>
  <c r="S541" i="1"/>
  <c r="T541" i="1" l="1"/>
  <c r="U541" i="1" s="1"/>
  <c r="S542" i="1"/>
  <c r="T542" i="1" l="1"/>
  <c r="U542" i="1" s="1"/>
  <c r="S543" i="1"/>
  <c r="T543" i="1" l="1"/>
  <c r="U543" i="1" s="1"/>
  <c r="S544" i="1"/>
  <c r="T544" i="1" l="1"/>
  <c r="U544" i="1" s="1"/>
  <c r="S545" i="1"/>
  <c r="S546" i="1" l="1"/>
  <c r="T545" i="1"/>
  <c r="U545" i="1" s="1"/>
  <c r="S547" i="1" l="1"/>
  <c r="T546" i="1"/>
  <c r="U546" i="1" s="1"/>
  <c r="T547" i="1" l="1"/>
  <c r="U547" i="1" s="1"/>
  <c r="S548" i="1"/>
  <c r="S549" i="1" l="1"/>
  <c r="T548" i="1"/>
  <c r="U548" i="1" s="1"/>
  <c r="S550" i="1" l="1"/>
  <c r="T549" i="1"/>
  <c r="U549" i="1" s="1"/>
  <c r="S551" i="1" l="1"/>
  <c r="T550" i="1"/>
  <c r="U550" i="1" s="1"/>
  <c r="T551" i="1" l="1"/>
  <c r="U551" i="1" s="1"/>
  <c r="S552" i="1"/>
  <c r="S553" i="1" l="1"/>
  <c r="T552" i="1"/>
  <c r="U552" i="1" s="1"/>
  <c r="S554" i="1" l="1"/>
  <c r="T553" i="1"/>
  <c r="U553" i="1" s="1"/>
  <c r="T554" i="1" l="1"/>
  <c r="U554" i="1" s="1"/>
  <c r="S555" i="1"/>
  <c r="T555" i="1" l="1"/>
  <c r="U555" i="1" s="1"/>
  <c r="S556" i="1"/>
  <c r="T556" i="1" l="1"/>
  <c r="U556" i="1" s="1"/>
  <c r="S557" i="1"/>
  <c r="T557" i="1" l="1"/>
  <c r="U557" i="1" s="1"/>
  <c r="S558" i="1"/>
  <c r="T558" i="1" l="1"/>
  <c r="U558" i="1" s="1"/>
  <c r="S559" i="1"/>
  <c r="S560" i="1" l="1"/>
  <c r="T559" i="1"/>
  <c r="U559" i="1" s="1"/>
  <c r="S561" i="1" l="1"/>
  <c r="T560" i="1"/>
  <c r="U560" i="1" s="1"/>
  <c r="T561" i="1" l="1"/>
  <c r="U561" i="1" s="1"/>
  <c r="S562" i="1"/>
  <c r="T562" i="1" l="1"/>
  <c r="S563" i="1"/>
  <c r="U562" i="1" l="1"/>
  <c r="S564" i="1"/>
  <c r="T563" i="1"/>
  <c r="U563" i="1" l="1"/>
  <c r="T564" i="1"/>
  <c r="S565" i="1"/>
  <c r="S566" i="1" l="1"/>
  <c r="T565" i="1"/>
  <c r="U564" i="1"/>
  <c r="U565" i="1" l="1"/>
  <c r="T566" i="1"/>
  <c r="U566" i="1" s="1"/>
  <c r="S567" i="1"/>
  <c r="T567" i="1" l="1"/>
  <c r="U567" i="1" s="1"/>
  <c r="S568" i="1"/>
  <c r="S569" i="1" l="1"/>
  <c r="T568" i="1"/>
  <c r="U568" i="1" s="1"/>
  <c r="S570" i="1" l="1"/>
  <c r="T569" i="1"/>
  <c r="U569" i="1" s="1"/>
  <c r="S571" i="1" l="1"/>
  <c r="T570" i="1"/>
  <c r="U570" i="1" s="1"/>
  <c r="S572" i="1" l="1"/>
  <c r="T571" i="1"/>
  <c r="U571" i="1" s="1"/>
  <c r="T572" i="1" l="1"/>
  <c r="U572" i="1" s="1"/>
  <c r="S573" i="1"/>
  <c r="S574" i="1" l="1"/>
  <c r="T573" i="1"/>
  <c r="U573" i="1" s="1"/>
  <c r="T574" i="1" l="1"/>
  <c r="U574" i="1" s="1"/>
  <c r="S575" i="1"/>
  <c r="T575" i="1" l="1"/>
  <c r="U575" i="1" s="1"/>
  <c r="S576" i="1"/>
  <c r="S577" i="1" l="1"/>
  <c r="T576" i="1"/>
  <c r="U576" i="1" s="1"/>
  <c r="S578" i="1" l="1"/>
  <c r="T577" i="1"/>
  <c r="U577" i="1" s="1"/>
  <c r="T578" i="1" l="1"/>
  <c r="U578" i="1" s="1"/>
  <c r="S579" i="1"/>
  <c r="S580" i="1" l="1"/>
  <c r="T579" i="1"/>
  <c r="U579" i="1" s="1"/>
  <c r="S581" i="1" l="1"/>
  <c r="T580" i="1"/>
  <c r="U580" i="1" s="1"/>
  <c r="T581" i="1" l="1"/>
  <c r="U581" i="1" s="1"/>
  <c r="S582" i="1"/>
  <c r="S583" i="1" l="1"/>
  <c r="T582" i="1"/>
  <c r="U582" i="1" s="1"/>
  <c r="T583" i="1" l="1"/>
  <c r="U583" i="1" s="1"/>
  <c r="S584" i="1"/>
  <c r="S585" i="1" l="1"/>
  <c r="T584" i="1"/>
  <c r="U584" i="1" s="1"/>
  <c r="S586" i="1" l="1"/>
  <c r="T585" i="1"/>
  <c r="U585" i="1" s="1"/>
  <c r="T586" i="1" l="1"/>
  <c r="U586" i="1" s="1"/>
  <c r="S587" i="1"/>
  <c r="T587" i="1" l="1"/>
  <c r="U587" i="1" s="1"/>
  <c r="S588" i="1"/>
  <c r="T588" i="1" l="1"/>
  <c r="U588" i="1" s="1"/>
  <c r="S589" i="1"/>
  <c r="T589" i="1" l="1"/>
  <c r="U589" i="1" s="1"/>
  <c r="S590" i="1"/>
  <c r="T590" i="1" l="1"/>
  <c r="U590" i="1" s="1"/>
  <c r="S591" i="1"/>
  <c r="S592" i="1" l="1"/>
  <c r="T591" i="1"/>
  <c r="U591" i="1" s="1"/>
  <c r="S593" i="1" l="1"/>
  <c r="T592" i="1"/>
  <c r="U592" i="1" s="1"/>
  <c r="S594" i="1" l="1"/>
  <c r="T593" i="1"/>
  <c r="U593" i="1" s="1"/>
  <c r="T594" i="1" l="1"/>
  <c r="U594" i="1" s="1"/>
  <c r="S595" i="1"/>
  <c r="T595" i="1" l="1"/>
  <c r="U595" i="1" s="1"/>
  <c r="S596" i="1"/>
  <c r="S597" i="1" l="1"/>
  <c r="T596" i="1"/>
  <c r="U596" i="1" s="1"/>
  <c r="S598" i="1" l="1"/>
  <c r="T597" i="1"/>
  <c r="U597" i="1" s="1"/>
  <c r="T598" i="1" l="1"/>
  <c r="U598" i="1" s="1"/>
  <c r="S599" i="1"/>
  <c r="T599" i="1" l="1"/>
  <c r="U599" i="1" s="1"/>
  <c r="S600" i="1"/>
  <c r="T600" i="1" l="1"/>
  <c r="U600" i="1" s="1"/>
  <c r="S601" i="1"/>
  <c r="T601" i="1" l="1"/>
  <c r="U601" i="1" s="1"/>
  <c r="S602" i="1"/>
  <c r="T602" i="1" l="1"/>
  <c r="U602" i="1" s="1"/>
  <c r="S603" i="1"/>
  <c r="S604" i="1" l="1"/>
  <c r="T603" i="1"/>
  <c r="U603" i="1" s="1"/>
  <c r="T604" i="1" l="1"/>
  <c r="U604" i="1" s="1"/>
  <c r="S605" i="1"/>
  <c r="T605" i="1" l="1"/>
  <c r="U605" i="1" s="1"/>
  <c r="S606" i="1"/>
  <c r="S607" i="1" l="1"/>
  <c r="T606" i="1"/>
  <c r="U606" i="1" s="1"/>
  <c r="S608" i="1" l="1"/>
  <c r="T607" i="1"/>
  <c r="U607" i="1" s="1"/>
  <c r="T608" i="1" l="1"/>
  <c r="U608" i="1" s="1"/>
  <c r="S609" i="1"/>
  <c r="T609" i="1" l="1"/>
  <c r="U609" i="1" s="1"/>
  <c r="S610" i="1"/>
  <c r="T610" i="1" l="1"/>
  <c r="U610" i="1" s="1"/>
  <c r="S611" i="1"/>
  <c r="T611" i="1" l="1"/>
  <c r="U611" i="1" s="1"/>
  <c r="S612" i="1"/>
  <c r="T612" i="1" l="1"/>
  <c r="U612" i="1" s="1"/>
  <c r="S613" i="1"/>
  <c r="T613" i="1" l="1"/>
  <c r="U613" i="1" s="1"/>
  <c r="S614" i="1"/>
  <c r="T614" i="1" l="1"/>
  <c r="U614" i="1" s="1"/>
  <c r="S615" i="1"/>
  <c r="T615" i="1" l="1"/>
  <c r="U615" i="1" s="1"/>
  <c r="S616" i="1"/>
  <c r="T616" i="1" l="1"/>
  <c r="U616" i="1" s="1"/>
  <c r="S617" i="1"/>
  <c r="T617" i="1" l="1"/>
  <c r="U617" i="1" s="1"/>
  <c r="S618" i="1"/>
  <c r="S619" i="1" l="1"/>
  <c r="T618" i="1"/>
  <c r="U618" i="1" s="1"/>
  <c r="T619" i="1" l="1"/>
  <c r="U619" i="1" s="1"/>
  <c r="S620" i="1"/>
  <c r="T620" i="1" l="1"/>
  <c r="U620" i="1" s="1"/>
  <c r="S621" i="1"/>
  <c r="T621" i="1" l="1"/>
  <c r="U621" i="1" s="1"/>
  <c r="S622" i="1"/>
  <c r="T622" i="1" l="1"/>
  <c r="U622" i="1" s="1"/>
  <c r="S623" i="1"/>
  <c r="T623" i="1" l="1"/>
  <c r="U623" i="1" s="1"/>
  <c r="S624" i="1"/>
  <c r="T624" i="1" l="1"/>
  <c r="U624" i="1" s="1"/>
  <c r="S625" i="1"/>
  <c r="S626" i="1" l="1"/>
  <c r="T625" i="1"/>
  <c r="U625" i="1" s="1"/>
  <c r="T626" i="1" l="1"/>
  <c r="U626" i="1" s="1"/>
  <c r="S627" i="1"/>
  <c r="T627" i="1" l="1"/>
  <c r="U627" i="1" s="1"/>
  <c r="S628" i="1"/>
  <c r="T628" i="1" l="1"/>
  <c r="U628" i="1" s="1"/>
  <c r="S629" i="1"/>
  <c r="T629" i="1" l="1"/>
  <c r="U629" i="1" s="1"/>
  <c r="S630" i="1"/>
  <c r="T630" i="1" l="1"/>
  <c r="U630" i="1" s="1"/>
  <c r="S631" i="1"/>
  <c r="T631" i="1" l="1"/>
  <c r="U631" i="1" s="1"/>
  <c r="S632" i="1"/>
  <c r="T632" i="1" l="1"/>
  <c r="U632" i="1" s="1"/>
  <c r="S633" i="1"/>
  <c r="S634" i="1" l="1"/>
  <c r="T633" i="1"/>
  <c r="U633" i="1" s="1"/>
  <c r="T634" i="1" l="1"/>
  <c r="U634" i="1" s="1"/>
  <c r="S635" i="1"/>
  <c r="T635" i="1" l="1"/>
  <c r="U635" i="1" s="1"/>
  <c r="S636" i="1"/>
  <c r="S637" i="1" l="1"/>
  <c r="T636" i="1"/>
  <c r="U636" i="1" s="1"/>
  <c r="S638" i="1" l="1"/>
  <c r="T637" i="1"/>
  <c r="U637" i="1" s="1"/>
  <c r="S639" i="1" l="1"/>
  <c r="T638" i="1"/>
  <c r="U638" i="1" s="1"/>
  <c r="T639" i="1" l="1"/>
  <c r="U639" i="1" s="1"/>
  <c r="S640" i="1"/>
  <c r="S641" i="1" l="1"/>
  <c r="T640" i="1"/>
  <c r="U640" i="1" s="1"/>
  <c r="T641" i="1" l="1"/>
  <c r="U641" i="1" s="1"/>
  <c r="S642" i="1"/>
  <c r="T642" i="1" l="1"/>
  <c r="U642" i="1" s="1"/>
  <c r="S643" i="1"/>
  <c r="S644" i="1" l="1"/>
  <c r="T643" i="1"/>
  <c r="U643" i="1" s="1"/>
  <c r="S645" i="1" l="1"/>
  <c r="T644" i="1"/>
  <c r="U644" i="1" s="1"/>
  <c r="T645" i="1" l="1"/>
  <c r="U645" i="1" s="1"/>
  <c r="S646" i="1"/>
  <c r="S647" i="1" l="1"/>
  <c r="T646" i="1"/>
  <c r="U646" i="1" s="1"/>
  <c r="S648" i="1" l="1"/>
  <c r="T647" i="1"/>
  <c r="U647" i="1" s="1"/>
  <c r="S649" i="1" l="1"/>
  <c r="T648" i="1"/>
  <c r="U648" i="1" s="1"/>
  <c r="T649" i="1" l="1"/>
  <c r="U649" i="1" s="1"/>
  <c r="S650" i="1"/>
  <c r="T650" i="1" l="1"/>
  <c r="U650" i="1" s="1"/>
  <c r="S651" i="1"/>
  <c r="S652" i="1" l="1"/>
  <c r="T651" i="1"/>
  <c r="U651" i="1" s="1"/>
  <c r="S653" i="1" l="1"/>
  <c r="T652" i="1"/>
  <c r="U652" i="1" s="1"/>
  <c r="S654" i="1" l="1"/>
  <c r="T653" i="1"/>
  <c r="U653" i="1" s="1"/>
  <c r="T654" i="1" l="1"/>
  <c r="U654" i="1" s="1"/>
  <c r="S655" i="1"/>
  <c r="S656" i="1" l="1"/>
  <c r="T655" i="1"/>
  <c r="U655" i="1" s="1"/>
  <c r="S657" i="1" l="1"/>
  <c r="T656" i="1"/>
  <c r="U656" i="1" s="1"/>
  <c r="S658" i="1" l="1"/>
  <c r="T657" i="1"/>
  <c r="U657" i="1" s="1"/>
  <c r="S659" i="1" l="1"/>
  <c r="T658" i="1"/>
  <c r="U658" i="1" s="1"/>
  <c r="T659" i="1" l="1"/>
  <c r="U659" i="1" s="1"/>
  <c r="S660" i="1"/>
  <c r="T660" i="1" l="1"/>
  <c r="U660" i="1" s="1"/>
  <c r="S661" i="1"/>
  <c r="T661" i="1" l="1"/>
  <c r="U661" i="1" s="1"/>
  <c r="S662" i="1"/>
  <c r="T662" i="1" l="1"/>
  <c r="U662" i="1" s="1"/>
  <c r="S663" i="1"/>
  <c r="T663" i="1" l="1"/>
  <c r="U663" i="1" s="1"/>
  <c r="S664" i="1"/>
  <c r="S665" i="1" l="1"/>
  <c r="T664" i="1"/>
  <c r="U664" i="1" s="1"/>
  <c r="S666" i="1" l="1"/>
  <c r="T665" i="1"/>
  <c r="U665" i="1" s="1"/>
  <c r="S667" i="1" l="1"/>
  <c r="T666" i="1"/>
  <c r="U666" i="1" s="1"/>
  <c r="T667" i="1" l="1"/>
  <c r="U667" i="1" s="1"/>
  <c r="S668" i="1"/>
  <c r="T668" i="1" l="1"/>
  <c r="U668" i="1" s="1"/>
  <c r="S669" i="1"/>
  <c r="T669" i="1" l="1"/>
  <c r="U669" i="1" s="1"/>
  <c r="S670" i="1"/>
  <c r="T670" i="1" l="1"/>
  <c r="U670" i="1" s="1"/>
  <c r="S671" i="1"/>
  <c r="T671" i="1" l="1"/>
  <c r="U671" i="1" s="1"/>
  <c r="S672" i="1"/>
  <c r="T672" i="1" l="1"/>
  <c r="U672" i="1" s="1"/>
  <c r="S673" i="1"/>
  <c r="S674" i="1" l="1"/>
  <c r="T673" i="1"/>
  <c r="U673" i="1" s="1"/>
  <c r="S675" i="1" l="1"/>
  <c r="T674" i="1"/>
  <c r="U674" i="1" s="1"/>
  <c r="T675" i="1" l="1"/>
  <c r="U675" i="1" s="1"/>
  <c r="S676" i="1"/>
  <c r="S677" i="1" l="1"/>
  <c r="T676" i="1"/>
  <c r="U676" i="1" s="1"/>
  <c r="S678" i="1" l="1"/>
  <c r="T677" i="1"/>
  <c r="U677" i="1" s="1"/>
  <c r="S679" i="1" l="1"/>
  <c r="T678" i="1"/>
  <c r="U678" i="1" s="1"/>
  <c r="S680" i="1" l="1"/>
  <c r="T679" i="1"/>
  <c r="U679" i="1" s="1"/>
  <c r="S681" i="1" l="1"/>
  <c r="T680" i="1"/>
  <c r="U680" i="1" s="1"/>
  <c r="S682" i="1" l="1"/>
  <c r="T681" i="1"/>
  <c r="U681" i="1" s="1"/>
  <c r="T682" i="1" l="1"/>
  <c r="U682" i="1" s="1"/>
  <c r="S683" i="1"/>
  <c r="S684" i="1" l="1"/>
  <c r="T683" i="1"/>
  <c r="U683" i="1" s="1"/>
  <c r="S685" i="1" l="1"/>
  <c r="T684" i="1"/>
  <c r="U684" i="1" s="1"/>
  <c r="S686" i="1" l="1"/>
  <c r="T685" i="1"/>
  <c r="U685" i="1" s="1"/>
  <c r="T686" i="1" l="1"/>
  <c r="S687" i="1"/>
  <c r="T687" i="1" l="1"/>
  <c r="S688" i="1"/>
  <c r="U686" i="1"/>
  <c r="T688" i="1" l="1"/>
  <c r="S689" i="1"/>
  <c r="U687" i="1"/>
  <c r="U688" i="1" l="1"/>
  <c r="S690" i="1"/>
  <c r="T689" i="1"/>
  <c r="U689" i="1" l="1"/>
  <c r="V689" i="1"/>
  <c r="T690" i="1"/>
  <c r="S691" i="1"/>
  <c r="S692" i="1" l="1"/>
  <c r="T691" i="1"/>
  <c r="U690" i="1"/>
  <c r="W689" i="1"/>
  <c r="Y689" i="1" s="1"/>
  <c r="V688" i="1"/>
  <c r="U691" i="1" l="1"/>
  <c r="W688" i="1"/>
  <c r="Y688" i="1" s="1"/>
  <c r="V687" i="1"/>
  <c r="Z689" i="1"/>
  <c r="X689" i="1"/>
  <c r="S693" i="1"/>
  <c r="T692" i="1"/>
  <c r="U692" i="1" s="1"/>
  <c r="X688" i="1" l="1"/>
  <c r="Z688" i="1"/>
  <c r="T693" i="1"/>
  <c r="U693" i="1" s="1"/>
  <c r="S694" i="1"/>
  <c r="W687" i="1"/>
  <c r="Y687" i="1" s="1"/>
  <c r="V686" i="1"/>
  <c r="T694" i="1" l="1"/>
  <c r="U694" i="1" s="1"/>
  <c r="S695" i="1"/>
  <c r="W686" i="1"/>
  <c r="Y686" i="1" s="1"/>
  <c r="V685" i="1"/>
  <c r="X687" i="1"/>
  <c r="Z687" i="1"/>
  <c r="V684" i="1" l="1"/>
  <c r="W685" i="1"/>
  <c r="Y685" i="1" s="1"/>
  <c r="Z686" i="1"/>
  <c r="X686" i="1"/>
  <c r="S696" i="1"/>
  <c r="T695" i="1"/>
  <c r="U695" i="1" s="1"/>
  <c r="T696" i="1" l="1"/>
  <c r="U696" i="1" s="1"/>
  <c r="S697" i="1"/>
  <c r="X685" i="1"/>
  <c r="Z685" i="1"/>
  <c r="W684" i="1"/>
  <c r="Y684" i="1" s="1"/>
  <c r="V683" i="1"/>
  <c r="W683" i="1" l="1"/>
  <c r="Y683" i="1" s="1"/>
  <c r="V682" i="1"/>
  <c r="X684" i="1"/>
  <c r="Z684" i="1"/>
  <c r="T697" i="1"/>
  <c r="U697" i="1" s="1"/>
  <c r="S698" i="1"/>
  <c r="S699" i="1" l="1"/>
  <c r="T698" i="1"/>
  <c r="U698" i="1" s="1"/>
  <c r="W682" i="1"/>
  <c r="Y682" i="1" s="1"/>
  <c r="V681" i="1"/>
  <c r="X683" i="1"/>
  <c r="Z683" i="1"/>
  <c r="V680" i="1" l="1"/>
  <c r="W681" i="1"/>
  <c r="Y681" i="1" s="1"/>
  <c r="X682" i="1"/>
  <c r="Z682" i="1"/>
  <c r="T699" i="1"/>
  <c r="U699" i="1" s="1"/>
  <c r="S700" i="1"/>
  <c r="S701" i="1" l="1"/>
  <c r="T700" i="1"/>
  <c r="U700" i="1" s="1"/>
  <c r="X681" i="1"/>
  <c r="Z681" i="1"/>
  <c r="V679" i="1"/>
  <c r="W680" i="1"/>
  <c r="Y680" i="1" s="1"/>
  <c r="V678" i="1" l="1"/>
  <c r="W679" i="1"/>
  <c r="Y679" i="1" s="1"/>
  <c r="T701" i="1"/>
  <c r="U701" i="1" s="1"/>
  <c r="S702" i="1"/>
  <c r="T702" i="1" l="1"/>
  <c r="U702" i="1" s="1"/>
  <c r="S703" i="1"/>
  <c r="Z679" i="1"/>
  <c r="X679" i="1"/>
  <c r="W678" i="1"/>
  <c r="Y678" i="1" s="1"/>
  <c r="V677" i="1"/>
  <c r="W677" i="1" l="1"/>
  <c r="Y677" i="1" s="1"/>
  <c r="V676" i="1"/>
  <c r="Z678" i="1"/>
  <c r="X678" i="1"/>
  <c r="T703" i="1"/>
  <c r="U703" i="1" s="1"/>
  <c r="S704" i="1"/>
  <c r="T704" i="1" l="1"/>
  <c r="U704" i="1" s="1"/>
  <c r="S705" i="1"/>
  <c r="V675" i="1"/>
  <c r="W676" i="1"/>
  <c r="Y676" i="1" s="1"/>
  <c r="Z677" i="1"/>
  <c r="X677" i="1"/>
  <c r="X676" i="1" l="1"/>
  <c r="Z676" i="1" s="1"/>
  <c r="W675" i="1"/>
  <c r="Y675" i="1" s="1"/>
  <c r="V674" i="1"/>
  <c r="T705" i="1"/>
  <c r="S706" i="1"/>
  <c r="S707" i="1" l="1"/>
  <c r="T706" i="1"/>
  <c r="U705" i="1"/>
  <c r="W674" i="1"/>
  <c r="Y674" i="1" s="1"/>
  <c r="V673" i="1"/>
  <c r="X675" i="1"/>
  <c r="Z675" i="1"/>
  <c r="V672" i="1" l="1"/>
  <c r="W673" i="1"/>
  <c r="Y673" i="1" s="1"/>
  <c r="U706" i="1"/>
  <c r="X674" i="1"/>
  <c r="Z674" i="1"/>
  <c r="T707" i="1"/>
  <c r="S708" i="1"/>
  <c r="U707" i="1" l="1"/>
  <c r="X673" i="1"/>
  <c r="Z673" i="1"/>
  <c r="T708" i="1"/>
  <c r="S709" i="1"/>
  <c r="V671" i="1"/>
  <c r="W672" i="1"/>
  <c r="Y672" i="1" s="1"/>
  <c r="W671" i="1" l="1"/>
  <c r="Y671" i="1" s="1"/>
  <c r="V670" i="1"/>
  <c r="U708" i="1"/>
  <c r="S710" i="1"/>
  <c r="T709" i="1"/>
  <c r="Z672" i="1"/>
  <c r="X672" i="1"/>
  <c r="U709" i="1" l="1"/>
  <c r="W670" i="1"/>
  <c r="Y670" i="1" s="1"/>
  <c r="V669" i="1"/>
  <c r="T710" i="1"/>
  <c r="S711" i="1"/>
  <c r="Z671" i="1"/>
  <c r="X671" i="1"/>
  <c r="W669" i="1" l="1"/>
  <c r="Y669" i="1" s="1"/>
  <c r="V668" i="1"/>
  <c r="X670" i="1"/>
  <c r="Z670" i="1" s="1"/>
  <c r="S712" i="1"/>
  <c r="T711" i="1"/>
  <c r="V710" i="1"/>
  <c r="U710" i="1"/>
  <c r="W710" i="1" l="1"/>
  <c r="Y710" i="1" s="1"/>
  <c r="V709" i="1"/>
  <c r="U711" i="1"/>
  <c r="T712" i="1"/>
  <c r="S713" i="1"/>
  <c r="W668" i="1"/>
  <c r="Y668" i="1" s="1"/>
  <c r="V667" i="1"/>
  <c r="X669" i="1"/>
  <c r="Z669" i="1" l="1"/>
  <c r="W667" i="1"/>
  <c r="Y667" i="1" s="1"/>
  <c r="V666" i="1"/>
  <c r="X668" i="1"/>
  <c r="Z668" i="1"/>
  <c r="S714" i="1"/>
  <c r="T713" i="1"/>
  <c r="W709" i="1"/>
  <c r="Y709" i="1" s="1"/>
  <c r="V708" i="1"/>
  <c r="U712" i="1"/>
  <c r="Z710" i="1"/>
  <c r="X710" i="1"/>
  <c r="U713" i="1" l="1"/>
  <c r="T714" i="1"/>
  <c r="S715" i="1"/>
  <c r="W708" i="1"/>
  <c r="Y708" i="1" s="1"/>
  <c r="V707" i="1"/>
  <c r="V665" i="1"/>
  <c r="W666" i="1"/>
  <c r="Y666" i="1" s="1"/>
  <c r="X709" i="1"/>
  <c r="Z709" i="1"/>
  <c r="Z667" i="1"/>
  <c r="X667" i="1"/>
  <c r="Z666" i="1" l="1"/>
  <c r="X666" i="1"/>
  <c r="T715" i="1"/>
  <c r="S716" i="1"/>
  <c r="U714" i="1"/>
  <c r="V714" i="1"/>
  <c r="W665" i="1"/>
  <c r="Y665" i="1" s="1"/>
  <c r="V664" i="1"/>
  <c r="W707" i="1"/>
  <c r="Y707" i="1" s="1"/>
  <c r="V706" i="1"/>
  <c r="V715" i="1" l="1"/>
  <c r="U715" i="1"/>
  <c r="W706" i="1"/>
  <c r="Y706" i="1" s="1"/>
  <c r="V705" i="1"/>
  <c r="W714" i="1"/>
  <c r="Y714" i="1" s="1"/>
  <c r="V713" i="1"/>
  <c r="Z707" i="1"/>
  <c r="X707" i="1"/>
  <c r="X665" i="1"/>
  <c r="Z665" i="1"/>
  <c r="V663" i="1"/>
  <c r="W664" i="1"/>
  <c r="Y664" i="1" s="1"/>
  <c r="T716" i="1"/>
  <c r="U716" i="1" s="1"/>
  <c r="S717" i="1"/>
  <c r="W715" i="1" l="1"/>
  <c r="Y715" i="1" s="1"/>
  <c r="V662" i="1"/>
  <c r="W663" i="1"/>
  <c r="Y663" i="1" s="1"/>
  <c r="Z714" i="1"/>
  <c r="X714" i="1"/>
  <c r="T717" i="1"/>
  <c r="S718" i="1"/>
  <c r="W705" i="1"/>
  <c r="Y705" i="1" s="1"/>
  <c r="V704" i="1"/>
  <c r="Z706" i="1"/>
  <c r="X706" i="1"/>
  <c r="Z664" i="1"/>
  <c r="X664" i="1"/>
  <c r="W713" i="1"/>
  <c r="Y713" i="1" s="1"/>
  <c r="V712" i="1"/>
  <c r="X715" i="1" l="1"/>
  <c r="Z715" i="1"/>
  <c r="W712" i="1"/>
  <c r="Y712" i="1" s="1"/>
  <c r="V711" i="1"/>
  <c r="W711" i="1" s="1"/>
  <c r="Y711" i="1" s="1"/>
  <c r="T718" i="1"/>
  <c r="S719" i="1"/>
  <c r="U717" i="1"/>
  <c r="W704" i="1"/>
  <c r="Y704" i="1" s="1"/>
  <c r="V703" i="1"/>
  <c r="X663" i="1"/>
  <c r="Z663" i="1"/>
  <c r="Z705" i="1"/>
  <c r="X705" i="1"/>
  <c r="W662" i="1"/>
  <c r="Y662" i="1" s="1"/>
  <c r="V661" i="1"/>
  <c r="Z712" i="1" l="1"/>
  <c r="X712" i="1"/>
  <c r="V702" i="1"/>
  <c r="W703" i="1"/>
  <c r="Y703" i="1" s="1"/>
  <c r="V660" i="1"/>
  <c r="W661" i="1"/>
  <c r="Y661" i="1" s="1"/>
  <c r="X704" i="1"/>
  <c r="Z704" i="1"/>
  <c r="Z662" i="1"/>
  <c r="X662" i="1"/>
  <c r="T719" i="1"/>
  <c r="S720" i="1"/>
  <c r="U718" i="1"/>
  <c r="T720" i="1" l="1"/>
  <c r="S721" i="1"/>
  <c r="X661" i="1"/>
  <c r="Z661" i="1"/>
  <c r="U719" i="1"/>
  <c r="W660" i="1"/>
  <c r="Y660" i="1" s="1"/>
  <c r="V659" i="1"/>
  <c r="X703" i="1"/>
  <c r="Z703" i="1"/>
  <c r="W702" i="1"/>
  <c r="Y702" i="1" s="1"/>
  <c r="V701" i="1"/>
  <c r="X660" i="1" l="1"/>
  <c r="Z660" i="1"/>
  <c r="V658" i="1"/>
  <c r="W659" i="1"/>
  <c r="Y659" i="1" s="1"/>
  <c r="W701" i="1"/>
  <c r="Y701" i="1" s="1"/>
  <c r="V700" i="1"/>
  <c r="S722" i="1"/>
  <c r="T721" i="1"/>
  <c r="V720" i="1"/>
  <c r="U720" i="1"/>
  <c r="T722" i="1" l="1"/>
  <c r="S723" i="1"/>
  <c r="W658" i="1"/>
  <c r="Y658" i="1" s="1"/>
  <c r="V657" i="1"/>
  <c r="W700" i="1"/>
  <c r="Y700" i="1" s="1"/>
  <c r="V699" i="1"/>
  <c r="W720" i="1"/>
  <c r="Y720" i="1" s="1"/>
  <c r="V719" i="1"/>
  <c r="X701" i="1"/>
  <c r="Z701" i="1"/>
  <c r="U721" i="1"/>
  <c r="V721" i="1"/>
  <c r="Z659" i="1"/>
  <c r="X659" i="1"/>
  <c r="Z720" i="1" l="1"/>
  <c r="X720" i="1"/>
  <c r="V656" i="1"/>
  <c r="W657" i="1"/>
  <c r="Y657" i="1" s="1"/>
  <c r="W699" i="1"/>
  <c r="Y699" i="1" s="1"/>
  <c r="V698" i="1"/>
  <c r="X658" i="1"/>
  <c r="Z658" i="1"/>
  <c r="W719" i="1"/>
  <c r="Y719" i="1" s="1"/>
  <c r="V718" i="1"/>
  <c r="W721" i="1"/>
  <c r="Y721" i="1" s="1"/>
  <c r="Z700" i="1"/>
  <c r="X700" i="1"/>
  <c r="S724" i="1"/>
  <c r="T723" i="1"/>
  <c r="U722" i="1"/>
  <c r="V722" i="1"/>
  <c r="W722" i="1" l="1"/>
  <c r="Y722" i="1" s="1"/>
  <c r="W718" i="1"/>
  <c r="Y718" i="1" s="1"/>
  <c r="V717" i="1"/>
  <c r="W656" i="1"/>
  <c r="Y656" i="1" s="1"/>
  <c r="V655" i="1"/>
  <c r="X719" i="1"/>
  <c r="Z719" i="1"/>
  <c r="W698" i="1"/>
  <c r="Y698" i="1" s="1"/>
  <c r="V697" i="1"/>
  <c r="U723" i="1"/>
  <c r="V723" i="1"/>
  <c r="Z699" i="1"/>
  <c r="X699" i="1"/>
  <c r="S725" i="1"/>
  <c r="T724" i="1"/>
  <c r="X721" i="1"/>
  <c r="Z721" i="1"/>
  <c r="X657" i="1"/>
  <c r="Z657" i="1"/>
  <c r="Z722" i="1" l="1"/>
  <c r="X722" i="1"/>
  <c r="W723" i="1"/>
  <c r="Y723" i="1" s="1"/>
  <c r="W697" i="1"/>
  <c r="Y697" i="1" s="1"/>
  <c r="V696" i="1"/>
  <c r="V724" i="1"/>
  <c r="U724" i="1"/>
  <c r="X698" i="1"/>
  <c r="Z698" i="1"/>
  <c r="V654" i="1"/>
  <c r="W655" i="1"/>
  <c r="Y655" i="1" s="1"/>
  <c r="T725" i="1"/>
  <c r="S726" i="1"/>
  <c r="Z656" i="1"/>
  <c r="X656" i="1"/>
  <c r="W717" i="1"/>
  <c r="Y717" i="1" s="1"/>
  <c r="V716" i="1"/>
  <c r="W716" i="1" s="1"/>
  <c r="Y716" i="1" s="1"/>
  <c r="X723" i="1" l="1"/>
  <c r="Z723" i="1"/>
  <c r="W724" i="1"/>
  <c r="Y724" i="1" s="1"/>
  <c r="V653" i="1"/>
  <c r="W654" i="1"/>
  <c r="Y654" i="1" s="1"/>
  <c r="X716" i="1"/>
  <c r="Z716" i="1"/>
  <c r="T726" i="1"/>
  <c r="S727" i="1"/>
  <c r="U725" i="1"/>
  <c r="V695" i="1"/>
  <c r="W696" i="1"/>
  <c r="Y696" i="1" s="1"/>
  <c r="X717" i="1"/>
  <c r="Z717" i="1"/>
  <c r="Z655" i="1"/>
  <c r="X655" i="1"/>
  <c r="Z697" i="1"/>
  <c r="X697" i="1"/>
  <c r="X724" i="1" l="1"/>
  <c r="Z724" i="1"/>
  <c r="X696" i="1"/>
  <c r="Z696" i="1"/>
  <c r="S728" i="1"/>
  <c r="T727" i="1"/>
  <c r="U726" i="1"/>
  <c r="X654" i="1"/>
  <c r="Z654" i="1"/>
  <c r="V694" i="1"/>
  <c r="W695" i="1"/>
  <c r="Y695" i="1" s="1"/>
  <c r="W653" i="1"/>
  <c r="Y653" i="1" s="1"/>
  <c r="V652" i="1"/>
  <c r="Z695" i="1" l="1"/>
  <c r="X695" i="1"/>
  <c r="T728" i="1"/>
  <c r="S729" i="1"/>
  <c r="W694" i="1"/>
  <c r="Y694" i="1" s="1"/>
  <c r="V693" i="1"/>
  <c r="X653" i="1"/>
  <c r="Z653" i="1"/>
  <c r="W652" i="1"/>
  <c r="Y652" i="1" s="1"/>
  <c r="V651" i="1"/>
  <c r="V727" i="1"/>
  <c r="V726" i="1" s="1"/>
  <c r="W726" i="1" s="1"/>
  <c r="Y726" i="1" s="1"/>
  <c r="U727" i="1"/>
  <c r="V725" i="1" l="1"/>
  <c r="W725" i="1" s="1"/>
  <c r="Y725" i="1" s="1"/>
  <c r="U728" i="1"/>
  <c r="W727" i="1"/>
  <c r="Y727" i="1" s="1"/>
  <c r="W693" i="1"/>
  <c r="Y693" i="1" s="1"/>
  <c r="V692" i="1"/>
  <c r="Z694" i="1"/>
  <c r="X694" i="1"/>
  <c r="W651" i="1"/>
  <c r="Y651" i="1" s="1"/>
  <c r="V650" i="1"/>
  <c r="Z726" i="1"/>
  <c r="X726" i="1"/>
  <c r="S730" i="1"/>
  <c r="T729" i="1"/>
  <c r="W692" i="1" l="1"/>
  <c r="Y692" i="1" s="1"/>
  <c r="V691" i="1"/>
  <c r="T730" i="1"/>
  <c r="U730" i="1" s="1"/>
  <c r="S731" i="1"/>
  <c r="W650" i="1"/>
  <c r="Y650" i="1" s="1"/>
  <c r="V649" i="1"/>
  <c r="X651" i="1"/>
  <c r="X693" i="1"/>
  <c r="Z693" i="1"/>
  <c r="X727" i="1"/>
  <c r="Z727" i="1"/>
  <c r="U729" i="1"/>
  <c r="V729" i="1"/>
  <c r="X692" i="1" l="1"/>
  <c r="Z651" i="1"/>
  <c r="Z692" i="1"/>
  <c r="V690" i="1"/>
  <c r="W690" i="1" s="1"/>
  <c r="Y690" i="1" s="1"/>
  <c r="W691" i="1"/>
  <c r="Y691" i="1" s="1"/>
  <c r="W649" i="1"/>
  <c r="Y649" i="1" s="1"/>
  <c r="V648" i="1"/>
  <c r="Z650" i="1"/>
  <c r="X650" i="1"/>
  <c r="W729" i="1"/>
  <c r="Y729" i="1" s="1"/>
  <c r="V728" i="1"/>
  <c r="W728" i="1" s="1"/>
  <c r="Y728" i="1" s="1"/>
  <c r="S732" i="1"/>
  <c r="T731" i="1"/>
  <c r="U731" i="1" s="1"/>
  <c r="Z691" i="1" l="1"/>
  <c r="X691" i="1"/>
  <c r="X729" i="1"/>
  <c r="Z729" i="1"/>
  <c r="W648" i="1"/>
  <c r="Y648" i="1" s="1"/>
  <c r="V647" i="1"/>
  <c r="S733" i="1"/>
  <c r="T732" i="1"/>
  <c r="X649" i="1"/>
  <c r="Z649" i="1"/>
  <c r="S734" i="1" l="1"/>
  <c r="T733" i="1"/>
  <c r="W647" i="1"/>
  <c r="Y647" i="1" s="1"/>
  <c r="V646" i="1"/>
  <c r="U732" i="1"/>
  <c r="X648" i="1"/>
  <c r="Z648" i="1"/>
  <c r="V645" i="1" l="1"/>
  <c r="W646" i="1"/>
  <c r="Y646" i="1" s="1"/>
  <c r="U733" i="1"/>
  <c r="S735" i="1"/>
  <c r="T734" i="1"/>
  <c r="S736" i="1" l="1"/>
  <c r="T735" i="1"/>
  <c r="Z646" i="1"/>
  <c r="X646" i="1"/>
  <c r="V734" i="1"/>
  <c r="U734" i="1"/>
  <c r="V644" i="1"/>
  <c r="W645" i="1"/>
  <c r="Y645" i="1" s="1"/>
  <c r="W734" i="1" l="1"/>
  <c r="Y734" i="1" s="1"/>
  <c r="V733" i="1"/>
  <c r="V643" i="1"/>
  <c r="W644" i="1"/>
  <c r="Y644" i="1" s="1"/>
  <c r="U735" i="1"/>
  <c r="V735" i="1"/>
  <c r="X645" i="1"/>
  <c r="Z645" i="1"/>
  <c r="S737" i="1"/>
  <c r="T736" i="1"/>
  <c r="W735" i="1" l="1"/>
  <c r="Y735" i="1" s="1"/>
  <c r="Z644" i="1"/>
  <c r="X644" i="1"/>
  <c r="U736" i="1"/>
  <c r="W643" i="1"/>
  <c r="Y643" i="1" s="1"/>
  <c r="V642" i="1"/>
  <c r="T737" i="1"/>
  <c r="U737" i="1" s="1"/>
  <c r="S738" i="1"/>
  <c r="W733" i="1"/>
  <c r="Y733" i="1" s="1"/>
  <c r="V732" i="1"/>
  <c r="Z734" i="1"/>
  <c r="X734" i="1"/>
  <c r="Z735" i="1" l="1"/>
  <c r="X735" i="1"/>
  <c r="W732" i="1"/>
  <c r="Y732" i="1" s="1"/>
  <c r="V731" i="1"/>
  <c r="W642" i="1"/>
  <c r="Y642" i="1" s="1"/>
  <c r="V641" i="1"/>
  <c r="X733" i="1"/>
  <c r="Z733" i="1"/>
  <c r="Z643" i="1"/>
  <c r="X643" i="1"/>
  <c r="T738" i="1"/>
  <c r="S739" i="1"/>
  <c r="S740" i="1" l="1"/>
  <c r="T739" i="1"/>
  <c r="X732" i="1"/>
  <c r="Z732" i="1"/>
  <c r="W641" i="1"/>
  <c r="Y641" i="1" s="1"/>
  <c r="V640" i="1"/>
  <c r="U738" i="1"/>
  <c r="W731" i="1"/>
  <c r="Y731" i="1" s="1"/>
  <c r="V730" i="1"/>
  <c r="W730" i="1" s="1"/>
  <c r="Y730" i="1" s="1"/>
  <c r="Z641" i="1" l="1"/>
  <c r="X641" i="1"/>
  <c r="S741" i="1"/>
  <c r="T740" i="1"/>
  <c r="X731" i="1"/>
  <c r="Z731" i="1"/>
  <c r="W640" i="1"/>
  <c r="Y640" i="1" s="1"/>
  <c r="V639" i="1"/>
  <c r="U739" i="1"/>
  <c r="T741" i="1" l="1"/>
  <c r="S742" i="1"/>
  <c r="Z640" i="1"/>
  <c r="X640" i="1"/>
  <c r="W639" i="1"/>
  <c r="Y639" i="1" s="1"/>
  <c r="V638" i="1"/>
  <c r="U740" i="1"/>
  <c r="W638" i="1" l="1"/>
  <c r="Y638" i="1" s="1"/>
  <c r="V637" i="1"/>
  <c r="X639" i="1"/>
  <c r="Z639" i="1"/>
  <c r="S743" i="1"/>
  <c r="T742" i="1"/>
  <c r="U742" i="1" s="1"/>
  <c r="U741" i="1"/>
  <c r="T743" i="1" l="1"/>
  <c r="U743" i="1" s="1"/>
  <c r="S744" i="1"/>
  <c r="V636" i="1"/>
  <c r="W637" i="1"/>
  <c r="Y637" i="1" s="1"/>
  <c r="Z638" i="1"/>
  <c r="X638" i="1"/>
  <c r="X637" i="1" l="1"/>
  <c r="Z637" i="1"/>
  <c r="W636" i="1"/>
  <c r="Y636" i="1" s="1"/>
  <c r="V635" i="1"/>
  <c r="T744" i="1"/>
  <c r="U744" i="1" s="1"/>
  <c r="S745" i="1"/>
  <c r="T745" i="1" l="1"/>
  <c r="U745" i="1" s="1"/>
  <c r="S746" i="1"/>
  <c r="W635" i="1"/>
  <c r="Y635" i="1" s="1"/>
  <c r="V634" i="1"/>
  <c r="X636" i="1"/>
  <c r="Z636" i="1"/>
  <c r="S747" i="1" l="1"/>
  <c r="T746" i="1"/>
  <c r="U746" i="1" s="1"/>
  <c r="W634" i="1"/>
  <c r="Y634" i="1" s="1"/>
  <c r="V633" i="1"/>
  <c r="T747" i="1" l="1"/>
  <c r="U747" i="1" s="1"/>
  <c r="S748" i="1"/>
  <c r="Z634" i="1"/>
  <c r="X634" i="1"/>
  <c r="W633" i="1"/>
  <c r="Y633" i="1" s="1"/>
  <c r="V632" i="1"/>
  <c r="V631" i="1" l="1"/>
  <c r="W632" i="1"/>
  <c r="Y632" i="1" s="1"/>
  <c r="X633" i="1"/>
  <c r="Z633" i="1"/>
  <c r="S749" i="1"/>
  <c r="T748" i="1"/>
  <c r="U748" i="1" s="1"/>
  <c r="S750" i="1" l="1"/>
  <c r="T749" i="1"/>
  <c r="U749" i="1" s="1"/>
  <c r="Z632" i="1"/>
  <c r="X632" i="1"/>
  <c r="V630" i="1"/>
  <c r="W631" i="1"/>
  <c r="Y631" i="1" s="1"/>
  <c r="V629" i="1" l="1"/>
  <c r="W630" i="1"/>
  <c r="Y630" i="1" s="1"/>
  <c r="S751" i="1"/>
  <c r="T750" i="1"/>
  <c r="U750" i="1" s="1"/>
  <c r="T751" i="1" l="1"/>
  <c r="U751" i="1" s="1"/>
  <c r="S752" i="1"/>
  <c r="W629" i="1"/>
  <c r="Y629" i="1" s="1"/>
  <c r="V628" i="1"/>
  <c r="Z630" i="1"/>
  <c r="X630" i="1"/>
  <c r="W628" i="1" l="1"/>
  <c r="Y628" i="1" s="1"/>
  <c r="V627" i="1"/>
  <c r="Z629" i="1"/>
  <c r="X629" i="1"/>
  <c r="T752" i="1"/>
  <c r="U752" i="1" s="1"/>
  <c r="S753" i="1"/>
  <c r="X628" i="1" l="1"/>
  <c r="Z628" i="1"/>
  <c r="T753" i="1"/>
  <c r="U753" i="1" s="1"/>
  <c r="S754" i="1"/>
  <c r="W627" i="1"/>
  <c r="Y627" i="1" s="1"/>
  <c r="V626" i="1"/>
  <c r="V625" i="1" l="1"/>
  <c r="W626" i="1"/>
  <c r="Y626" i="1" s="1"/>
  <c r="S755" i="1"/>
  <c r="T754" i="1"/>
  <c r="U754" i="1" s="1"/>
  <c r="T755" i="1" l="1"/>
  <c r="U755" i="1" s="1"/>
  <c r="S756" i="1"/>
  <c r="X626" i="1"/>
  <c r="Z626" i="1"/>
  <c r="W625" i="1"/>
  <c r="Y625" i="1" s="1"/>
  <c r="V624" i="1"/>
  <c r="Z625" i="1" l="1"/>
  <c r="X625" i="1"/>
  <c r="S757" i="1"/>
  <c r="T756" i="1"/>
  <c r="U756" i="1" s="1"/>
  <c r="V623" i="1"/>
  <c r="W624" i="1"/>
  <c r="Y624" i="1" s="1"/>
  <c r="S758" i="1" l="1"/>
  <c r="T757" i="1"/>
  <c r="U757" i="1" s="1"/>
  <c r="X624" i="1"/>
  <c r="Z624" i="1"/>
  <c r="W623" i="1"/>
  <c r="Y623" i="1" s="1"/>
  <c r="V622" i="1"/>
  <c r="W622" i="1" l="1"/>
  <c r="Y622" i="1" s="1"/>
  <c r="V621" i="1"/>
  <c r="Z623" i="1"/>
  <c r="X623" i="1"/>
  <c r="S759" i="1"/>
  <c r="T758" i="1"/>
  <c r="U758" i="1" s="1"/>
  <c r="S760" i="1" l="1"/>
  <c r="T759" i="1"/>
  <c r="U759" i="1" s="1"/>
  <c r="V620" i="1"/>
  <c r="W621" i="1"/>
  <c r="Y621" i="1" s="1"/>
  <c r="Z622" i="1"/>
  <c r="X622" i="1"/>
  <c r="Z621" i="1" l="1"/>
  <c r="X621" i="1"/>
  <c r="W620" i="1"/>
  <c r="Y620" i="1" s="1"/>
  <c r="V619" i="1"/>
  <c r="S761" i="1"/>
  <c r="T760" i="1"/>
  <c r="U760" i="1" l="1"/>
  <c r="T761" i="1"/>
  <c r="S762" i="1"/>
  <c r="W619" i="1"/>
  <c r="Y619" i="1" s="1"/>
  <c r="V618" i="1"/>
  <c r="X620" i="1"/>
  <c r="Z620" i="1"/>
  <c r="S763" i="1" l="1"/>
  <c r="T762" i="1"/>
  <c r="U761" i="1"/>
  <c r="W618" i="1"/>
  <c r="Y618" i="1" s="1"/>
  <c r="V617" i="1"/>
  <c r="X619" i="1"/>
  <c r="Z619" i="1"/>
  <c r="V616" i="1" l="1"/>
  <c r="W617" i="1"/>
  <c r="Y617" i="1" s="1"/>
  <c r="U762" i="1"/>
  <c r="Z618" i="1"/>
  <c r="X618" i="1"/>
  <c r="T763" i="1"/>
  <c r="S764" i="1"/>
  <c r="U763" i="1" l="1"/>
  <c r="Z617" i="1"/>
  <c r="X617" i="1"/>
  <c r="S765" i="1"/>
  <c r="T764" i="1"/>
  <c r="W616" i="1"/>
  <c r="Y616" i="1" s="1"/>
  <c r="V615" i="1"/>
  <c r="Z616" i="1" l="1"/>
  <c r="X616" i="1"/>
  <c r="U764" i="1"/>
  <c r="V764" i="1"/>
  <c r="S766" i="1"/>
  <c r="T765" i="1"/>
  <c r="V614" i="1"/>
  <c r="W615" i="1"/>
  <c r="Y615" i="1" s="1"/>
  <c r="W614" i="1" l="1"/>
  <c r="Y614" i="1" s="1"/>
  <c r="V613" i="1"/>
  <c r="U765" i="1"/>
  <c r="T766" i="1"/>
  <c r="U766" i="1" s="1"/>
  <c r="S767" i="1"/>
  <c r="Z615" i="1"/>
  <c r="X615" i="1"/>
  <c r="W764" i="1"/>
  <c r="Y764" i="1" s="1"/>
  <c r="V763" i="1"/>
  <c r="W763" i="1" l="1"/>
  <c r="Y763" i="1" s="1"/>
  <c r="V762" i="1"/>
  <c r="X764" i="1"/>
  <c r="Z764" i="1"/>
  <c r="S768" i="1"/>
  <c r="T767" i="1"/>
  <c r="W613" i="1"/>
  <c r="Y613" i="1" s="1"/>
  <c r="V612" i="1"/>
  <c r="Z614" i="1"/>
  <c r="X614" i="1"/>
  <c r="X613" i="1" l="1"/>
  <c r="Z613" i="1"/>
  <c r="U767" i="1"/>
  <c r="T768" i="1"/>
  <c r="S769" i="1"/>
  <c r="W612" i="1"/>
  <c r="Y612" i="1" s="1"/>
  <c r="V611" i="1"/>
  <c r="W762" i="1"/>
  <c r="Y762" i="1" s="1"/>
  <c r="V761" i="1"/>
  <c r="Z762" i="1" l="1"/>
  <c r="X762" i="1"/>
  <c r="W611" i="1"/>
  <c r="Y611" i="1" s="1"/>
  <c r="V610" i="1"/>
  <c r="X612" i="1"/>
  <c r="Z612" i="1"/>
  <c r="W761" i="1"/>
  <c r="Y761" i="1" s="1"/>
  <c r="V760" i="1"/>
  <c r="S770" i="1"/>
  <c r="T769" i="1"/>
  <c r="U768" i="1"/>
  <c r="U769" i="1" l="1"/>
  <c r="T770" i="1"/>
  <c r="U770" i="1" s="1"/>
  <c r="S771" i="1"/>
  <c r="W760" i="1"/>
  <c r="Y760" i="1" s="1"/>
  <c r="V759" i="1"/>
  <c r="X761" i="1"/>
  <c r="Z761" i="1"/>
  <c r="W610" i="1"/>
  <c r="Y610" i="1" s="1"/>
  <c r="V609" i="1"/>
  <c r="Z760" i="1" l="1"/>
  <c r="X760" i="1"/>
  <c r="T771" i="1"/>
  <c r="U771" i="1" s="1"/>
  <c r="S772" i="1"/>
  <c r="W609" i="1"/>
  <c r="Y609" i="1" s="1"/>
  <c r="V608" i="1"/>
  <c r="X610" i="1"/>
  <c r="Z610" i="1"/>
  <c r="W759" i="1"/>
  <c r="Y759" i="1" s="1"/>
  <c r="V758" i="1"/>
  <c r="W758" i="1" l="1"/>
  <c r="Y758" i="1" s="1"/>
  <c r="V757" i="1"/>
  <c r="Z759" i="1"/>
  <c r="X759" i="1"/>
  <c r="V607" i="1"/>
  <c r="W608" i="1"/>
  <c r="Y608" i="1" s="1"/>
  <c r="Z609" i="1"/>
  <c r="X609" i="1"/>
  <c r="T772" i="1"/>
  <c r="U772" i="1" s="1"/>
  <c r="S773" i="1"/>
  <c r="S774" i="1" l="1"/>
  <c r="T773" i="1"/>
  <c r="U773" i="1" s="1"/>
  <c r="Z608" i="1"/>
  <c r="X608" i="1"/>
  <c r="W607" i="1"/>
  <c r="Y607" i="1" s="1"/>
  <c r="V606" i="1"/>
  <c r="V756" i="1"/>
  <c r="W757" i="1"/>
  <c r="Y757" i="1" s="1"/>
  <c r="X758" i="1"/>
  <c r="Z758" i="1"/>
  <c r="W756" i="1" l="1"/>
  <c r="Y756" i="1" s="1"/>
  <c r="V755" i="1"/>
  <c r="V605" i="1"/>
  <c r="W606" i="1"/>
  <c r="Y606" i="1" s="1"/>
  <c r="X607" i="1"/>
  <c r="Z607" i="1"/>
  <c r="Z757" i="1"/>
  <c r="X757" i="1"/>
  <c r="S775" i="1"/>
  <c r="T774" i="1"/>
  <c r="U774" i="1" s="1"/>
  <c r="Z606" i="1" l="1"/>
  <c r="X606" i="1"/>
  <c r="S776" i="1"/>
  <c r="T775" i="1"/>
  <c r="U775" i="1" s="1"/>
  <c r="W605" i="1"/>
  <c r="Y605" i="1" s="1"/>
  <c r="V604" i="1"/>
  <c r="W755" i="1"/>
  <c r="Y755" i="1" s="1"/>
  <c r="V754" i="1"/>
  <c r="Z756" i="1"/>
  <c r="X756" i="1"/>
  <c r="X755" i="1" l="1"/>
  <c r="Z755" i="1"/>
  <c r="S777" i="1"/>
  <c r="T776" i="1"/>
  <c r="U776" i="1" s="1"/>
  <c r="W754" i="1"/>
  <c r="Y754" i="1" s="1"/>
  <c r="V753" i="1"/>
  <c r="W604" i="1"/>
  <c r="Y604" i="1" s="1"/>
  <c r="V603" i="1"/>
  <c r="X605" i="1"/>
  <c r="Z605" i="1"/>
  <c r="V602" i="1" l="1"/>
  <c r="W603" i="1"/>
  <c r="Y603" i="1" s="1"/>
  <c r="Z604" i="1"/>
  <c r="X604" i="1"/>
  <c r="T777" i="1"/>
  <c r="U777" i="1" s="1"/>
  <c r="S778" i="1"/>
  <c r="V752" i="1"/>
  <c r="W753" i="1"/>
  <c r="Y753" i="1" s="1"/>
  <c r="X754" i="1"/>
  <c r="Z754" i="1"/>
  <c r="W752" i="1" l="1"/>
  <c r="Y752" i="1" s="1"/>
  <c r="V751" i="1"/>
  <c r="S779" i="1"/>
  <c r="T778" i="1"/>
  <c r="U778" i="1" s="1"/>
  <c r="X603" i="1"/>
  <c r="Z603" i="1"/>
  <c r="X753" i="1"/>
  <c r="Z753" i="1"/>
  <c r="W602" i="1"/>
  <c r="Y602" i="1" s="1"/>
  <c r="V601" i="1"/>
  <c r="W601" i="1" l="1"/>
  <c r="Y601" i="1" s="1"/>
  <c r="V600" i="1"/>
  <c r="Z602" i="1"/>
  <c r="X602" i="1"/>
  <c r="S780" i="1"/>
  <c r="T779" i="1"/>
  <c r="U779" i="1" s="1"/>
  <c r="W751" i="1"/>
  <c r="Y751" i="1" s="1"/>
  <c r="V750" i="1"/>
  <c r="X752" i="1"/>
  <c r="Z752" i="1"/>
  <c r="X751" i="1" l="1"/>
  <c r="Z751" i="1"/>
  <c r="T780" i="1"/>
  <c r="U780" i="1" s="1"/>
  <c r="S781" i="1"/>
  <c r="V599" i="1"/>
  <c r="W600" i="1"/>
  <c r="Y600" i="1" s="1"/>
  <c r="W750" i="1"/>
  <c r="Y750" i="1" s="1"/>
  <c r="V749" i="1"/>
  <c r="Z601" i="1"/>
  <c r="X601" i="1"/>
  <c r="X600" i="1" l="1"/>
  <c r="Z600" i="1"/>
  <c r="W599" i="1"/>
  <c r="Y599" i="1" s="1"/>
  <c r="V598" i="1"/>
  <c r="X750" i="1"/>
  <c r="Z750" i="1"/>
  <c r="W749" i="1"/>
  <c r="Y749" i="1" s="1"/>
  <c r="V748" i="1"/>
  <c r="S782" i="1"/>
  <c r="T781" i="1"/>
  <c r="S783" i="1" l="1"/>
  <c r="T782" i="1"/>
  <c r="W748" i="1"/>
  <c r="Y748" i="1" s="1"/>
  <c r="V747" i="1"/>
  <c r="Z749" i="1"/>
  <c r="X749" i="1"/>
  <c r="W598" i="1"/>
  <c r="Y598" i="1" s="1"/>
  <c r="V597" i="1"/>
  <c r="U781" i="1"/>
  <c r="Z599" i="1"/>
  <c r="X599" i="1"/>
  <c r="Z598" i="1" l="1"/>
  <c r="X598" i="1"/>
  <c r="V746" i="1"/>
  <c r="W747" i="1"/>
  <c r="Y747" i="1" s="1"/>
  <c r="X748" i="1"/>
  <c r="Z748" i="1"/>
  <c r="U782" i="1"/>
  <c r="W597" i="1"/>
  <c r="Y597" i="1" s="1"/>
  <c r="V596" i="1"/>
  <c r="T783" i="1"/>
  <c r="S784" i="1"/>
  <c r="V595" i="1" l="1"/>
  <c r="W596" i="1"/>
  <c r="Y596" i="1" s="1"/>
  <c r="W746" i="1"/>
  <c r="Y746" i="1" s="1"/>
  <c r="V745" i="1"/>
  <c r="Z597" i="1"/>
  <c r="X597" i="1"/>
  <c r="T784" i="1"/>
  <c r="S785" i="1"/>
  <c r="U783" i="1"/>
  <c r="Z747" i="1"/>
  <c r="X747" i="1"/>
  <c r="U784" i="1" l="1"/>
  <c r="V784" i="1"/>
  <c r="W745" i="1"/>
  <c r="Y745" i="1" s="1"/>
  <c r="V744" i="1"/>
  <c r="Z746" i="1"/>
  <c r="X746" i="1"/>
  <c r="Z596" i="1"/>
  <c r="X596" i="1"/>
  <c r="T785" i="1"/>
  <c r="S786" i="1"/>
  <c r="V594" i="1"/>
  <c r="W595" i="1"/>
  <c r="Y595" i="1" s="1"/>
  <c r="S787" i="1" l="1"/>
  <c r="T786" i="1"/>
  <c r="W744" i="1"/>
  <c r="V743" i="1"/>
  <c r="V785" i="1"/>
  <c r="U785" i="1"/>
  <c r="X745" i="1"/>
  <c r="Z745" i="1"/>
  <c r="Z595" i="1"/>
  <c r="X595" i="1"/>
  <c r="W784" i="1"/>
  <c r="Y784" i="1" s="1"/>
  <c r="V783" i="1"/>
  <c r="W594" i="1"/>
  <c r="Y594" i="1" s="1"/>
  <c r="V593" i="1"/>
  <c r="V592" i="1" l="1"/>
  <c r="W593" i="1"/>
  <c r="Y593" i="1" s="1"/>
  <c r="V742" i="1"/>
  <c r="W743" i="1"/>
  <c r="Y743" i="1" s="1"/>
  <c r="X594" i="1"/>
  <c r="Z594" i="1"/>
  <c r="U786" i="1"/>
  <c r="V786" i="1"/>
  <c r="W783" i="1"/>
  <c r="Y783" i="1" s="1"/>
  <c r="V782" i="1"/>
  <c r="X784" i="1"/>
  <c r="Z784" i="1"/>
  <c r="W785" i="1"/>
  <c r="Y785" i="1" s="1"/>
  <c r="S788" i="1"/>
  <c r="T787" i="1"/>
  <c r="W742" i="1" l="1"/>
  <c r="Y742" i="1" s="1"/>
  <c r="V741" i="1"/>
  <c r="S789" i="1"/>
  <c r="T788" i="1"/>
  <c r="X743" i="1"/>
  <c r="Z743" i="1"/>
  <c r="X785" i="1"/>
  <c r="Z785" i="1"/>
  <c r="W782" i="1"/>
  <c r="Y782" i="1" s="1"/>
  <c r="V781" i="1"/>
  <c r="X783" i="1"/>
  <c r="Z783" i="1"/>
  <c r="Z593" i="1"/>
  <c r="X593" i="1"/>
  <c r="U787" i="1"/>
  <c r="W786" i="1"/>
  <c r="Y786" i="1" s="1"/>
  <c r="V591" i="1"/>
  <c r="W592" i="1"/>
  <c r="Y592" i="1" s="1"/>
  <c r="Z742" i="1" l="1"/>
  <c r="X742" i="1"/>
  <c r="V740" i="1"/>
  <c r="W741" i="1"/>
  <c r="Y741" i="1" s="1"/>
  <c r="X786" i="1"/>
  <c r="Z786" i="1"/>
  <c r="W781" i="1"/>
  <c r="Y781" i="1" s="1"/>
  <c r="V780" i="1"/>
  <c r="X592" i="1"/>
  <c r="Z592" i="1"/>
  <c r="V590" i="1"/>
  <c r="W591" i="1"/>
  <c r="Y591" i="1" s="1"/>
  <c r="U788" i="1"/>
  <c r="X782" i="1"/>
  <c r="Z782" i="1"/>
  <c r="S790" i="1"/>
  <c r="T789" i="1"/>
  <c r="Z741" i="1" l="1"/>
  <c r="X741" i="1"/>
  <c r="V739" i="1"/>
  <c r="W740" i="1"/>
  <c r="Y740" i="1" s="1"/>
  <c r="T790" i="1"/>
  <c r="S791" i="1"/>
  <c r="Z781" i="1"/>
  <c r="X781" i="1"/>
  <c r="X591" i="1"/>
  <c r="Z591" i="1"/>
  <c r="V789" i="1"/>
  <c r="U789" i="1"/>
  <c r="V589" i="1"/>
  <c r="W590" i="1"/>
  <c r="Y590" i="1" s="1"/>
  <c r="W780" i="1"/>
  <c r="Y780" i="1" s="1"/>
  <c r="V779" i="1"/>
  <c r="W739" i="1" l="1"/>
  <c r="Y739" i="1" s="1"/>
  <c r="V738" i="1"/>
  <c r="Z740" i="1"/>
  <c r="X740" i="1"/>
  <c r="W789" i="1"/>
  <c r="Y789" i="1" s="1"/>
  <c r="V788" i="1"/>
  <c r="X590" i="1"/>
  <c r="Z590" i="1"/>
  <c r="V588" i="1"/>
  <c r="W589" i="1"/>
  <c r="Y589" i="1" s="1"/>
  <c r="X780" i="1"/>
  <c r="Z780" i="1"/>
  <c r="V778" i="1"/>
  <c r="W779" i="1"/>
  <c r="Y779" i="1" s="1"/>
  <c r="S792" i="1"/>
  <c r="T791" i="1"/>
  <c r="U790" i="1"/>
  <c r="W738" i="1" l="1"/>
  <c r="Y738" i="1" s="1"/>
  <c r="V737" i="1"/>
  <c r="Z739" i="1"/>
  <c r="X739" i="1"/>
  <c r="W778" i="1"/>
  <c r="Y778" i="1" s="1"/>
  <c r="V777" i="1"/>
  <c r="Z589" i="1"/>
  <c r="X589" i="1"/>
  <c r="U791" i="1"/>
  <c r="V587" i="1"/>
  <c r="W588" i="1"/>
  <c r="Y588" i="1" s="1"/>
  <c r="W788" i="1"/>
  <c r="Y788" i="1" s="1"/>
  <c r="V787" i="1"/>
  <c r="W787" i="1" s="1"/>
  <c r="Y787" i="1" s="1"/>
  <c r="T792" i="1"/>
  <c r="S793" i="1"/>
  <c r="X789" i="1"/>
  <c r="Z789" i="1"/>
  <c r="W737" i="1" l="1"/>
  <c r="Y737" i="1" s="1"/>
  <c r="V736" i="1"/>
  <c r="W736" i="1" s="1"/>
  <c r="Y736" i="1" s="1"/>
  <c r="U792" i="1"/>
  <c r="W587" i="1"/>
  <c r="Y587" i="1" s="1"/>
  <c r="V586" i="1"/>
  <c r="Z788" i="1"/>
  <c r="X788" i="1"/>
  <c r="W777" i="1"/>
  <c r="Y777" i="1" s="1"/>
  <c r="V776" i="1"/>
  <c r="S794" i="1"/>
  <c r="T793" i="1"/>
  <c r="X588" i="1"/>
  <c r="Z588" i="1"/>
  <c r="Z778" i="1"/>
  <c r="X778" i="1"/>
  <c r="Z736" i="1" l="1"/>
  <c r="X736" i="1"/>
  <c r="X777" i="1"/>
  <c r="Z777" i="1"/>
  <c r="W586" i="1"/>
  <c r="V585" i="1"/>
  <c r="U793" i="1"/>
  <c r="V793" i="1"/>
  <c r="Z587" i="1"/>
  <c r="X587" i="1"/>
  <c r="T794" i="1"/>
  <c r="U794" i="1" s="1"/>
  <c r="S795" i="1"/>
  <c r="W776" i="1"/>
  <c r="Y776" i="1" s="1"/>
  <c r="V775" i="1"/>
  <c r="T795" i="1" l="1"/>
  <c r="U795" i="1" s="1"/>
  <c r="S796" i="1"/>
  <c r="W793" i="1"/>
  <c r="Y793" i="1" s="1"/>
  <c r="V792" i="1"/>
  <c r="V774" i="1"/>
  <c r="W775" i="1"/>
  <c r="Y775" i="1" s="1"/>
  <c r="X776" i="1"/>
  <c r="Z776" i="1"/>
  <c r="W585" i="1"/>
  <c r="Y585" i="1" s="1"/>
  <c r="V584" i="1"/>
  <c r="W774" i="1" l="1"/>
  <c r="Y774" i="1" s="1"/>
  <c r="V773" i="1"/>
  <c r="W792" i="1"/>
  <c r="Y792" i="1" s="1"/>
  <c r="V791" i="1"/>
  <c r="W584" i="1"/>
  <c r="Y584" i="1" s="1"/>
  <c r="V583" i="1"/>
  <c r="X793" i="1"/>
  <c r="Z793" i="1"/>
  <c r="Z585" i="1"/>
  <c r="X585" i="1"/>
  <c r="X775" i="1"/>
  <c r="Z775" i="1"/>
  <c r="T796" i="1"/>
  <c r="U796" i="1" s="1"/>
  <c r="S797" i="1"/>
  <c r="W791" i="1" l="1"/>
  <c r="Y791" i="1" s="1"/>
  <c r="V790" i="1"/>
  <c r="W790" i="1" s="1"/>
  <c r="Y790" i="1" s="1"/>
  <c r="W583" i="1"/>
  <c r="Y583" i="1" s="1"/>
  <c r="V582" i="1"/>
  <c r="W773" i="1"/>
  <c r="Y773" i="1" s="1"/>
  <c r="V772" i="1"/>
  <c r="T797" i="1"/>
  <c r="U797" i="1" s="1"/>
  <c r="S798" i="1"/>
  <c r="Z584" i="1"/>
  <c r="X584" i="1"/>
  <c r="Z774" i="1"/>
  <c r="X774" i="1"/>
  <c r="S799" i="1" l="1"/>
  <c r="T798" i="1"/>
  <c r="V581" i="1"/>
  <c r="W582" i="1"/>
  <c r="Y582" i="1" s="1"/>
  <c r="X583" i="1"/>
  <c r="Z583" i="1"/>
  <c r="W772" i="1"/>
  <c r="Y772" i="1" s="1"/>
  <c r="V771" i="1"/>
  <c r="X773" i="1"/>
  <c r="Z773" i="1"/>
  <c r="Z791" i="1"/>
  <c r="X791" i="1"/>
  <c r="V580" i="1" l="1"/>
  <c r="W581" i="1"/>
  <c r="Y581" i="1" s="1"/>
  <c r="U798" i="1"/>
  <c r="W771" i="1"/>
  <c r="Y771" i="1" s="1"/>
  <c r="V770" i="1"/>
  <c r="S800" i="1"/>
  <c r="T799" i="1"/>
  <c r="X772" i="1"/>
  <c r="Z772" i="1"/>
  <c r="Z582" i="1"/>
  <c r="X582" i="1"/>
  <c r="U799" i="1" l="1"/>
  <c r="T800" i="1"/>
  <c r="S801" i="1"/>
  <c r="W770" i="1"/>
  <c r="Y770" i="1" s="1"/>
  <c r="V769" i="1"/>
  <c r="Z581" i="1"/>
  <c r="X581" i="1"/>
  <c r="X771" i="1"/>
  <c r="Z771" i="1"/>
  <c r="W580" i="1"/>
  <c r="Y580" i="1" s="1"/>
  <c r="V579" i="1"/>
  <c r="S802" i="1" l="1"/>
  <c r="T801" i="1"/>
  <c r="U800" i="1"/>
  <c r="V800" i="1"/>
  <c r="V578" i="1"/>
  <c r="W579" i="1"/>
  <c r="Y579" i="1" s="1"/>
  <c r="W769" i="1"/>
  <c r="Y769" i="1" s="1"/>
  <c r="V768" i="1"/>
  <c r="X580" i="1"/>
  <c r="Z580" i="1"/>
  <c r="W768" i="1" l="1"/>
  <c r="Y768" i="1" s="1"/>
  <c r="V767" i="1"/>
  <c r="W800" i="1"/>
  <c r="Y800" i="1" s="1"/>
  <c r="V799" i="1"/>
  <c r="X579" i="1"/>
  <c r="Z579" i="1"/>
  <c r="Z769" i="1"/>
  <c r="X769" i="1"/>
  <c r="U801" i="1"/>
  <c r="W578" i="1"/>
  <c r="Y578" i="1" s="1"/>
  <c r="V577" i="1"/>
  <c r="S803" i="1"/>
  <c r="T802" i="1"/>
  <c r="U802" i="1" l="1"/>
  <c r="W799" i="1"/>
  <c r="Y799" i="1" s="1"/>
  <c r="V798" i="1"/>
  <c r="Z800" i="1"/>
  <c r="X800" i="1"/>
  <c r="V576" i="1"/>
  <c r="W577" i="1"/>
  <c r="Y577" i="1" s="1"/>
  <c r="W767" i="1"/>
  <c r="Y767" i="1" s="1"/>
  <c r="V766" i="1"/>
  <c r="T803" i="1"/>
  <c r="S804" i="1"/>
  <c r="X578" i="1"/>
  <c r="Z578" i="1"/>
  <c r="Z768" i="1"/>
  <c r="X768" i="1"/>
  <c r="W766" i="1" l="1"/>
  <c r="Y766" i="1" s="1"/>
  <c r="V765" i="1"/>
  <c r="W765" i="1" s="1"/>
  <c r="Y765" i="1" s="1"/>
  <c r="W798" i="1"/>
  <c r="Y798" i="1" s="1"/>
  <c r="V797" i="1"/>
  <c r="T804" i="1"/>
  <c r="S805" i="1"/>
  <c r="X577" i="1"/>
  <c r="Z577" i="1"/>
  <c r="U803" i="1"/>
  <c r="W576" i="1"/>
  <c r="Y576" i="1" s="1"/>
  <c r="V575" i="1"/>
  <c r="Z766" i="1" l="1"/>
  <c r="X766" i="1"/>
  <c r="Z765" i="1"/>
  <c r="X765" i="1"/>
  <c r="X798" i="1"/>
  <c r="Z798" i="1"/>
  <c r="X576" i="1"/>
  <c r="Z576" i="1"/>
  <c r="W575" i="1"/>
  <c r="Y575" i="1" s="1"/>
  <c r="V574" i="1"/>
  <c r="T805" i="1"/>
  <c r="S806" i="1"/>
  <c r="U804" i="1"/>
  <c r="V796" i="1"/>
  <c r="W797" i="1"/>
  <c r="Y797" i="1" s="1"/>
  <c r="X690" i="1"/>
  <c r="X711" i="1"/>
  <c r="X738" i="1"/>
  <c r="W796" i="1" l="1"/>
  <c r="Y796" i="1" s="1"/>
  <c r="V795" i="1"/>
  <c r="V573" i="1"/>
  <c r="W574" i="1"/>
  <c r="Y574" i="1" s="1"/>
  <c r="X797" i="1"/>
  <c r="Z797" i="1"/>
  <c r="S807" i="1"/>
  <c r="T806" i="1"/>
  <c r="X575" i="1"/>
  <c r="Z575" i="1"/>
  <c r="U805" i="1"/>
  <c r="W795" i="1" l="1"/>
  <c r="Y795" i="1" s="1"/>
  <c r="V794" i="1"/>
  <c r="W794" i="1" s="1"/>
  <c r="Y794" i="1" s="1"/>
  <c r="S808" i="1"/>
  <c r="T807" i="1"/>
  <c r="Z574" i="1"/>
  <c r="X574" i="1"/>
  <c r="W573" i="1"/>
  <c r="Y573" i="1" s="1"/>
  <c r="V572" i="1"/>
  <c r="V806" i="1"/>
  <c r="V805" i="1" s="1"/>
  <c r="U806" i="1"/>
  <c r="W805" i="1" l="1"/>
  <c r="Y805" i="1" s="1"/>
  <c r="V804" i="1"/>
  <c r="X795" i="1"/>
  <c r="Z795" i="1"/>
  <c r="V571" i="1"/>
  <c r="W572" i="1"/>
  <c r="Y572" i="1" s="1"/>
  <c r="U807" i="1"/>
  <c r="V807" i="1"/>
  <c r="W806" i="1"/>
  <c r="Y806" i="1" s="1"/>
  <c r="X573" i="1"/>
  <c r="Z573" i="1"/>
  <c r="S809" i="1"/>
  <c r="T808" i="1"/>
  <c r="W804" i="1" l="1"/>
  <c r="Y804" i="1" s="1"/>
  <c r="V803" i="1"/>
  <c r="X805" i="1"/>
  <c r="Z805" i="1"/>
  <c r="W807" i="1"/>
  <c r="Y807" i="1" s="1"/>
  <c r="X806" i="1"/>
  <c r="Z806" i="1"/>
  <c r="S810" i="1"/>
  <c r="T809" i="1"/>
  <c r="Z572" i="1"/>
  <c r="X572" i="1"/>
  <c r="U808" i="1"/>
  <c r="V808" i="1"/>
  <c r="V570" i="1"/>
  <c r="W571" i="1"/>
  <c r="Y571" i="1" s="1"/>
  <c r="Z807" i="1" l="1"/>
  <c r="W803" i="1"/>
  <c r="Y803" i="1" s="1"/>
  <c r="V802" i="1"/>
  <c r="X804" i="1"/>
  <c r="Z804" i="1"/>
  <c r="X807" i="1"/>
  <c r="W808" i="1"/>
  <c r="Y808" i="1" s="1"/>
  <c r="U809" i="1"/>
  <c r="S811" i="1"/>
  <c r="T810" i="1"/>
  <c r="X571" i="1"/>
  <c r="Z571" i="1"/>
  <c r="V569" i="1"/>
  <c r="W570" i="1"/>
  <c r="Y570" i="1" s="1"/>
  <c r="Z808" i="1" l="1"/>
  <c r="X803" i="1"/>
  <c r="V801" i="1"/>
  <c r="W801" i="1" s="1"/>
  <c r="Y801" i="1" s="1"/>
  <c r="W802" i="1"/>
  <c r="Y802" i="1" s="1"/>
  <c r="X808" i="1"/>
  <c r="U810" i="1"/>
  <c r="Z570" i="1"/>
  <c r="X570" i="1"/>
  <c r="S812" i="1"/>
  <c r="T811" i="1"/>
  <c r="V568" i="1"/>
  <c r="W569" i="1"/>
  <c r="Y569" i="1" s="1"/>
  <c r="Z185" i="1"/>
  <c r="Z212" i="1"/>
  <c r="Z216" i="1"/>
  <c r="Z221" i="1"/>
  <c r="Z197" i="1"/>
  <c r="Z802" i="1" l="1"/>
  <c r="X802" i="1"/>
  <c r="W568" i="1"/>
  <c r="Y568" i="1" s="1"/>
  <c r="V567" i="1"/>
  <c r="V811" i="1"/>
  <c r="U811" i="1"/>
  <c r="T812" i="1"/>
  <c r="S813" i="1"/>
  <c r="X569" i="1"/>
  <c r="Z569" i="1"/>
  <c r="W811" i="1" l="1"/>
  <c r="Y811" i="1" s="1"/>
  <c r="V810" i="1"/>
  <c r="S814" i="1"/>
  <c r="T813" i="1"/>
  <c r="V566" i="1"/>
  <c r="W567" i="1"/>
  <c r="Y567" i="1" s="1"/>
  <c r="U812" i="1"/>
  <c r="Z568" i="1"/>
  <c r="X568" i="1"/>
  <c r="U813" i="1" l="1"/>
  <c r="V813" i="1"/>
  <c r="T814" i="1"/>
  <c r="S815" i="1"/>
  <c r="X567" i="1"/>
  <c r="Z567" i="1"/>
  <c r="W810" i="1"/>
  <c r="Y810" i="1" s="1"/>
  <c r="V809" i="1"/>
  <c r="W809" i="1" s="1"/>
  <c r="Y809" i="1" s="1"/>
  <c r="V565" i="1"/>
  <c r="W566" i="1"/>
  <c r="Y566" i="1" s="1"/>
  <c r="Z811" i="1"/>
  <c r="X811" i="1"/>
  <c r="X810" i="1" l="1"/>
  <c r="Z810" i="1"/>
  <c r="T815" i="1"/>
  <c r="S816" i="1"/>
  <c r="U814" i="1"/>
  <c r="X566" i="1"/>
  <c r="Z566" i="1"/>
  <c r="W565" i="1"/>
  <c r="Y565" i="1" s="1"/>
  <c r="V564" i="1"/>
  <c r="W813" i="1"/>
  <c r="Y813" i="1" s="1"/>
  <c r="V812" i="1"/>
  <c r="W812" i="1" s="1"/>
  <c r="Y812" i="1" s="1"/>
  <c r="V815" i="1" l="1"/>
  <c r="U815" i="1"/>
  <c r="X565" i="1"/>
  <c r="Z565" i="1"/>
  <c r="W564" i="1"/>
  <c r="Y564" i="1" s="1"/>
  <c r="V563" i="1"/>
  <c r="X813" i="1"/>
  <c r="Z813" i="1"/>
  <c r="S817" i="1"/>
  <c r="T816" i="1"/>
  <c r="S818" i="1" l="1"/>
  <c r="T817" i="1"/>
  <c r="W563" i="1"/>
  <c r="Y563" i="1" s="1"/>
  <c r="V562" i="1"/>
  <c r="Z564" i="1"/>
  <c r="X564" i="1"/>
  <c r="U816" i="1"/>
  <c r="W815" i="1"/>
  <c r="Y815" i="1" s="1"/>
  <c r="V814" i="1"/>
  <c r="W814" i="1" s="1"/>
  <c r="Y814" i="1" s="1"/>
  <c r="W562" i="1" l="1"/>
  <c r="Y562" i="1" s="1"/>
  <c r="V561" i="1"/>
  <c r="Z563" i="1"/>
  <c r="X563" i="1"/>
  <c r="U817" i="1"/>
  <c r="X815" i="1"/>
  <c r="Z815" i="1"/>
  <c r="S819" i="1"/>
  <c r="T818" i="1"/>
  <c r="V818" i="1" l="1"/>
  <c r="V817" i="1" s="1"/>
  <c r="W817" i="1" s="1"/>
  <c r="Y817" i="1" s="1"/>
  <c r="U818" i="1"/>
  <c r="T819" i="1"/>
  <c r="U819" i="1" s="1"/>
  <c r="S820" i="1"/>
  <c r="W561" i="1"/>
  <c r="Y561" i="1" s="1"/>
  <c r="V560" i="1"/>
  <c r="V816" i="1" l="1"/>
  <c r="W816" i="1" s="1"/>
  <c r="Y816" i="1" s="1"/>
  <c r="W818" i="1"/>
  <c r="Y818" i="1" s="1"/>
  <c r="W560" i="1"/>
  <c r="Y560" i="1" s="1"/>
  <c r="V559" i="1"/>
  <c r="S821" i="1"/>
  <c r="T820" i="1"/>
  <c r="U820" i="1" s="1"/>
  <c r="Z561" i="1"/>
  <c r="X561" i="1"/>
  <c r="Z817" i="1"/>
  <c r="X817" i="1"/>
  <c r="X818" i="1" l="1"/>
  <c r="Z818" i="1"/>
  <c r="T821" i="1"/>
  <c r="U821" i="1" s="1"/>
  <c r="S822" i="1"/>
  <c r="W559" i="1"/>
  <c r="Y559" i="1" s="1"/>
  <c r="V558" i="1"/>
  <c r="X559" i="1" l="1"/>
  <c r="Z559" i="1"/>
  <c r="T822" i="1"/>
  <c r="U822" i="1" s="1"/>
  <c r="S823" i="1"/>
  <c r="W558" i="1"/>
  <c r="Y558" i="1" s="1"/>
  <c r="V557" i="1"/>
  <c r="W557" i="1" l="1"/>
  <c r="Y557" i="1" s="1"/>
  <c r="V556" i="1"/>
  <c r="Z558" i="1"/>
  <c r="X558" i="1"/>
  <c r="T823" i="1"/>
  <c r="U823" i="1" s="1"/>
  <c r="S824" i="1"/>
  <c r="T824" i="1" l="1"/>
  <c r="U824" i="1" s="1"/>
  <c r="S825" i="1"/>
  <c r="W556" i="1"/>
  <c r="Y556" i="1" s="1"/>
  <c r="V555" i="1"/>
  <c r="Z557" i="1"/>
  <c r="X557" i="1"/>
  <c r="W555" i="1" l="1"/>
  <c r="Y555" i="1" s="1"/>
  <c r="V554" i="1"/>
  <c r="X556" i="1"/>
  <c r="Z556" i="1"/>
  <c r="S826" i="1"/>
  <c r="T825" i="1"/>
  <c r="U825" i="1" s="1"/>
  <c r="Z555" i="1" l="1"/>
  <c r="X555" i="1"/>
  <c r="S827" i="1"/>
  <c r="T826" i="1"/>
  <c r="U826" i="1" s="1"/>
  <c r="W554" i="1"/>
  <c r="Y554" i="1" s="1"/>
  <c r="V553" i="1"/>
  <c r="S828" i="1" l="1"/>
  <c r="T827" i="1"/>
  <c r="U827" i="1" s="1"/>
  <c r="W553" i="1"/>
  <c r="Y553" i="1" s="1"/>
  <c r="V552" i="1"/>
  <c r="X554" i="1"/>
  <c r="Z554" i="1"/>
  <c r="W552" i="1" l="1"/>
  <c r="Y552" i="1" s="1"/>
  <c r="V551" i="1"/>
  <c r="Z553" i="1"/>
  <c r="X553" i="1"/>
  <c r="S829" i="1"/>
  <c r="T828" i="1"/>
  <c r="U828" i="1" s="1"/>
  <c r="S830" i="1" l="1"/>
  <c r="T829" i="1"/>
  <c r="U829" i="1" s="1"/>
  <c r="V550" i="1"/>
  <c r="W551" i="1"/>
  <c r="Y551" i="1" s="1"/>
  <c r="Z552" i="1"/>
  <c r="X552" i="1"/>
  <c r="Z551" i="1" l="1"/>
  <c r="X551" i="1"/>
  <c r="W550" i="1"/>
  <c r="Y550" i="1" s="1"/>
  <c r="V549" i="1"/>
  <c r="T830" i="1"/>
  <c r="U830" i="1" s="1"/>
  <c r="S831" i="1"/>
  <c r="Z550" i="1" l="1"/>
  <c r="X550" i="1"/>
  <c r="S832" i="1"/>
  <c r="T831" i="1"/>
  <c r="W549" i="1"/>
  <c r="Y549" i="1" s="1"/>
  <c r="V548" i="1"/>
  <c r="W548" i="1" l="1"/>
  <c r="Y548" i="1" s="1"/>
  <c r="V547" i="1"/>
  <c r="X549" i="1"/>
  <c r="Z549" i="1"/>
  <c r="U831" i="1"/>
  <c r="T832" i="1"/>
  <c r="S833" i="1"/>
  <c r="U832" i="1" l="1"/>
  <c r="W547" i="1"/>
  <c r="Y547" i="1" s="1"/>
  <c r="V546" i="1"/>
  <c r="S834" i="1"/>
  <c r="T833" i="1"/>
  <c r="X548" i="1"/>
  <c r="Z548" i="1" s="1"/>
  <c r="W546" i="1" l="1"/>
  <c r="Y546" i="1" s="1"/>
  <c r="V545" i="1"/>
  <c r="Z547" i="1"/>
  <c r="X547" i="1"/>
  <c r="U833" i="1"/>
  <c r="S835" i="1"/>
  <c r="T834" i="1"/>
  <c r="V834" i="1" l="1"/>
  <c r="V833" i="1" s="1"/>
  <c r="V832" i="1" s="1"/>
  <c r="V831" i="1" s="1"/>
  <c r="V830" i="1" s="1"/>
  <c r="U834" i="1"/>
  <c r="T835" i="1"/>
  <c r="S836" i="1"/>
  <c r="V544" i="1"/>
  <c r="W545" i="1"/>
  <c r="Y545" i="1" s="1"/>
  <c r="Z546" i="1"/>
  <c r="X546" i="1"/>
  <c r="W831" i="1" l="1"/>
  <c r="Y831" i="1" s="1"/>
  <c r="W833" i="1"/>
  <c r="Y833" i="1" s="1"/>
  <c r="W832" i="1"/>
  <c r="Y832" i="1" s="1"/>
  <c r="W834" i="1"/>
  <c r="Y834" i="1" s="1"/>
  <c r="X545" i="1"/>
  <c r="Z545" i="1"/>
  <c r="W544" i="1"/>
  <c r="Y544" i="1" s="1"/>
  <c r="V543" i="1"/>
  <c r="W830" i="1"/>
  <c r="Y830" i="1" s="1"/>
  <c r="V829" i="1"/>
  <c r="S837" i="1"/>
  <c r="T836" i="1"/>
  <c r="V835" i="1"/>
  <c r="U835" i="1"/>
  <c r="X831" i="1" l="1"/>
  <c r="Z831" i="1"/>
  <c r="Z832" i="1"/>
  <c r="X833" i="1"/>
  <c r="Z833" i="1"/>
  <c r="X832" i="1"/>
  <c r="X834" i="1"/>
  <c r="Z834" i="1"/>
  <c r="W835" i="1"/>
  <c r="Y835" i="1" s="1"/>
  <c r="Z830" i="1"/>
  <c r="X830" i="1"/>
  <c r="W543" i="1"/>
  <c r="Y543" i="1" s="1"/>
  <c r="V542" i="1"/>
  <c r="U836" i="1"/>
  <c r="X544" i="1"/>
  <c r="Z544" i="1"/>
  <c r="S838" i="1"/>
  <c r="T837" i="1"/>
  <c r="V828" i="1"/>
  <c r="W829" i="1"/>
  <c r="Y829" i="1" s="1"/>
  <c r="T838" i="1" l="1"/>
  <c r="S839" i="1"/>
  <c r="X829" i="1"/>
  <c r="Z829" i="1"/>
  <c r="V827" i="1"/>
  <c r="W828" i="1"/>
  <c r="Y828" i="1" s="1"/>
  <c r="W542" i="1"/>
  <c r="Y542" i="1" s="1"/>
  <c r="V541" i="1"/>
  <c r="U837" i="1"/>
  <c r="V837" i="1"/>
  <c r="V836" i="1" s="1"/>
  <c r="W836" i="1" s="1"/>
  <c r="Y836" i="1" s="1"/>
  <c r="Z543" i="1"/>
  <c r="X543" i="1"/>
  <c r="X835" i="1"/>
  <c r="Z835" i="1"/>
  <c r="W837" i="1" l="1"/>
  <c r="Y837" i="1" s="1"/>
  <c r="X828" i="1"/>
  <c r="Z542" i="1"/>
  <c r="X542" i="1"/>
  <c r="V826" i="1"/>
  <c r="W827" i="1"/>
  <c r="Y827" i="1" s="1"/>
  <c r="X836" i="1"/>
  <c r="Z836" i="1"/>
  <c r="W541" i="1"/>
  <c r="Y541" i="1" s="1"/>
  <c r="V540" i="1"/>
  <c r="S840" i="1"/>
  <c r="T839" i="1"/>
  <c r="U838" i="1"/>
  <c r="V838" i="1"/>
  <c r="Z828" i="1" l="1"/>
  <c r="U839" i="1"/>
  <c r="W826" i="1"/>
  <c r="Y826" i="1" s="1"/>
  <c r="V825" i="1"/>
  <c r="T840" i="1"/>
  <c r="S841" i="1"/>
  <c r="W838" i="1"/>
  <c r="Y838" i="1" s="1"/>
  <c r="W540" i="1"/>
  <c r="Y540" i="1" s="1"/>
  <c r="V539" i="1"/>
  <c r="Z541" i="1"/>
  <c r="X541" i="1"/>
  <c r="Z827" i="1"/>
  <c r="X827" i="1"/>
  <c r="X837" i="1"/>
  <c r="Z837" i="1"/>
  <c r="W539" i="1" l="1"/>
  <c r="Y539" i="1" s="1"/>
  <c r="V538" i="1"/>
  <c r="Z540" i="1"/>
  <c r="X540" i="1"/>
  <c r="W825" i="1"/>
  <c r="Y825" i="1" s="1"/>
  <c r="V824" i="1"/>
  <c r="X838" i="1"/>
  <c r="Z838" i="1"/>
  <c r="Z826" i="1"/>
  <c r="X826" i="1"/>
  <c r="T841" i="1"/>
  <c r="S842" i="1"/>
  <c r="U840" i="1"/>
  <c r="V840" i="1"/>
  <c r="S843" i="1" l="1"/>
  <c r="T842" i="1"/>
  <c r="W824" i="1"/>
  <c r="Y824" i="1" s="1"/>
  <c r="V823" i="1"/>
  <c r="V841" i="1"/>
  <c r="U841" i="1"/>
  <c r="Z825" i="1"/>
  <c r="X825" i="1"/>
  <c r="W538" i="1"/>
  <c r="Y538" i="1" s="1"/>
  <c r="V537" i="1"/>
  <c r="W840" i="1"/>
  <c r="Y840" i="1" s="1"/>
  <c r="V839" i="1"/>
  <c r="W839" i="1" s="1"/>
  <c r="Y839" i="1" s="1"/>
  <c r="X539" i="1"/>
  <c r="Z539" i="1"/>
  <c r="X840" i="1" l="1"/>
  <c r="Z840" i="1"/>
  <c r="V822" i="1"/>
  <c r="W823" i="1"/>
  <c r="Y823" i="1" s="1"/>
  <c r="W537" i="1"/>
  <c r="Y537" i="1" s="1"/>
  <c r="V536" i="1"/>
  <c r="X824" i="1"/>
  <c r="Z824" i="1"/>
  <c r="U842" i="1"/>
  <c r="V842" i="1"/>
  <c r="Z538" i="1"/>
  <c r="X538" i="1"/>
  <c r="W841" i="1"/>
  <c r="Y841" i="1" s="1"/>
  <c r="T843" i="1"/>
  <c r="S844" i="1"/>
  <c r="U843" i="1" l="1"/>
  <c r="Z841" i="1"/>
  <c r="X841" i="1"/>
  <c r="W842" i="1"/>
  <c r="Y842" i="1" s="1"/>
  <c r="W822" i="1"/>
  <c r="Y822" i="1" s="1"/>
  <c r="V821" i="1"/>
  <c r="V535" i="1"/>
  <c r="W536" i="1"/>
  <c r="Y536" i="1" s="1"/>
  <c r="S845" i="1"/>
  <c r="T844" i="1"/>
  <c r="Z537" i="1"/>
  <c r="X537" i="1"/>
  <c r="U844" i="1" l="1"/>
  <c r="W821" i="1"/>
  <c r="Y821" i="1" s="1"/>
  <c r="V820" i="1"/>
  <c r="T845" i="1"/>
  <c r="S846" i="1"/>
  <c r="X822" i="1"/>
  <c r="Z822" i="1"/>
  <c r="Z536" i="1"/>
  <c r="X536" i="1"/>
  <c r="Z842" i="1"/>
  <c r="X842" i="1"/>
  <c r="V534" i="1"/>
  <c r="W535" i="1"/>
  <c r="W820" i="1" l="1"/>
  <c r="Y820" i="1" s="1"/>
  <c r="V819" i="1"/>
  <c r="W819" i="1" s="1"/>
  <c r="Y819" i="1" s="1"/>
  <c r="Z821" i="1"/>
  <c r="X821" i="1"/>
  <c r="W534" i="1"/>
  <c r="Y534" i="1" s="1"/>
  <c r="V533" i="1"/>
  <c r="T846" i="1"/>
  <c r="S847" i="1"/>
  <c r="U845" i="1"/>
  <c r="S848" i="1" l="1"/>
  <c r="T847" i="1"/>
  <c r="U847" i="1" s="1"/>
  <c r="Z820" i="1"/>
  <c r="X820" i="1"/>
  <c r="U846" i="1"/>
  <c r="W533" i="1"/>
  <c r="Y533" i="1" s="1"/>
  <c r="V532" i="1"/>
  <c r="Z534" i="1"/>
  <c r="X534" i="1"/>
  <c r="Z819" i="1"/>
  <c r="X819" i="1"/>
  <c r="Z533" i="1" l="1"/>
  <c r="X533" i="1"/>
  <c r="W532" i="1"/>
  <c r="Y532" i="1" s="1"/>
  <c r="V531" i="1"/>
  <c r="T848" i="1"/>
  <c r="S849" i="1"/>
  <c r="U848" i="1" l="1"/>
  <c r="W531" i="1"/>
  <c r="Y531" i="1" s="1"/>
  <c r="V530" i="1"/>
  <c r="X532" i="1"/>
  <c r="Z532" i="1"/>
  <c r="T849" i="1"/>
  <c r="S850" i="1"/>
  <c r="U849" i="1" l="1"/>
  <c r="W530" i="1"/>
  <c r="Y530" i="1" s="1"/>
  <c r="V529" i="1"/>
  <c r="X531" i="1"/>
  <c r="Z531" i="1"/>
  <c r="T850" i="1"/>
  <c r="S851" i="1"/>
  <c r="U850" i="1" l="1"/>
  <c r="W529" i="1"/>
  <c r="Y529" i="1" s="1"/>
  <c r="V528" i="1"/>
  <c r="X530" i="1"/>
  <c r="Z530" i="1"/>
  <c r="T851" i="1"/>
  <c r="S852" i="1"/>
  <c r="U851" i="1" l="1"/>
  <c r="V851" i="1"/>
  <c r="V850" i="1" s="1"/>
  <c r="V849" i="1" s="1"/>
  <c r="W528" i="1"/>
  <c r="Y528" i="1" s="1"/>
  <c r="V527" i="1"/>
  <c r="X529" i="1"/>
  <c r="Z529" i="1"/>
  <c r="T852" i="1"/>
  <c r="S853" i="1"/>
  <c r="W850" i="1" l="1"/>
  <c r="Y850" i="1" s="1"/>
  <c r="W851" i="1"/>
  <c r="Y851" i="1" s="1"/>
  <c r="V526" i="1"/>
  <c r="W527" i="1"/>
  <c r="Y527" i="1" s="1"/>
  <c r="T853" i="1"/>
  <c r="S854" i="1"/>
  <c r="Z528" i="1"/>
  <c r="X528" i="1"/>
  <c r="V852" i="1"/>
  <c r="U852" i="1"/>
  <c r="W849" i="1"/>
  <c r="Y849" i="1" s="1"/>
  <c r="V848" i="1"/>
  <c r="X851" i="1" l="1"/>
  <c r="X850" i="1"/>
  <c r="Z850" i="1"/>
  <c r="Z851" i="1"/>
  <c r="W852" i="1"/>
  <c r="Y852" i="1" s="1"/>
  <c r="X849" i="1"/>
  <c r="Z849" i="1"/>
  <c r="W526" i="1"/>
  <c r="Y526" i="1" s="1"/>
  <c r="V525" i="1"/>
  <c r="S855" i="1"/>
  <c r="T854" i="1"/>
  <c r="U853" i="1"/>
  <c r="W848" i="1"/>
  <c r="Y848" i="1" s="1"/>
  <c r="V847" i="1"/>
  <c r="Z527" i="1"/>
  <c r="X527" i="1"/>
  <c r="X852" i="1" l="1"/>
  <c r="W847" i="1"/>
  <c r="Y847" i="1" s="1"/>
  <c r="V846" i="1"/>
  <c r="Z852" i="1"/>
  <c r="X526" i="1"/>
  <c r="Z526" i="1"/>
  <c r="U854" i="1"/>
  <c r="T855" i="1"/>
  <c r="U855" i="1" s="1"/>
  <c r="S856" i="1"/>
  <c r="W525" i="1"/>
  <c r="Y525" i="1" s="1"/>
  <c r="V524" i="1"/>
  <c r="Z847" i="1" l="1"/>
  <c r="X847" i="1"/>
  <c r="V845" i="1"/>
  <c r="W846" i="1"/>
  <c r="Y846" i="1" s="1"/>
  <c r="W524" i="1"/>
  <c r="Y524" i="1" s="1"/>
  <c r="V523" i="1"/>
  <c r="X525" i="1"/>
  <c r="Z525" i="1"/>
  <c r="T856" i="1"/>
  <c r="S857" i="1"/>
  <c r="W845" i="1" l="1"/>
  <c r="Y845" i="1" s="1"/>
  <c r="V844" i="1"/>
  <c r="X846" i="1"/>
  <c r="Z846" i="1"/>
  <c r="V522" i="1"/>
  <c r="W523" i="1"/>
  <c r="Y523" i="1" s="1"/>
  <c r="T857" i="1"/>
  <c r="S858" i="1"/>
  <c r="X524" i="1"/>
  <c r="Z524" i="1"/>
  <c r="U856" i="1"/>
  <c r="W844" i="1" l="1"/>
  <c r="Y844" i="1" s="1"/>
  <c r="V843" i="1"/>
  <c r="W843" i="1" s="1"/>
  <c r="Y843" i="1" s="1"/>
  <c r="Z845" i="1"/>
  <c r="X845" i="1"/>
  <c r="W522" i="1"/>
  <c r="Y522" i="1" s="1"/>
  <c r="V521" i="1"/>
  <c r="T858" i="1"/>
  <c r="S859" i="1"/>
  <c r="U857" i="1"/>
  <c r="X523" i="1"/>
  <c r="Z523" i="1"/>
  <c r="X844" i="1" l="1"/>
  <c r="X843" i="1"/>
  <c r="Z843" i="1"/>
  <c r="S860" i="1"/>
  <c r="T859" i="1"/>
  <c r="U858" i="1"/>
  <c r="V858" i="1"/>
  <c r="W521" i="1"/>
  <c r="Y521" i="1" s="1"/>
  <c r="V520" i="1"/>
  <c r="Z522" i="1"/>
  <c r="X522" i="1"/>
  <c r="W520" i="1" l="1"/>
  <c r="Y520" i="1" s="1"/>
  <c r="V519" i="1"/>
  <c r="Z521" i="1"/>
  <c r="X521" i="1"/>
  <c r="W858" i="1"/>
  <c r="Y858" i="1" s="1"/>
  <c r="V857" i="1"/>
  <c r="V859" i="1"/>
  <c r="U859" i="1"/>
  <c r="T860" i="1"/>
  <c r="S861" i="1"/>
  <c r="W859" i="1" l="1"/>
  <c r="Y859" i="1" s="1"/>
  <c r="S862" i="1"/>
  <c r="T861" i="1"/>
  <c r="W857" i="1"/>
  <c r="Y857" i="1" s="1"/>
  <c r="V856" i="1"/>
  <c r="U860" i="1"/>
  <c r="V860" i="1"/>
  <c r="W519" i="1"/>
  <c r="Y519" i="1" s="1"/>
  <c r="V518" i="1"/>
  <c r="Z858" i="1"/>
  <c r="X858" i="1"/>
  <c r="X520" i="1"/>
  <c r="Z520" i="1"/>
  <c r="W860" i="1" l="1"/>
  <c r="Y860" i="1" s="1"/>
  <c r="Z859" i="1"/>
  <c r="X859" i="1"/>
  <c r="T862" i="1"/>
  <c r="S863" i="1"/>
  <c r="V517" i="1"/>
  <c r="V516" i="1" s="1"/>
  <c r="W518" i="1"/>
  <c r="Y518" i="1" s="1"/>
  <c r="W856" i="1"/>
  <c r="Y856" i="1" s="1"/>
  <c r="V855" i="1"/>
  <c r="Z519" i="1"/>
  <c r="X519" i="1"/>
  <c r="X857" i="1"/>
  <c r="Z857" i="1"/>
  <c r="U861" i="1"/>
  <c r="X860" i="1" l="1"/>
  <c r="Z860" i="1"/>
  <c r="X856" i="1"/>
  <c r="V515" i="1"/>
  <c r="W515" i="1" s="1"/>
  <c r="Y515" i="1" s="1"/>
  <c r="W516" i="1"/>
  <c r="Y516" i="1" s="1"/>
  <c r="W855" i="1"/>
  <c r="Y855" i="1" s="1"/>
  <c r="V854" i="1"/>
  <c r="X680" i="1"/>
  <c r="X708" i="1"/>
  <c r="X652" i="1"/>
  <c r="X647" i="1"/>
  <c r="X642" i="1"/>
  <c r="X635" i="1"/>
  <c r="X631" i="1"/>
  <c r="X627" i="1"/>
  <c r="X763" i="1"/>
  <c r="X611" i="1"/>
  <c r="X770" i="1"/>
  <c r="X767" i="1"/>
  <c r="X790" i="1"/>
  <c r="X796" i="1"/>
  <c r="X562" i="1"/>
  <c r="X560" i="1"/>
  <c r="X535" i="1"/>
  <c r="Z518" i="1"/>
  <c r="X518" i="1"/>
  <c r="W517" i="1"/>
  <c r="Y517" i="1" s="1"/>
  <c r="X713" i="1"/>
  <c r="X725" i="1"/>
  <c r="X737" i="1"/>
  <c r="X794" i="1"/>
  <c r="X799" i="1"/>
  <c r="X718" i="1"/>
  <c r="X787" i="1"/>
  <c r="X792" i="1"/>
  <c r="X728" i="1"/>
  <c r="X779" i="1"/>
  <c r="X702" i="1"/>
  <c r="X730" i="1"/>
  <c r="X586" i="1"/>
  <c r="X744" i="1"/>
  <c r="X801" i="1"/>
  <c r="X809" i="1"/>
  <c r="X812" i="1"/>
  <c r="X814" i="1"/>
  <c r="X816" i="1"/>
  <c r="X839" i="1"/>
  <c r="X823" i="1"/>
  <c r="X848" i="1"/>
  <c r="S864" i="1"/>
  <c r="T863" i="1"/>
  <c r="V862" i="1"/>
  <c r="U862" i="1"/>
  <c r="X855" i="1" l="1"/>
  <c r="Z855" i="1"/>
  <c r="X515" i="1"/>
  <c r="V853" i="1"/>
  <c r="W853" i="1" s="1"/>
  <c r="Y853" i="1" s="1"/>
  <c r="W854" i="1"/>
  <c r="Y854" i="1" s="1"/>
  <c r="X516" i="1"/>
  <c r="Z516" i="1"/>
  <c r="W862" i="1"/>
  <c r="Y862" i="1" s="1"/>
  <c r="V861" i="1"/>
  <c r="W861" i="1" s="1"/>
  <c r="Y861" i="1" s="1"/>
  <c r="U863" i="1"/>
  <c r="S865" i="1"/>
  <c r="T864" i="1"/>
  <c r="Z517" i="1"/>
  <c r="X517" i="1"/>
  <c r="X853" i="1" l="1"/>
  <c r="X861" i="1"/>
  <c r="Z854" i="1"/>
  <c r="X854" i="1"/>
  <c r="U864" i="1"/>
  <c r="T865" i="1"/>
  <c r="S866" i="1"/>
  <c r="Z862" i="1"/>
  <c r="X862" i="1"/>
  <c r="T866" i="1" l="1"/>
  <c r="S867" i="1"/>
  <c r="V865" i="1"/>
  <c r="U865" i="1"/>
  <c r="W865" i="1" l="1"/>
  <c r="Y865" i="1" s="1"/>
  <c r="V864" i="1"/>
  <c r="S868" i="1"/>
  <c r="T867" i="1"/>
  <c r="U866" i="1"/>
  <c r="V866" i="1"/>
  <c r="W866" i="1" l="1"/>
  <c r="Y866" i="1" s="1"/>
  <c r="U867" i="1"/>
  <c r="T868" i="1"/>
  <c r="S869" i="1"/>
  <c r="W864" i="1"/>
  <c r="Y864" i="1" s="1"/>
  <c r="V863" i="1"/>
  <c r="W863" i="1" s="1"/>
  <c r="Y863" i="1" s="1"/>
  <c r="Z865" i="1"/>
  <c r="X865" i="1"/>
  <c r="X863" i="1" l="1"/>
  <c r="X866" i="1"/>
  <c r="Z866" i="1"/>
  <c r="X864" i="1"/>
  <c r="Z864" i="1"/>
  <c r="T869" i="1"/>
  <c r="S870" i="1"/>
  <c r="U868" i="1"/>
  <c r="U869" i="1" l="1"/>
  <c r="V869" i="1"/>
  <c r="V868" i="1" s="1"/>
  <c r="V867" i="1" s="1"/>
  <c r="W867" i="1" s="1"/>
  <c r="Y867" i="1" s="1"/>
  <c r="T870" i="1"/>
  <c r="S871" i="1"/>
  <c r="Z867" i="1" l="1"/>
  <c r="X867" i="1"/>
  <c r="W868" i="1"/>
  <c r="Y868" i="1" s="1"/>
  <c r="W869" i="1"/>
  <c r="Y869" i="1" s="1"/>
  <c r="S872" i="1"/>
  <c r="T871" i="1"/>
  <c r="U870" i="1"/>
  <c r="Z868" i="1" l="1"/>
  <c r="X869" i="1"/>
  <c r="X868" i="1"/>
  <c r="Z869" i="1"/>
  <c r="V871" i="1"/>
  <c r="U871" i="1"/>
  <c r="S873" i="1"/>
  <c r="T872" i="1"/>
  <c r="U872" i="1" s="1"/>
  <c r="T873" i="1" l="1"/>
  <c r="U873" i="1" s="1"/>
  <c r="S874" i="1"/>
  <c r="W871" i="1"/>
  <c r="Y871" i="1" s="1"/>
  <c r="V870" i="1"/>
  <c r="W870" i="1" s="1"/>
  <c r="Y870" i="1" s="1"/>
  <c r="X870" i="1" l="1"/>
  <c r="X871" i="1"/>
  <c r="Z871" i="1"/>
  <c r="T874" i="1"/>
  <c r="S875" i="1"/>
  <c r="T875" i="1" l="1"/>
  <c r="S876" i="1"/>
  <c r="U874" i="1"/>
  <c r="U875" i="1" l="1"/>
  <c r="T876" i="1"/>
  <c r="S877" i="1"/>
  <c r="S878" i="1" l="1"/>
  <c r="T877" i="1"/>
  <c r="U876" i="1"/>
  <c r="U877" i="1" l="1"/>
  <c r="T878" i="1"/>
  <c r="S879" i="1"/>
  <c r="S880" i="1" l="1"/>
  <c r="T879" i="1"/>
  <c r="U878" i="1"/>
  <c r="U879" i="1" l="1"/>
  <c r="T880" i="1"/>
  <c r="S881" i="1"/>
  <c r="U880" i="1" l="1"/>
  <c r="S882" i="1"/>
  <c r="T881" i="1"/>
  <c r="U881" i="1" l="1"/>
  <c r="T882" i="1"/>
  <c r="S883" i="1"/>
  <c r="S884" i="1" l="1"/>
  <c r="T883" i="1"/>
  <c r="U882" i="1"/>
  <c r="U883" i="1" l="1"/>
  <c r="T884" i="1"/>
  <c r="U884" i="1" s="1"/>
  <c r="S885" i="1"/>
  <c r="S886" i="1" l="1"/>
  <c r="T885" i="1"/>
  <c r="U885" i="1" s="1"/>
  <c r="S887" i="1" l="1"/>
  <c r="T886" i="1"/>
  <c r="U886" i="1" l="1"/>
  <c r="T887" i="1"/>
  <c r="S888" i="1"/>
  <c r="S889" i="1" l="1"/>
  <c r="T888" i="1"/>
  <c r="U887" i="1"/>
  <c r="U888" i="1" l="1"/>
  <c r="T889" i="1"/>
  <c r="S890" i="1"/>
  <c r="S891" i="1" l="1"/>
  <c r="T890" i="1"/>
  <c r="U889" i="1"/>
  <c r="U890" i="1" l="1"/>
  <c r="S892" i="1"/>
  <c r="T891" i="1"/>
  <c r="U891" i="1" l="1"/>
  <c r="S893" i="1"/>
  <c r="T892" i="1"/>
  <c r="U892" i="1" l="1"/>
  <c r="T893" i="1"/>
  <c r="U893" i="1" s="1"/>
  <c r="S894" i="1"/>
  <c r="T894" i="1" l="1"/>
  <c r="U894" i="1" s="1"/>
  <c r="S895" i="1"/>
  <c r="S896" i="1" l="1"/>
  <c r="T895" i="1"/>
  <c r="U895" i="1" l="1"/>
  <c r="T896" i="1"/>
  <c r="S897" i="1"/>
  <c r="T897" i="1" l="1"/>
  <c r="S898" i="1"/>
  <c r="U896" i="1"/>
  <c r="U897" i="1" l="1"/>
  <c r="T898" i="1"/>
  <c r="U898" i="1" s="1"/>
  <c r="S899" i="1"/>
  <c r="T899" i="1" l="1"/>
  <c r="U899" i="1" s="1"/>
  <c r="S900" i="1"/>
  <c r="T900" i="1" l="1"/>
  <c r="U900" i="1" s="1"/>
  <c r="S901" i="1"/>
  <c r="T901" i="1" l="1"/>
  <c r="U901" i="1" s="1"/>
  <c r="S902" i="1"/>
  <c r="T902" i="1" l="1"/>
  <c r="U902" i="1" s="1"/>
  <c r="S903" i="1"/>
  <c r="S904" i="1" l="1"/>
  <c r="T903" i="1"/>
  <c r="U903" i="1" s="1"/>
  <c r="S905" i="1" l="1"/>
  <c r="T904" i="1"/>
  <c r="U904" i="1" s="1"/>
  <c r="T905" i="1" l="1"/>
  <c r="U905" i="1" s="1"/>
  <c r="S906" i="1"/>
  <c r="T906" i="1" l="1"/>
  <c r="U906" i="1" s="1"/>
  <c r="S907" i="1"/>
  <c r="S908" i="1" l="1"/>
  <c r="T907" i="1"/>
  <c r="U907" i="1" s="1"/>
  <c r="S909" i="1" l="1"/>
  <c r="T908" i="1"/>
  <c r="U908" i="1" s="1"/>
  <c r="T909" i="1" l="1"/>
  <c r="U909" i="1" s="1"/>
  <c r="S910" i="1"/>
  <c r="S911" i="1" l="1"/>
  <c r="T910" i="1"/>
  <c r="U910" i="1" s="1"/>
  <c r="T911" i="1" l="1"/>
  <c r="U911" i="1" s="1"/>
  <c r="S912" i="1"/>
  <c r="T912" i="1" l="1"/>
  <c r="U912" i="1" s="1"/>
  <c r="S913" i="1"/>
  <c r="T913" i="1" l="1"/>
  <c r="U913" i="1" s="1"/>
  <c r="S914" i="1"/>
  <c r="S915" i="1" l="1"/>
  <c r="T914" i="1"/>
  <c r="U914" i="1" s="1"/>
  <c r="S916" i="1" l="1"/>
  <c r="T915" i="1"/>
  <c r="U915" i="1" s="1"/>
  <c r="S917" i="1" l="1"/>
  <c r="T916" i="1"/>
  <c r="U916" i="1" s="1"/>
  <c r="S918" i="1" l="1"/>
  <c r="T917" i="1"/>
  <c r="U917" i="1" s="1"/>
  <c r="T918" i="1" l="1"/>
  <c r="U918" i="1" s="1"/>
  <c r="S919" i="1"/>
  <c r="T919" i="1" l="1"/>
  <c r="U919" i="1" s="1"/>
  <c r="S920" i="1"/>
  <c r="T920" i="1" l="1"/>
  <c r="U920" i="1" s="1"/>
  <c r="S921" i="1"/>
  <c r="T921" i="1" l="1"/>
  <c r="U921" i="1" s="1"/>
  <c r="S922" i="1"/>
  <c r="S923" i="1" l="1"/>
  <c r="T922" i="1"/>
  <c r="U922" i="1" s="1"/>
  <c r="T923" i="1" l="1"/>
  <c r="U923" i="1" s="1"/>
  <c r="S924" i="1"/>
  <c r="T924" i="1" l="1"/>
  <c r="U924" i="1" s="1"/>
  <c r="S925" i="1"/>
  <c r="S926" i="1" l="1"/>
  <c r="T925" i="1"/>
  <c r="U925" i="1" s="1"/>
  <c r="T926" i="1" l="1"/>
  <c r="U926" i="1" s="1"/>
  <c r="S927" i="1"/>
  <c r="T927" i="1" l="1"/>
  <c r="U927" i="1" s="1"/>
  <c r="S928" i="1"/>
  <c r="T928" i="1" l="1"/>
  <c r="U928" i="1" s="1"/>
  <c r="S929" i="1"/>
  <c r="S930" i="1" l="1"/>
  <c r="T929" i="1"/>
  <c r="U929" i="1" s="1"/>
  <c r="T930" i="1" l="1"/>
  <c r="U930" i="1" s="1"/>
  <c r="S931" i="1"/>
  <c r="T931" i="1" l="1"/>
  <c r="U931" i="1" s="1"/>
  <c r="S932" i="1"/>
  <c r="S933" i="1" l="1"/>
  <c r="T932" i="1"/>
  <c r="U932" i="1" s="1"/>
  <c r="S934" i="1" l="1"/>
  <c r="T933" i="1"/>
  <c r="U933" i="1" s="1"/>
  <c r="T934" i="1" l="1"/>
  <c r="U934" i="1" s="1"/>
  <c r="S935" i="1"/>
  <c r="S936" i="1" l="1"/>
  <c r="T935" i="1"/>
  <c r="U935" i="1" s="1"/>
  <c r="S937" i="1" l="1"/>
  <c r="T936" i="1"/>
  <c r="U936" i="1" s="1"/>
  <c r="T937" i="1" l="1"/>
  <c r="U937" i="1" s="1"/>
  <c r="S938" i="1"/>
  <c r="T938" i="1" l="1"/>
  <c r="U938" i="1" s="1"/>
  <c r="S939" i="1"/>
  <c r="T939" i="1" l="1"/>
  <c r="U939" i="1" s="1"/>
  <c r="S940" i="1"/>
  <c r="S941" i="1" l="1"/>
  <c r="T940" i="1"/>
  <c r="U940" i="1" s="1"/>
  <c r="S942" i="1" l="1"/>
  <c r="T941" i="1"/>
  <c r="U941" i="1" s="1"/>
  <c r="S943" i="1" l="1"/>
  <c r="T942" i="1"/>
  <c r="U942" i="1" s="1"/>
  <c r="T943" i="1" l="1"/>
  <c r="U943" i="1" s="1"/>
  <c r="S944" i="1"/>
  <c r="S945" i="1" l="1"/>
  <c r="T944" i="1"/>
  <c r="U944" i="1" s="1"/>
  <c r="S946" i="1" l="1"/>
  <c r="T945" i="1"/>
  <c r="U945" i="1" s="1"/>
  <c r="S947" i="1" l="1"/>
  <c r="T946" i="1"/>
  <c r="U946" i="1" s="1"/>
  <c r="T947" i="1" l="1"/>
  <c r="U947" i="1" s="1"/>
  <c r="S948" i="1"/>
  <c r="S949" i="1" l="1"/>
  <c r="T948" i="1"/>
  <c r="U948" i="1" s="1"/>
  <c r="S950" i="1" l="1"/>
  <c r="T949" i="1"/>
  <c r="U949" i="1" s="1"/>
  <c r="S951" i="1" l="1"/>
  <c r="T950" i="1"/>
  <c r="U950" i="1" s="1"/>
  <c r="S952" i="1" l="1"/>
  <c r="T951" i="1"/>
  <c r="U951" i="1" s="1"/>
  <c r="T952" i="1" l="1"/>
  <c r="U952" i="1" s="1"/>
  <c r="S953" i="1"/>
  <c r="S954" i="1" l="1"/>
  <c r="T953" i="1"/>
  <c r="U953" i="1" s="1"/>
  <c r="S955" i="1" l="1"/>
  <c r="T954" i="1"/>
  <c r="U954" i="1" s="1"/>
  <c r="T955" i="1" l="1"/>
  <c r="U955" i="1" s="1"/>
  <c r="S956" i="1"/>
  <c r="T956" i="1" l="1"/>
  <c r="U956" i="1" s="1"/>
  <c r="S957" i="1"/>
  <c r="T957" i="1" l="1"/>
  <c r="U957" i="1" s="1"/>
  <c r="S958" i="1"/>
  <c r="T958" i="1" l="1"/>
  <c r="U958" i="1" s="1"/>
  <c r="S959" i="1"/>
  <c r="T959" i="1" l="1"/>
  <c r="U959" i="1" s="1"/>
  <c r="S960" i="1"/>
  <c r="S961" i="1" l="1"/>
  <c r="T960" i="1"/>
  <c r="U960" i="1" s="1"/>
  <c r="T961" i="1" l="1"/>
  <c r="U961" i="1" s="1"/>
  <c r="S962" i="1"/>
  <c r="T962" i="1" l="1"/>
  <c r="U962" i="1" s="1"/>
  <c r="S963" i="1"/>
  <c r="T963" i="1" l="1"/>
  <c r="U963" i="1" s="1"/>
  <c r="S964" i="1"/>
  <c r="T964" i="1" l="1"/>
  <c r="U964" i="1" s="1"/>
  <c r="S965" i="1"/>
  <c r="T965" i="1" l="1"/>
  <c r="U965" i="1" s="1"/>
  <c r="S966" i="1"/>
  <c r="T966" i="1" l="1"/>
  <c r="U966" i="1" s="1"/>
  <c r="S967" i="1"/>
  <c r="S968" i="1" l="1"/>
  <c r="T967" i="1"/>
  <c r="U967" i="1" s="1"/>
  <c r="S969" i="1" l="1"/>
  <c r="T968" i="1"/>
  <c r="U968" i="1" s="1"/>
  <c r="T969" i="1" l="1"/>
  <c r="S970" i="1"/>
  <c r="T970" i="1" l="1"/>
  <c r="S971" i="1"/>
  <c r="U969" i="1"/>
  <c r="T971" i="1" l="1"/>
  <c r="S972" i="1"/>
  <c r="U970" i="1"/>
  <c r="U971" i="1" l="1"/>
  <c r="T972" i="1"/>
  <c r="S973" i="1"/>
  <c r="S974" i="1" l="1"/>
  <c r="T973" i="1"/>
  <c r="U972" i="1"/>
  <c r="U973" i="1" l="1"/>
  <c r="T974" i="1"/>
  <c r="S975" i="1"/>
  <c r="T975" i="1" l="1"/>
  <c r="S976" i="1"/>
  <c r="U974" i="1"/>
  <c r="T976" i="1" l="1"/>
  <c r="S977" i="1"/>
  <c r="U975" i="1"/>
  <c r="S978" i="1" l="1"/>
  <c r="T977" i="1"/>
  <c r="U976" i="1"/>
  <c r="U977" i="1" l="1"/>
  <c r="T978" i="1"/>
  <c r="S979" i="1"/>
  <c r="T979" i="1" l="1"/>
  <c r="U979" i="1" s="1"/>
  <c r="S980" i="1"/>
  <c r="U978" i="1"/>
  <c r="T980" i="1" l="1"/>
  <c r="S981" i="1"/>
  <c r="S982" i="1" l="1"/>
  <c r="T981" i="1"/>
  <c r="U980" i="1"/>
  <c r="U981" i="1" l="1"/>
  <c r="S983" i="1"/>
  <c r="T982" i="1"/>
  <c r="U982" i="1" l="1"/>
  <c r="T983" i="1"/>
  <c r="S984" i="1"/>
  <c r="S985" i="1" l="1"/>
  <c r="T984" i="1"/>
  <c r="U984" i="1" s="1"/>
  <c r="U983" i="1"/>
  <c r="T985" i="1" l="1"/>
  <c r="U985" i="1" s="1"/>
  <c r="S986" i="1"/>
  <c r="S987" i="1" l="1"/>
  <c r="T986" i="1"/>
  <c r="U986" i="1" s="1"/>
  <c r="T987" i="1" l="1"/>
  <c r="U987" i="1" s="1"/>
  <c r="S988" i="1"/>
  <c r="T988" i="1" l="1"/>
  <c r="U988" i="1" s="1"/>
  <c r="S989" i="1"/>
  <c r="Z125" i="1"/>
  <c r="Z133" i="1"/>
  <c r="Z468" i="1"/>
  <c r="Z393" i="1"/>
  <c r="Z508" i="1"/>
  <c r="Z481" i="1"/>
  <c r="Z383" i="1"/>
  <c r="Z416" i="1"/>
  <c r="Z738" i="1"/>
  <c r="Z224" i="1"/>
  <c r="Z515" i="1"/>
  <c r="Z489" i="1"/>
  <c r="Z803" i="1"/>
  <c r="Z711" i="1"/>
  <c r="Z690" i="1"/>
  <c r="Z844" i="1"/>
  <c r="T989" i="1" l="1"/>
  <c r="U989" i="1" s="1"/>
  <c r="S990" i="1"/>
  <c r="T990" i="1" l="1"/>
  <c r="U990" i="1" s="1"/>
  <c r="S991" i="1"/>
  <c r="T991" i="1" l="1"/>
  <c r="U991" i="1" s="1"/>
  <c r="S992" i="1"/>
  <c r="T992" i="1" l="1"/>
  <c r="U992" i="1" s="1"/>
  <c r="S993" i="1"/>
  <c r="T993" i="1" l="1"/>
  <c r="U993" i="1" s="1"/>
  <c r="S994" i="1"/>
  <c r="Z347" i="1" l="1"/>
  <c r="Z299" i="1"/>
  <c r="Z295" i="1"/>
  <c r="Z379" i="1"/>
  <c r="Z375" i="1"/>
  <c r="Z406" i="1"/>
  <c r="Z680" i="1"/>
  <c r="Z708" i="1"/>
  <c r="Z652" i="1"/>
  <c r="Z647" i="1"/>
  <c r="Z642" i="1"/>
  <c r="Z635" i="1"/>
  <c r="Z631" i="1"/>
  <c r="Z627" i="1"/>
  <c r="Z763" i="1"/>
  <c r="Z611" i="1"/>
  <c r="Z770" i="1"/>
  <c r="Z562" i="1"/>
  <c r="Z560" i="1"/>
  <c r="Z413" i="1"/>
  <c r="Z767" i="1"/>
  <c r="Z796" i="1"/>
  <c r="Z790" i="1"/>
  <c r="Z419" i="1"/>
  <c r="Z728" i="1"/>
  <c r="Z403" i="1"/>
  <c r="Z475" i="1"/>
  <c r="Z454" i="1"/>
  <c r="Z863" i="1"/>
  <c r="Z232" i="1"/>
  <c r="Z787" i="1"/>
  <c r="Z427" i="1"/>
  <c r="Z472" i="1"/>
  <c r="Z702" i="1"/>
  <c r="Z730" i="1"/>
  <c r="T994" i="1"/>
  <c r="U994" i="1" s="1"/>
  <c r="S995" i="1"/>
  <c r="Z4" i="1"/>
  <c r="Z853" i="1"/>
  <c r="Z718" i="1"/>
  <c r="Z465" i="1"/>
  <c r="Z801" i="1"/>
  <c r="Z823" i="1"/>
  <c r="Z456" i="1"/>
  <c r="Z19" i="1"/>
  <c r="Z779" i="1"/>
  <c r="Z236" i="1"/>
  <c r="Z362" i="1"/>
  <c r="Z809" i="1"/>
  <c r="Z430" i="1"/>
  <c r="Z366" i="1"/>
  <c r="Z856" i="1"/>
  <c r="Z359" i="1"/>
  <c r="Z317" i="1"/>
  <c r="Z792" i="1"/>
  <c r="Z27" i="1"/>
  <c r="Z40" i="1"/>
  <c r="Z315" i="1"/>
  <c r="Z311" i="1"/>
  <c r="Z307" i="1"/>
  <c r="Z304" i="1"/>
  <c r="Z352" i="1"/>
  <c r="Z385" i="1"/>
  <c r="Z490" i="1"/>
  <c r="Z503" i="1"/>
  <c r="Z507" i="1"/>
  <c r="Z713" i="1"/>
  <c r="Z725" i="1"/>
  <c r="Z737" i="1"/>
  <c r="Z794" i="1"/>
  <c r="Z799" i="1"/>
  <c r="Z814" i="1"/>
  <c r="Z23" i="1"/>
  <c r="Z812" i="1"/>
  <c r="Z11" i="1"/>
  <c r="Z323" i="1"/>
  <c r="Z42" i="1"/>
  <c r="Z498" i="1"/>
  <c r="Z31" i="1"/>
  <c r="Z452" i="1"/>
  <c r="Z870" i="1"/>
  <c r="Z816" i="1"/>
  <c r="Z848" i="1"/>
  <c r="Z333" i="1"/>
  <c r="Z345" i="1"/>
  <c r="Z512" i="1"/>
  <c r="Z861" i="1"/>
  <c r="Z501" i="1"/>
  <c r="Z243" i="1"/>
  <c r="Z839" i="1"/>
  <c r="T995" i="1" l="1"/>
  <c r="U995" i="1" s="1"/>
  <c r="S996" i="1"/>
  <c r="S997" i="1" l="1"/>
  <c r="T996" i="1"/>
  <c r="U996" i="1" s="1"/>
  <c r="S998" i="1" l="1"/>
  <c r="T997" i="1"/>
  <c r="U997" i="1" s="1"/>
  <c r="S999" i="1" l="1"/>
  <c r="T998" i="1"/>
  <c r="U998" i="1" s="1"/>
  <c r="T999" i="1" l="1"/>
  <c r="U999" i="1" s="1"/>
  <c r="S1000" i="1"/>
  <c r="T1000" i="1" l="1"/>
  <c r="U1000" i="1" s="1"/>
  <c r="S1001" i="1"/>
  <c r="T1001" i="1" l="1"/>
  <c r="U1001" i="1" s="1"/>
  <c r="S1002" i="1"/>
  <c r="T1002" i="1" l="1"/>
  <c r="U1002" i="1" s="1"/>
  <c r="S1003" i="1"/>
  <c r="T1003" i="1" l="1"/>
  <c r="U1003" i="1" s="1"/>
  <c r="S1004" i="1"/>
  <c r="S1005" i="1" l="1"/>
  <c r="T1004" i="1"/>
  <c r="U1004" i="1" s="1"/>
  <c r="T1005" i="1" l="1"/>
  <c r="U1005" i="1" s="1"/>
  <c r="S1006" i="1"/>
  <c r="T1006" i="1" l="1"/>
  <c r="U1006" i="1" s="1"/>
  <c r="S1007" i="1"/>
  <c r="T1007" i="1" l="1"/>
  <c r="U1007" i="1" s="1"/>
  <c r="S1008" i="1"/>
  <c r="T1008" i="1" l="1"/>
  <c r="U1008" i="1" s="1"/>
  <c r="S1009" i="1"/>
  <c r="S1010" i="1" s="1"/>
  <c r="T1010" i="1" l="1"/>
  <c r="S1011" i="1"/>
  <c r="T1009" i="1"/>
  <c r="U1009" i="1" s="1"/>
  <c r="T1011" i="1" l="1"/>
  <c r="S1012" i="1"/>
  <c r="U1010" i="1"/>
  <c r="T1012" i="1" l="1"/>
  <c r="S1013" i="1"/>
  <c r="U1011" i="1"/>
  <c r="T1013" i="1" l="1"/>
  <c r="S1014" i="1"/>
  <c r="U1012" i="1"/>
  <c r="S1015" i="1" l="1"/>
  <c r="T1014" i="1"/>
  <c r="U1013" i="1"/>
  <c r="U1014" i="1" l="1"/>
  <c r="S1016" i="1"/>
  <c r="T1015" i="1"/>
  <c r="U1015" i="1" l="1"/>
  <c r="S1017" i="1"/>
  <c r="T1016" i="1"/>
  <c r="U1016" i="1" l="1"/>
  <c r="S1018" i="1"/>
  <c r="T1017" i="1"/>
  <c r="U1017" i="1" l="1"/>
  <c r="T1018" i="1"/>
  <c r="S1019" i="1"/>
  <c r="U1018" i="1" l="1"/>
  <c r="T1019" i="1"/>
  <c r="S1020" i="1"/>
  <c r="T1020" i="1" l="1"/>
  <c r="S1021" i="1"/>
  <c r="U1019" i="1"/>
  <c r="S1022" i="1" l="1"/>
  <c r="T1021" i="1"/>
  <c r="U1020" i="1"/>
  <c r="U1021" i="1" l="1"/>
  <c r="T1022" i="1"/>
  <c r="S1023" i="1"/>
  <c r="S1024" i="1" l="1"/>
  <c r="T1023" i="1"/>
  <c r="U1022" i="1"/>
  <c r="U1023" i="1" l="1"/>
  <c r="S1025" i="1"/>
  <c r="T1024" i="1"/>
  <c r="U1024" i="1" l="1"/>
  <c r="T1025" i="1"/>
  <c r="S1026" i="1"/>
  <c r="T1026" i="1" l="1"/>
  <c r="S1027" i="1"/>
  <c r="U1025" i="1"/>
  <c r="U1026" i="1" l="1"/>
  <c r="T1027" i="1"/>
  <c r="S1028" i="1"/>
  <c r="T1028" i="1" l="1"/>
  <c r="S1029" i="1"/>
  <c r="U1027" i="1"/>
  <c r="U1028" i="1" l="1"/>
  <c r="T1029" i="1"/>
  <c r="S1030" i="1"/>
  <c r="U1029" i="1" l="1"/>
  <c r="S1031" i="1"/>
  <c r="T1030" i="1"/>
  <c r="T1031" i="1" l="1"/>
  <c r="S1032" i="1"/>
  <c r="U1030" i="1"/>
  <c r="T1032" i="1" l="1"/>
  <c r="S1033" i="1"/>
  <c r="U1031" i="1"/>
  <c r="T1033" i="1" l="1"/>
  <c r="S1034" i="1"/>
  <c r="U1032" i="1"/>
  <c r="U1033" i="1" l="1"/>
  <c r="T1034" i="1"/>
  <c r="S1035" i="1"/>
  <c r="T1035" i="1" l="1"/>
  <c r="S1036" i="1"/>
  <c r="U1034" i="1"/>
  <c r="T1036" i="1" l="1"/>
  <c r="S1037" i="1"/>
  <c r="U1035" i="1"/>
  <c r="U1036" i="1" l="1"/>
  <c r="T1037" i="1"/>
  <c r="S1038" i="1"/>
  <c r="S1039" i="1" l="1"/>
  <c r="T1038" i="1"/>
  <c r="U1037" i="1"/>
  <c r="U1038" i="1" l="1"/>
  <c r="T1039" i="1"/>
  <c r="S1040" i="1"/>
  <c r="S1041" i="1" l="1"/>
  <c r="T1040" i="1"/>
  <c r="U1039" i="1"/>
  <c r="U1040" i="1" l="1"/>
  <c r="S1042" i="1"/>
  <c r="T1041" i="1"/>
  <c r="U1041" i="1" l="1"/>
  <c r="S1043" i="1"/>
  <c r="T1042" i="1"/>
  <c r="T1043" i="1" l="1"/>
  <c r="S1044" i="1"/>
  <c r="U1042" i="1"/>
  <c r="T1044" i="1" l="1"/>
  <c r="S1045" i="1"/>
  <c r="U1043" i="1"/>
  <c r="U1044" i="1" l="1"/>
  <c r="T1045" i="1"/>
  <c r="S1046" i="1"/>
  <c r="S1047" i="1" l="1"/>
  <c r="T1046" i="1"/>
  <c r="U1045" i="1"/>
  <c r="Y79" i="1" l="1"/>
  <c r="Z79" i="1" s="1"/>
  <c r="Y258" i="1"/>
  <c r="Z258" i="1" s="1"/>
  <c r="Y439" i="1"/>
  <c r="Z439" i="1" s="1"/>
  <c r="Y744" i="1"/>
  <c r="Z744" i="1" s="1"/>
  <c r="V1046" i="1"/>
  <c r="V1045" i="1" s="1"/>
  <c r="V1044" i="1" s="1"/>
  <c r="W1044" i="1" s="1"/>
  <c r="Y1044" i="1" s="1"/>
  <c r="U1046" i="1"/>
  <c r="Y586" i="1"/>
  <c r="Z586" i="1" s="1"/>
  <c r="Y535" i="1"/>
  <c r="Z535" i="1" s="1"/>
  <c r="Y78" i="1"/>
  <c r="Z78" i="1" s="1"/>
  <c r="Y148" i="1"/>
  <c r="Z148" i="1" s="1"/>
  <c r="Y267" i="1"/>
  <c r="Z267" i="1" s="1"/>
  <c r="S1048" i="1"/>
  <c r="T1047" i="1"/>
  <c r="X1044" i="1" l="1"/>
  <c r="Z1044" i="1"/>
  <c r="W1045" i="1"/>
  <c r="Y1045" i="1" s="1"/>
  <c r="V1043" i="1"/>
  <c r="U1047" i="1"/>
  <c r="V1047" i="1"/>
  <c r="T1048" i="1"/>
  <c r="S1049" i="1"/>
  <c r="W1046" i="1"/>
  <c r="X1045" i="1" l="1"/>
  <c r="Z1045" i="1"/>
  <c r="W1043" i="1"/>
  <c r="V1042" i="1"/>
  <c r="V1048" i="1"/>
  <c r="U1048" i="1"/>
  <c r="Y1046" i="1"/>
  <c r="Z1046" i="1"/>
  <c r="X1046" i="1"/>
  <c r="T1049" i="1"/>
  <c r="S1050" i="1"/>
  <c r="W1047" i="1"/>
  <c r="V1041" i="1" l="1"/>
  <c r="W1042" i="1"/>
  <c r="X1043" i="1"/>
  <c r="Y1043" i="1"/>
  <c r="Z1043" i="1"/>
  <c r="W1048" i="1"/>
  <c r="X1048" i="1" s="1"/>
  <c r="U1049" i="1"/>
  <c r="V1049" i="1"/>
  <c r="T1050" i="1"/>
  <c r="S1051" i="1"/>
  <c r="Y1047" i="1"/>
  <c r="Z1047" i="1"/>
  <c r="X1047" i="1"/>
  <c r="Y1042" i="1" l="1"/>
  <c r="Z1042" i="1"/>
  <c r="X1042" i="1"/>
  <c r="W1041" i="1"/>
  <c r="V1040" i="1"/>
  <c r="W1049" i="1"/>
  <c r="X1049" i="1" s="1"/>
  <c r="Z1048" i="1"/>
  <c r="Y1048" i="1"/>
  <c r="U1050" i="1"/>
  <c r="V1050" i="1"/>
  <c r="T1051" i="1"/>
  <c r="S1052" i="1"/>
  <c r="W1040" i="1" l="1"/>
  <c r="V1039" i="1"/>
  <c r="Z1041" i="1"/>
  <c r="Y1041" i="1"/>
  <c r="X1041" i="1"/>
  <c r="Z1049" i="1"/>
  <c r="Y1049" i="1"/>
  <c r="W1050" i="1"/>
  <c r="X1050" i="1" s="1"/>
  <c r="T1052" i="1"/>
  <c r="S1053" i="1"/>
  <c r="U1051" i="1"/>
  <c r="V1038" i="1" l="1"/>
  <c r="W1039" i="1"/>
  <c r="Z1040" i="1"/>
  <c r="Y1040" i="1"/>
  <c r="X1040" i="1"/>
  <c r="Y1050" i="1"/>
  <c r="Z1050" i="1"/>
  <c r="V1052" i="1"/>
  <c r="U1052" i="1"/>
  <c r="T1053" i="1"/>
  <c r="S1054" i="1"/>
  <c r="X1039" i="1" l="1"/>
  <c r="Y1039" i="1"/>
  <c r="Z1039" i="1"/>
  <c r="W1038" i="1"/>
  <c r="V1037" i="1"/>
  <c r="U1053" i="1"/>
  <c r="S1055" i="1"/>
  <c r="T1054" i="1"/>
  <c r="W1052" i="1"/>
  <c r="V1051" i="1"/>
  <c r="W1051" i="1" s="1"/>
  <c r="X1038" i="1" l="1"/>
  <c r="Z1038" i="1"/>
  <c r="Y1038" i="1"/>
  <c r="W1037" i="1"/>
  <c r="V1036" i="1"/>
  <c r="T1055" i="1"/>
  <c r="S1056" i="1"/>
  <c r="Z1051" i="1"/>
  <c r="Y1051" i="1"/>
  <c r="X1051" i="1"/>
  <c r="Y1052" i="1"/>
  <c r="Z1052" i="1"/>
  <c r="X1052" i="1"/>
  <c r="V1054" i="1"/>
  <c r="U1054" i="1"/>
  <c r="V1035" i="1" l="1"/>
  <c r="W1036" i="1"/>
  <c r="X1037" i="1"/>
  <c r="Z1037" i="1"/>
  <c r="Y1037" i="1"/>
  <c r="W1054" i="1"/>
  <c r="V1053" i="1"/>
  <c r="W1053" i="1" s="1"/>
  <c r="T1056" i="1"/>
  <c r="S1057" i="1"/>
  <c r="S1070" i="1" s="1"/>
  <c r="V1055" i="1"/>
  <c r="U1055" i="1"/>
  <c r="Z1036" i="1" l="1"/>
  <c r="Y1036" i="1"/>
  <c r="X1036" i="1"/>
  <c r="W1035" i="1"/>
  <c r="V1034" i="1"/>
  <c r="S1071" i="1"/>
  <c r="V1056" i="1"/>
  <c r="U1056" i="1"/>
  <c r="Y1053" i="1"/>
  <c r="Z1053" i="1"/>
  <c r="X1053" i="1"/>
  <c r="Z1054" i="1"/>
  <c r="Y1054" i="1"/>
  <c r="X1054" i="1"/>
  <c r="W1055" i="1"/>
  <c r="S1058" i="1"/>
  <c r="T1057" i="1"/>
  <c r="W1034" i="1" l="1"/>
  <c r="V1033" i="1"/>
  <c r="Z1035" i="1"/>
  <c r="X1035" i="1"/>
  <c r="Y1035" i="1"/>
  <c r="S1072" i="1"/>
  <c r="S1059" i="1"/>
  <c r="T1058" i="1"/>
  <c r="V1057" i="1"/>
  <c r="U1057" i="1"/>
  <c r="X1055" i="1"/>
  <c r="Y1055" i="1"/>
  <c r="Z1055" i="1"/>
  <c r="W1056" i="1"/>
  <c r="W1033" i="1" l="1"/>
  <c r="V1032" i="1"/>
  <c r="Y1034" i="1"/>
  <c r="X1034" i="1"/>
  <c r="Z1034" i="1"/>
  <c r="S1073" i="1"/>
  <c r="W1057" i="1"/>
  <c r="U1058" i="1"/>
  <c r="X1056" i="1"/>
  <c r="Y1056" i="1"/>
  <c r="Z1056" i="1"/>
  <c r="T1059" i="1"/>
  <c r="S1060" i="1"/>
  <c r="W1032" i="1" l="1"/>
  <c r="V1031" i="1"/>
  <c r="Z1033" i="1"/>
  <c r="Y1033" i="1"/>
  <c r="X1033" i="1"/>
  <c r="S1074" i="1"/>
  <c r="V1059" i="1"/>
  <c r="U1059" i="1"/>
  <c r="Z1057" i="1"/>
  <c r="X1057" i="1"/>
  <c r="Y1057" i="1"/>
  <c r="T1060" i="1"/>
  <c r="S1061" i="1"/>
  <c r="W1031" i="1" l="1"/>
  <c r="V1030" i="1"/>
  <c r="Z1032" i="1"/>
  <c r="Y1032" i="1"/>
  <c r="X1032" i="1"/>
  <c r="S1075" i="1"/>
  <c r="T1061" i="1"/>
  <c r="S1062" i="1"/>
  <c r="U1060" i="1"/>
  <c r="W1059" i="1"/>
  <c r="V1058" i="1"/>
  <c r="W1058" i="1" s="1"/>
  <c r="W1030" i="1" l="1"/>
  <c r="V1029" i="1"/>
  <c r="Z1031" i="1"/>
  <c r="X1031" i="1"/>
  <c r="Y1031" i="1"/>
  <c r="S1076" i="1"/>
  <c r="Y1059" i="1"/>
  <c r="X1059" i="1"/>
  <c r="Z1059" i="1"/>
  <c r="Z1058" i="1"/>
  <c r="Y1058" i="1"/>
  <c r="X1058" i="1"/>
  <c r="S1063" i="1"/>
  <c r="T1062" i="1"/>
  <c r="U1061" i="1"/>
  <c r="V1028" i="1" l="1"/>
  <c r="W1029" i="1"/>
  <c r="Y1030" i="1"/>
  <c r="Z1030" i="1" s="1"/>
  <c r="X1030" i="1"/>
  <c r="S1077" i="1"/>
  <c r="U1062" i="1"/>
  <c r="V1062" i="1"/>
  <c r="S1064" i="1"/>
  <c r="T1063" i="1"/>
  <c r="Y1029" i="1" l="1"/>
  <c r="Z1029" i="1"/>
  <c r="X1029" i="1"/>
  <c r="V1027" i="1"/>
  <c r="W1028" i="1"/>
  <c r="S1078" i="1"/>
  <c r="U1063" i="1"/>
  <c r="V1063" i="1"/>
  <c r="T1064" i="1"/>
  <c r="S1065" i="1"/>
  <c r="W1062" i="1"/>
  <c r="V1061" i="1"/>
  <c r="X1028" i="1" l="1"/>
  <c r="Y1028" i="1"/>
  <c r="Z1028" i="1"/>
  <c r="V1026" i="1"/>
  <c r="W1027" i="1"/>
  <c r="W1063" i="1"/>
  <c r="X1063" i="1" s="1"/>
  <c r="S1079" i="1"/>
  <c r="S1080" i="1" s="1"/>
  <c r="T1065" i="1"/>
  <c r="S1066" i="1"/>
  <c r="U1064" i="1"/>
  <c r="W1061" i="1"/>
  <c r="V1060" i="1"/>
  <c r="W1060" i="1" s="1"/>
  <c r="X1062" i="1"/>
  <c r="Z1062" i="1"/>
  <c r="Y1062" i="1"/>
  <c r="S1081" i="1" l="1"/>
  <c r="Y1027" i="1"/>
  <c r="Z1027" i="1"/>
  <c r="X1027" i="1"/>
  <c r="W1026" i="1"/>
  <c r="V1025" i="1"/>
  <c r="Z1063" i="1"/>
  <c r="Y1063" i="1"/>
  <c r="Y1060" i="1"/>
  <c r="X1060" i="1"/>
  <c r="Z1060" i="1"/>
  <c r="X1061" i="1"/>
  <c r="Z1061" i="1"/>
  <c r="Y1061" i="1"/>
  <c r="T1066" i="1"/>
  <c r="S1067" i="1"/>
  <c r="U1065" i="1"/>
  <c r="V1065" i="1"/>
  <c r="S1082" i="1" l="1"/>
  <c r="W1025" i="1"/>
  <c r="V1024" i="1"/>
  <c r="Z1026" i="1"/>
  <c r="Y1026" i="1"/>
  <c r="X1026" i="1"/>
  <c r="T1067" i="1"/>
  <c r="S1068" i="1"/>
  <c r="U1066" i="1"/>
  <c r="W1065" i="1"/>
  <c r="V1064" i="1"/>
  <c r="W1064" i="1" s="1"/>
  <c r="S1083" i="1" l="1"/>
  <c r="W1024" i="1"/>
  <c r="V1023" i="1"/>
  <c r="X1025" i="1"/>
  <c r="Z1025" i="1"/>
  <c r="Y1025" i="1"/>
  <c r="T1079" i="1"/>
  <c r="Z1065" i="1"/>
  <c r="Y1065" i="1"/>
  <c r="X1065" i="1"/>
  <c r="Y1064" i="1"/>
  <c r="Z1064" i="1"/>
  <c r="X1064" i="1"/>
  <c r="T1068" i="1"/>
  <c r="S1069" i="1"/>
  <c r="U1067" i="1"/>
  <c r="V1067" i="1"/>
  <c r="T1073" i="1" l="1"/>
  <c r="T1081" i="1"/>
  <c r="S1084" i="1"/>
  <c r="T1083" i="1"/>
  <c r="T1082" i="1"/>
  <c r="T1080" i="1"/>
  <c r="V1022" i="1"/>
  <c r="W1023" i="1"/>
  <c r="Z1024" i="1"/>
  <c r="X1024" i="1"/>
  <c r="Y1024" i="1"/>
  <c r="T1077" i="1"/>
  <c r="T1075" i="1"/>
  <c r="T1070" i="1"/>
  <c r="T1071" i="1"/>
  <c r="T1072" i="1"/>
  <c r="T1074" i="1"/>
  <c r="T1076" i="1"/>
  <c r="T1078" i="1"/>
  <c r="T1069" i="1"/>
  <c r="U1068" i="1"/>
  <c r="V1068" i="1"/>
  <c r="W1067" i="1"/>
  <c r="V1066" i="1"/>
  <c r="W1066" i="1" s="1"/>
  <c r="S1085" i="1" l="1"/>
  <c r="T1084" i="1"/>
  <c r="X1023" i="1"/>
  <c r="Z1023" i="1"/>
  <c r="Y1023" i="1"/>
  <c r="V1021" i="1"/>
  <c r="W1022" i="1"/>
  <c r="U1070" i="1"/>
  <c r="U1071" i="1" s="1"/>
  <c r="U1072" i="1" s="1"/>
  <c r="U1073" i="1" s="1"/>
  <c r="U1074" i="1" s="1"/>
  <c r="U1075" i="1" s="1"/>
  <c r="U1076" i="1" s="1"/>
  <c r="U1077" i="1" s="1"/>
  <c r="U1078" i="1" s="1"/>
  <c r="U1079" i="1" s="1"/>
  <c r="U1080" i="1" s="1"/>
  <c r="U1081" i="1" s="1"/>
  <c r="U1082" i="1" s="1"/>
  <c r="U1083" i="1" s="1"/>
  <c r="Y1066" i="1"/>
  <c r="X1066" i="1"/>
  <c r="Z1066" i="1"/>
  <c r="W1068" i="1"/>
  <c r="U1069" i="1"/>
  <c r="X1067" i="1"/>
  <c r="Y1067" i="1"/>
  <c r="Z1067" i="1"/>
  <c r="U1084" i="1" l="1"/>
  <c r="T1085" i="1"/>
  <c r="S1086" i="1"/>
  <c r="Y1022" i="1"/>
  <c r="Z1022" i="1"/>
  <c r="X1022" i="1"/>
  <c r="W1021" i="1"/>
  <c r="V1020" i="1"/>
  <c r="Z1068" i="1"/>
  <c r="Y1068" i="1"/>
  <c r="X1068" i="1"/>
  <c r="T1086" i="1" l="1"/>
  <c r="S1087" i="1"/>
  <c r="U1085" i="1"/>
  <c r="W1020" i="1"/>
  <c r="V1019" i="1"/>
  <c r="Z1021" i="1"/>
  <c r="X1021" i="1"/>
  <c r="Y1021" i="1"/>
  <c r="T1087" i="1" l="1"/>
  <c r="S1088" i="1"/>
  <c r="U1086" i="1"/>
  <c r="W1019" i="1"/>
  <c r="V1018" i="1"/>
  <c r="Z1020" i="1"/>
  <c r="Y1020" i="1"/>
  <c r="X1020" i="1"/>
  <c r="S1089" i="1" l="1"/>
  <c r="T1088" i="1"/>
  <c r="U1087" i="1"/>
  <c r="W1018" i="1"/>
  <c r="V1017" i="1"/>
  <c r="Z1019" i="1"/>
  <c r="X1019" i="1"/>
  <c r="Y1019" i="1"/>
  <c r="U1088" i="1" l="1"/>
  <c r="S1090" i="1"/>
  <c r="T1089" i="1"/>
  <c r="W1017" i="1"/>
  <c r="V1016" i="1"/>
  <c r="Z1018" i="1"/>
  <c r="Y1018" i="1"/>
  <c r="X1018" i="1"/>
  <c r="U1089" i="1" l="1"/>
  <c r="S1091" i="1"/>
  <c r="T1090" i="1"/>
  <c r="W1016" i="1"/>
  <c r="V1015" i="1"/>
  <c r="X1017" i="1"/>
  <c r="Z1017" i="1"/>
  <c r="Y1017" i="1"/>
  <c r="U1090" i="1" l="1"/>
  <c r="S1092" i="1"/>
  <c r="T1091" i="1"/>
  <c r="V1014" i="1"/>
  <c r="W1015" i="1"/>
  <c r="X1016" i="1"/>
  <c r="Y1016" i="1"/>
  <c r="Z1016" i="1"/>
  <c r="U1091" i="1" l="1"/>
  <c r="T1092" i="1"/>
  <c r="S1093" i="1"/>
  <c r="Z1015" i="1"/>
  <c r="X1015" i="1"/>
  <c r="Y1015" i="1"/>
  <c r="V1013" i="1"/>
  <c r="W1014" i="1"/>
  <c r="T1093" i="1" l="1"/>
  <c r="S1094" i="1"/>
  <c r="U1092" i="1"/>
  <c r="Z1014" i="1"/>
  <c r="Y1014" i="1"/>
  <c r="X1014" i="1"/>
  <c r="W1013" i="1"/>
  <c r="V1012" i="1"/>
  <c r="S1095" i="1" l="1"/>
  <c r="T1094" i="1"/>
  <c r="U1093" i="1"/>
  <c r="X1013" i="1"/>
  <c r="Z1013" i="1"/>
  <c r="Y1013" i="1"/>
  <c r="V1011" i="1"/>
  <c r="W1012" i="1"/>
  <c r="U1094" i="1" l="1"/>
  <c r="V1094" i="1"/>
  <c r="T1095" i="1"/>
  <c r="S1096" i="1"/>
  <c r="V1010" i="1"/>
  <c r="W1011" i="1"/>
  <c r="Z1012" i="1"/>
  <c r="Y1012" i="1"/>
  <c r="X1012" i="1"/>
  <c r="T1096" i="1" l="1"/>
  <c r="S1097" i="1"/>
  <c r="V1095" i="1"/>
  <c r="U1095" i="1"/>
  <c r="W1094" i="1"/>
  <c r="V1093" i="1"/>
  <c r="Z1011" i="1"/>
  <c r="Y1011" i="1"/>
  <c r="X1011" i="1"/>
  <c r="W1010" i="1"/>
  <c r="V1009" i="1"/>
  <c r="W1095" i="1" l="1"/>
  <c r="Z1095" i="1" s="1"/>
  <c r="Y1094" i="1"/>
  <c r="Z1094" i="1"/>
  <c r="X1094" i="1"/>
  <c r="W1093" i="1"/>
  <c r="V1092" i="1"/>
  <c r="T1097" i="1"/>
  <c r="S1098" i="1"/>
  <c r="U1096" i="1"/>
  <c r="V1096" i="1"/>
  <c r="Y1010" i="1"/>
  <c r="Z1010" i="1"/>
  <c r="X1010" i="1"/>
  <c r="W1009" i="1"/>
  <c r="V1008" i="1"/>
  <c r="Y1095" i="1" l="1"/>
  <c r="X1095" i="1"/>
  <c r="W1096" i="1"/>
  <c r="W1092" i="1"/>
  <c r="V1091" i="1"/>
  <c r="X1093" i="1"/>
  <c r="Z1093" i="1"/>
  <c r="Y1093" i="1"/>
  <c r="S1099" i="1"/>
  <c r="T1098" i="1"/>
  <c r="U1097" i="1"/>
  <c r="V1097" i="1"/>
  <c r="X1009" i="1"/>
  <c r="Y1009" i="1"/>
  <c r="Z1009" i="1"/>
  <c r="V1007" i="1"/>
  <c r="W1008" i="1"/>
  <c r="V1098" i="1" l="1"/>
  <c r="U1098" i="1"/>
  <c r="T1099" i="1"/>
  <c r="S1100" i="1"/>
  <c r="W1091" i="1"/>
  <c r="V1090" i="1"/>
  <c r="W1097" i="1"/>
  <c r="X1092" i="1"/>
  <c r="Z1092" i="1"/>
  <c r="Y1092" i="1"/>
  <c r="X1096" i="1"/>
  <c r="Z1096" i="1"/>
  <c r="Y1096" i="1"/>
  <c r="W1007" i="1"/>
  <c r="V1006" i="1"/>
  <c r="Z1008" i="1"/>
  <c r="X1008" i="1"/>
  <c r="Y1008" i="1"/>
  <c r="W1098" i="1" l="1"/>
  <c r="X1098" i="1" s="1"/>
  <c r="Y1097" i="1"/>
  <c r="X1097" i="1"/>
  <c r="Z1097" i="1"/>
  <c r="T1100" i="1"/>
  <c r="S1101" i="1"/>
  <c r="U1099" i="1"/>
  <c r="W1090" i="1"/>
  <c r="V1089" i="1"/>
  <c r="X1091" i="1"/>
  <c r="Z1091" i="1"/>
  <c r="Y1091" i="1"/>
  <c r="W1006" i="1"/>
  <c r="V1005" i="1"/>
  <c r="X1007" i="1"/>
  <c r="Y1007" i="1"/>
  <c r="Z1007" i="1"/>
  <c r="Z1098" i="1" l="1"/>
  <c r="Y1098" i="1"/>
  <c r="U1100" i="1"/>
  <c r="V1100" i="1"/>
  <c r="Z1090" i="1"/>
  <c r="Y1090" i="1"/>
  <c r="X1090" i="1"/>
  <c r="W1089" i="1"/>
  <c r="V1088" i="1"/>
  <c r="T1101" i="1"/>
  <c r="S1102" i="1"/>
  <c r="V1004" i="1"/>
  <c r="W1005" i="1"/>
  <c r="X1006" i="1"/>
  <c r="Z1006" i="1"/>
  <c r="Y1006" i="1"/>
  <c r="U1101" i="1" l="1"/>
  <c r="V1101" i="1"/>
  <c r="W1101" i="1" s="1"/>
  <c r="W1088" i="1"/>
  <c r="V1087" i="1"/>
  <c r="Y1089" i="1"/>
  <c r="X1089" i="1"/>
  <c r="Z1089" i="1"/>
  <c r="W1100" i="1"/>
  <c r="V1099" i="1"/>
  <c r="W1099" i="1" s="1"/>
  <c r="T1102" i="1"/>
  <c r="S1103" i="1"/>
  <c r="Z1005" i="1"/>
  <c r="Y1005" i="1"/>
  <c r="X1005" i="1"/>
  <c r="V1003" i="1"/>
  <c r="W1004" i="1"/>
  <c r="X1100" i="1" l="1"/>
  <c r="Z1100" i="1"/>
  <c r="Y1100" i="1"/>
  <c r="W1087" i="1"/>
  <c r="V1086" i="1"/>
  <c r="T1103" i="1"/>
  <c r="S1104" i="1"/>
  <c r="X1088" i="1"/>
  <c r="Z1088" i="1"/>
  <c r="Y1088" i="1"/>
  <c r="U1102" i="1"/>
  <c r="V1102" i="1"/>
  <c r="W1102" i="1" s="1"/>
  <c r="Y1101" i="1"/>
  <c r="Z1101" i="1"/>
  <c r="X1101" i="1"/>
  <c r="Z1099" i="1"/>
  <c r="Y1099" i="1"/>
  <c r="X1099" i="1"/>
  <c r="V1002" i="1"/>
  <c r="W1003" i="1"/>
  <c r="Y1004" i="1"/>
  <c r="X1004" i="1"/>
  <c r="Z1004" i="1"/>
  <c r="Z1102" i="1" l="1"/>
  <c r="X1102" i="1"/>
  <c r="Y1102" i="1"/>
  <c r="X1087" i="1"/>
  <c r="Z1087" i="1"/>
  <c r="Y1087" i="1"/>
  <c r="T1104" i="1"/>
  <c r="S1105" i="1"/>
  <c r="U1103" i="1"/>
  <c r="V1103" i="1"/>
  <c r="W1086" i="1"/>
  <c r="V1085" i="1"/>
  <c r="Y1003" i="1"/>
  <c r="Z1003" i="1"/>
  <c r="X1003" i="1"/>
  <c r="W1002" i="1"/>
  <c r="V1001" i="1"/>
  <c r="W1103" i="1" l="1"/>
  <c r="Y1103" i="1" s="1"/>
  <c r="W1085" i="1"/>
  <c r="V1084" i="1"/>
  <c r="T1105" i="1"/>
  <c r="S1106" i="1"/>
  <c r="U1104" i="1"/>
  <c r="V1104" i="1"/>
  <c r="X1086" i="1"/>
  <c r="Z1086" i="1"/>
  <c r="Y1086" i="1"/>
  <c r="X1002" i="1"/>
  <c r="Z1002" i="1"/>
  <c r="Y1002" i="1"/>
  <c r="W1001" i="1"/>
  <c r="V1000" i="1"/>
  <c r="Z1103" i="1" l="1"/>
  <c r="X1103" i="1"/>
  <c r="T1106" i="1"/>
  <c r="S1107" i="1"/>
  <c r="U1105" i="1"/>
  <c r="V1105" i="1"/>
  <c r="W1104" i="1"/>
  <c r="W1084" i="1"/>
  <c r="V1083" i="1"/>
  <c r="Z1085" i="1"/>
  <c r="X1085" i="1"/>
  <c r="Y1085" i="1"/>
  <c r="X1001" i="1"/>
  <c r="Y1001" i="1"/>
  <c r="Z1001" i="1"/>
  <c r="V999" i="1"/>
  <c r="W1000" i="1"/>
  <c r="W1105" i="1" l="1"/>
  <c r="Z1104" i="1"/>
  <c r="Y1104" i="1"/>
  <c r="X1104" i="1"/>
  <c r="W1083" i="1"/>
  <c r="V1082" i="1"/>
  <c r="Y1084" i="1"/>
  <c r="X1084" i="1"/>
  <c r="Z1084" i="1"/>
  <c r="S1108" i="1"/>
  <c r="T1107" i="1"/>
  <c r="V1106" i="1"/>
  <c r="U1106" i="1"/>
  <c r="V998" i="1"/>
  <c r="W999" i="1"/>
  <c r="Y999" i="1" s="1"/>
  <c r="Y1000" i="1"/>
  <c r="Z1000" i="1"/>
  <c r="X1000" i="1"/>
  <c r="W1106" i="1" l="1"/>
  <c r="U1107" i="1"/>
  <c r="T1108" i="1"/>
  <c r="S1109" i="1"/>
  <c r="W1082" i="1"/>
  <c r="V1081" i="1"/>
  <c r="X1083" i="1"/>
  <c r="Y1083" i="1"/>
  <c r="Z1083" i="1"/>
  <c r="X1105" i="1"/>
  <c r="Y1105" i="1"/>
  <c r="Z1105" i="1"/>
  <c r="W998" i="1"/>
  <c r="V997" i="1"/>
  <c r="U1108" i="1" l="1"/>
  <c r="W1081" i="1"/>
  <c r="V1080" i="1"/>
  <c r="X1082" i="1"/>
  <c r="Y1082" i="1"/>
  <c r="Z1082" i="1"/>
  <c r="T1109" i="1"/>
  <c r="S1110" i="1"/>
  <c r="Y1106" i="1"/>
  <c r="Z1106" i="1"/>
  <c r="X1106" i="1"/>
  <c r="V996" i="1"/>
  <c r="W997" i="1"/>
  <c r="Y998" i="1"/>
  <c r="X998" i="1"/>
  <c r="Z998" i="1"/>
  <c r="U1109" i="1" l="1"/>
  <c r="W1080" i="1"/>
  <c r="V1079" i="1"/>
  <c r="X1081" i="1"/>
  <c r="Y1081" i="1"/>
  <c r="Z1081" i="1"/>
  <c r="T1110" i="1"/>
  <c r="S1111" i="1"/>
  <c r="X997" i="1"/>
  <c r="Z997" i="1"/>
  <c r="Y997" i="1"/>
  <c r="W996" i="1"/>
  <c r="V995" i="1"/>
  <c r="U1110" i="1" l="1"/>
  <c r="W1079" i="1"/>
  <c r="V1078" i="1"/>
  <c r="X1080" i="1"/>
  <c r="Y1080" i="1"/>
  <c r="Z1080" i="1"/>
  <c r="T1111" i="1"/>
  <c r="S1112" i="1"/>
  <c r="Z996" i="1"/>
  <c r="Y996" i="1"/>
  <c r="X996" i="1"/>
  <c r="V994" i="1"/>
  <c r="W995" i="1"/>
  <c r="U1111" i="1" l="1"/>
  <c r="W1078" i="1"/>
  <c r="V1077" i="1"/>
  <c r="Y1079" i="1"/>
  <c r="Z1079" i="1"/>
  <c r="X1079" i="1"/>
  <c r="T1112" i="1"/>
  <c r="S1113" i="1"/>
  <c r="V993" i="1"/>
  <c r="W994" i="1"/>
  <c r="Y995" i="1"/>
  <c r="Z995" i="1"/>
  <c r="X995" i="1"/>
  <c r="U1112" i="1" l="1"/>
  <c r="W1077" i="1"/>
  <c r="V1076" i="1"/>
  <c r="Y1078" i="1"/>
  <c r="Z1078" i="1" s="1"/>
  <c r="X1078" i="1"/>
  <c r="T1113" i="1"/>
  <c r="S1114" i="1"/>
  <c r="Z994" i="1"/>
  <c r="X994" i="1"/>
  <c r="Y994" i="1"/>
  <c r="W993" i="1"/>
  <c r="V992" i="1"/>
  <c r="T1114" i="1" l="1"/>
  <c r="S1115" i="1"/>
  <c r="W1076" i="1"/>
  <c r="V1075" i="1"/>
  <c r="U1113" i="1"/>
  <c r="V1113" i="1"/>
  <c r="Y1077" i="1"/>
  <c r="Z1077" i="1"/>
  <c r="X1077" i="1"/>
  <c r="Y993" i="1"/>
  <c r="X993" i="1"/>
  <c r="Z993" i="1"/>
  <c r="V991" i="1"/>
  <c r="W992" i="1"/>
  <c r="W1075" i="1" l="1"/>
  <c r="V1074" i="1"/>
  <c r="Y1076" i="1"/>
  <c r="X1076" i="1"/>
  <c r="Z1076" i="1"/>
  <c r="W1113" i="1"/>
  <c r="V1112" i="1"/>
  <c r="T1115" i="1"/>
  <c r="S1116" i="1"/>
  <c r="U1114" i="1"/>
  <c r="V990" i="1"/>
  <c r="W991" i="1"/>
  <c r="X992" i="1"/>
  <c r="Z992" i="1"/>
  <c r="Y992" i="1"/>
  <c r="U1115" i="1" l="1"/>
  <c r="W1112" i="1"/>
  <c r="V1111" i="1"/>
  <c r="Y1113" i="1"/>
  <c r="Z1113" i="1"/>
  <c r="X1113" i="1"/>
  <c r="W1074" i="1"/>
  <c r="V1073" i="1"/>
  <c r="T1116" i="1"/>
  <c r="S1117" i="1"/>
  <c r="Y1075" i="1"/>
  <c r="Z1075" i="1"/>
  <c r="X1075" i="1"/>
  <c r="X991" i="1"/>
  <c r="Z991" i="1"/>
  <c r="Y991" i="1"/>
  <c r="V989" i="1"/>
  <c r="W990" i="1"/>
  <c r="S1118" i="1" l="1"/>
  <c r="T1118" i="1" s="1"/>
  <c r="S1119" i="1"/>
  <c r="Z1074" i="1"/>
  <c r="Y1074" i="1"/>
  <c r="X1074" i="1"/>
  <c r="W1111" i="1"/>
  <c r="V1110" i="1"/>
  <c r="T1117" i="1"/>
  <c r="X1112" i="1"/>
  <c r="Y1112" i="1"/>
  <c r="Z1112" i="1"/>
  <c r="U1116" i="1"/>
  <c r="W1073" i="1"/>
  <c r="V1072" i="1"/>
  <c r="W989" i="1"/>
  <c r="V988" i="1"/>
  <c r="Z990" i="1"/>
  <c r="Y990" i="1"/>
  <c r="X990" i="1"/>
  <c r="T1119" i="1" l="1"/>
  <c r="S1120" i="1"/>
  <c r="V1071" i="1"/>
  <c r="W1072" i="1"/>
  <c r="X1111" i="1"/>
  <c r="Y1111" i="1"/>
  <c r="Z1111" i="1"/>
  <c r="U1117" i="1"/>
  <c r="U1118" i="1" s="1"/>
  <c r="X1073" i="1"/>
  <c r="Y1073" i="1"/>
  <c r="Z1073" i="1"/>
  <c r="W1110" i="1"/>
  <c r="V1109" i="1"/>
  <c r="W988" i="1"/>
  <c r="V987" i="1"/>
  <c r="Z989" i="1"/>
  <c r="X989" i="1"/>
  <c r="Y989" i="1"/>
  <c r="U1119" i="1" l="1"/>
  <c r="T1120" i="1"/>
  <c r="S1121" i="1"/>
  <c r="Z1072" i="1"/>
  <c r="X1072" i="1"/>
  <c r="Y1072" i="1"/>
  <c r="W1109" i="1"/>
  <c r="V1108" i="1"/>
  <c r="Y1110" i="1"/>
  <c r="Z1110" i="1"/>
  <c r="X1110" i="1"/>
  <c r="V1070" i="1"/>
  <c r="W1070" i="1" s="1"/>
  <c r="W1071" i="1"/>
  <c r="W987" i="1"/>
  <c r="V986" i="1"/>
  <c r="Z988" i="1"/>
  <c r="Y988" i="1"/>
  <c r="X988" i="1"/>
  <c r="U1120" i="1" l="1"/>
  <c r="V1120" i="1"/>
  <c r="T1121" i="1"/>
  <c r="S1122" i="1"/>
  <c r="Z1070" i="1"/>
  <c r="Y1070" i="1"/>
  <c r="X1070" i="1"/>
  <c r="Z1109" i="1"/>
  <c r="Y1109" i="1"/>
  <c r="X1109" i="1"/>
  <c r="W1108" i="1"/>
  <c r="V1107" i="1"/>
  <c r="W1107" i="1" s="1"/>
  <c r="Z1071" i="1"/>
  <c r="Y1071" i="1"/>
  <c r="X1071" i="1"/>
  <c r="V985" i="1"/>
  <c r="W986" i="1"/>
  <c r="X987" i="1"/>
  <c r="Z987" i="1"/>
  <c r="Y987" i="1"/>
  <c r="W1120" i="1" l="1"/>
  <c r="Y1120" i="1" s="1"/>
  <c r="T1122" i="1"/>
  <c r="S1123" i="1"/>
  <c r="Z1120" i="1"/>
  <c r="U1121" i="1"/>
  <c r="V1121" i="1"/>
  <c r="Z1108" i="1"/>
  <c r="Y1108" i="1"/>
  <c r="X1108" i="1"/>
  <c r="Y1107" i="1"/>
  <c r="Z1107" i="1"/>
  <c r="X1107" i="1"/>
  <c r="Z986" i="1"/>
  <c r="X986" i="1"/>
  <c r="Y986" i="1"/>
  <c r="V984" i="1"/>
  <c r="W985" i="1"/>
  <c r="X1120" i="1" l="1"/>
  <c r="W1121" i="1"/>
  <c r="X1121" i="1" s="1"/>
  <c r="T1123" i="1"/>
  <c r="S1124" i="1"/>
  <c r="U1122" i="1"/>
  <c r="Y985" i="1"/>
  <c r="X985" i="1"/>
  <c r="Z985" i="1"/>
  <c r="W984" i="1"/>
  <c r="V983" i="1"/>
  <c r="Z1121" i="1" l="1"/>
  <c r="Y1121" i="1"/>
  <c r="T1124" i="1"/>
  <c r="S1125" i="1"/>
  <c r="V1123" i="1"/>
  <c r="U1123" i="1"/>
  <c r="W983" i="1"/>
  <c r="V982" i="1"/>
  <c r="Z984" i="1"/>
  <c r="Y984" i="1"/>
  <c r="X984" i="1"/>
  <c r="W1123" i="1" l="1"/>
  <c r="T1125" i="1"/>
  <c r="S1126" i="1"/>
  <c r="U1124" i="1"/>
  <c r="V1124" i="1"/>
  <c r="W1124" i="1" s="1"/>
  <c r="V981" i="1"/>
  <c r="W982" i="1"/>
  <c r="Y983" i="1"/>
  <c r="Z983" i="1"/>
  <c r="X983" i="1"/>
  <c r="Y1124" i="1" l="1"/>
  <c r="X1124" i="1"/>
  <c r="Z1124" i="1"/>
  <c r="S1127" i="1"/>
  <c r="S1128" i="1" s="1"/>
  <c r="S1129" i="1" s="1"/>
  <c r="S1130" i="1" s="1"/>
  <c r="S1131" i="1" s="1"/>
  <c r="S1132" i="1" s="1"/>
  <c r="S1133" i="1" s="1"/>
  <c r="S1134" i="1" s="1"/>
  <c r="S1135" i="1" s="1"/>
  <c r="S1136" i="1" s="1"/>
  <c r="S1137" i="1" s="1"/>
  <c r="S1138" i="1" s="1"/>
  <c r="S1139" i="1" s="1"/>
  <c r="S1140" i="1" s="1"/>
  <c r="S1141" i="1" s="1"/>
  <c r="T1126" i="1"/>
  <c r="U1125" i="1"/>
  <c r="Y1123" i="1"/>
  <c r="X1123" i="1"/>
  <c r="Z1123" i="1"/>
  <c r="Y982" i="1"/>
  <c r="Z982" i="1"/>
  <c r="X982" i="1"/>
  <c r="W981" i="1"/>
  <c r="V980" i="1"/>
  <c r="S1142" i="1" l="1"/>
  <c r="S1154" i="1"/>
  <c r="T1142" i="1"/>
  <c r="S1143" i="1"/>
  <c r="T1127" i="1"/>
  <c r="U1126" i="1"/>
  <c r="V1126" i="1"/>
  <c r="Y981" i="1"/>
  <c r="X981" i="1"/>
  <c r="Z981" i="1"/>
  <c r="V979" i="1"/>
  <c r="W980" i="1"/>
  <c r="Y980" i="1" s="1"/>
  <c r="S1155" i="1" l="1"/>
  <c r="W1126" i="1"/>
  <c r="Y1126" i="1" s="1"/>
  <c r="T1143" i="1"/>
  <c r="S1144" i="1"/>
  <c r="V1142" i="1"/>
  <c r="T1133" i="1"/>
  <c r="T1135" i="1"/>
  <c r="T1137" i="1"/>
  <c r="T1140" i="1"/>
  <c r="T1128" i="1"/>
  <c r="T1139" i="1"/>
  <c r="V1127" i="1"/>
  <c r="U1127" i="1"/>
  <c r="V978" i="1"/>
  <c r="W979" i="1"/>
  <c r="S1156" i="1" l="1"/>
  <c r="X1126" i="1"/>
  <c r="Z1126" i="1"/>
  <c r="T1144" i="1"/>
  <c r="S1145" i="1"/>
  <c r="V1143" i="1"/>
  <c r="U1143" i="1"/>
  <c r="V1139" i="1"/>
  <c r="V1140" i="1"/>
  <c r="V1135" i="1"/>
  <c r="V1133" i="1"/>
  <c r="T1136" i="1"/>
  <c r="V1137" i="1"/>
  <c r="T1138" i="1"/>
  <c r="T1129" i="1"/>
  <c r="T1130" i="1"/>
  <c r="T1131" i="1"/>
  <c r="V1131" i="1" s="1"/>
  <c r="T1132" i="1"/>
  <c r="V1132" i="1" s="1"/>
  <c r="T1134" i="1"/>
  <c r="T1141" i="1"/>
  <c r="W1127" i="1"/>
  <c r="U1128" i="1"/>
  <c r="V1128" i="1"/>
  <c r="Y979" i="1"/>
  <c r="X979" i="1"/>
  <c r="Z979" i="1"/>
  <c r="W978" i="1"/>
  <c r="V977" i="1"/>
  <c r="S1157" i="1" l="1"/>
  <c r="W1143" i="1"/>
  <c r="T1145" i="1"/>
  <c r="S1146" i="1"/>
  <c r="V1144" i="1"/>
  <c r="U1144" i="1"/>
  <c r="V1130" i="1"/>
  <c r="U1129" i="1"/>
  <c r="U1130" i="1" s="1"/>
  <c r="U1131" i="1" s="1"/>
  <c r="V1129" i="1"/>
  <c r="W1129" i="1" s="1"/>
  <c r="V1138" i="1"/>
  <c r="V1141" i="1"/>
  <c r="V1134" i="1"/>
  <c r="V1136" i="1"/>
  <c r="W1128" i="1"/>
  <c r="Z1128" i="1" s="1"/>
  <c r="X1127" i="1"/>
  <c r="Y1127" i="1"/>
  <c r="Z1127" i="1"/>
  <c r="V976" i="1"/>
  <c r="W977" i="1"/>
  <c r="Y978" i="1"/>
  <c r="X978" i="1"/>
  <c r="Z978" i="1"/>
  <c r="S1158" i="1" l="1"/>
  <c r="W1144" i="1"/>
  <c r="T1146" i="1"/>
  <c r="S1147" i="1"/>
  <c r="V1145" i="1"/>
  <c r="U1145" i="1"/>
  <c r="Y1143" i="1"/>
  <c r="X1143" i="1"/>
  <c r="Z1143" i="1"/>
  <c r="U1132" i="1"/>
  <c r="W1131" i="1"/>
  <c r="Y1131" i="1" s="1"/>
  <c r="Z1129" i="1"/>
  <c r="X1129" i="1"/>
  <c r="Y1129" i="1"/>
  <c r="W1130" i="1"/>
  <c r="X1128" i="1"/>
  <c r="Y1128" i="1"/>
  <c r="Y977" i="1"/>
  <c r="X977" i="1"/>
  <c r="Z977" i="1"/>
  <c r="V975" i="1"/>
  <c r="W976" i="1"/>
  <c r="S1159" i="1" l="1"/>
  <c r="W1145" i="1"/>
  <c r="S1148" i="1"/>
  <c r="T1147" i="1"/>
  <c r="U1146" i="1"/>
  <c r="V1146" i="1"/>
  <c r="W1146" i="1" s="1"/>
  <c r="Y1144" i="1"/>
  <c r="X1144" i="1"/>
  <c r="Z1144" i="1"/>
  <c r="X1130" i="1"/>
  <c r="Y1130" i="1"/>
  <c r="Z1130" i="1"/>
  <c r="U1133" i="1"/>
  <c r="W1132" i="1"/>
  <c r="Y1132" i="1" s="1"/>
  <c r="W975" i="1"/>
  <c r="Y975" i="1" s="1"/>
  <c r="V974" i="1"/>
  <c r="Y976" i="1"/>
  <c r="X976" i="1"/>
  <c r="Z976" i="1" s="1"/>
  <c r="S1160" i="1" l="1"/>
  <c r="U1147" i="1"/>
  <c r="V1147" i="1"/>
  <c r="X1146" i="1"/>
  <c r="Z1146" i="1"/>
  <c r="Y1146" i="1"/>
  <c r="T1148" i="1"/>
  <c r="S1149" i="1"/>
  <c r="X1145" i="1"/>
  <c r="Y1145" i="1"/>
  <c r="Z1145" i="1"/>
  <c r="U1134" i="1"/>
  <c r="W1133" i="1"/>
  <c r="W974" i="1"/>
  <c r="V973" i="1"/>
  <c r="W1147" i="1" l="1"/>
  <c r="S1161" i="1"/>
  <c r="U1148" i="1"/>
  <c r="V1148" i="1"/>
  <c r="W1148" i="1" s="1"/>
  <c r="T1149" i="1"/>
  <c r="S1150" i="1"/>
  <c r="Y1147" i="1"/>
  <c r="X1147" i="1"/>
  <c r="Z1147" i="1"/>
  <c r="X1133" i="1"/>
  <c r="Y1133" i="1"/>
  <c r="Z1133" i="1"/>
  <c r="U1135" i="1"/>
  <c r="W1134" i="1"/>
  <c r="W973" i="1"/>
  <c r="V972" i="1"/>
  <c r="Y974" i="1"/>
  <c r="Z974" i="1"/>
  <c r="X974" i="1"/>
  <c r="S1162" i="1" l="1"/>
  <c r="S1151" i="1"/>
  <c r="T1150" i="1"/>
  <c r="X1148" i="1"/>
  <c r="Z1148" i="1"/>
  <c r="Y1148" i="1"/>
  <c r="U1149" i="1"/>
  <c r="V1149" i="1"/>
  <c r="X1134" i="1"/>
  <c r="Y1134" i="1"/>
  <c r="Z1134" i="1"/>
  <c r="U1136" i="1"/>
  <c r="W1135" i="1"/>
  <c r="V971" i="1"/>
  <c r="W972" i="1"/>
  <c r="Y973" i="1"/>
  <c r="X973" i="1"/>
  <c r="Z973" i="1"/>
  <c r="X980" i="1"/>
  <c r="Z980" i="1" s="1"/>
  <c r="X975" i="1"/>
  <c r="Z975" i="1" s="1"/>
  <c r="W1149" i="1" l="1"/>
  <c r="S1163" i="1"/>
  <c r="Y1149" i="1"/>
  <c r="X1149" i="1"/>
  <c r="Z1149" i="1"/>
  <c r="U1150" i="1"/>
  <c r="V1150" i="1"/>
  <c r="S1152" i="1"/>
  <c r="T1151" i="1"/>
  <c r="U1137" i="1"/>
  <c r="W1136" i="1"/>
  <c r="Z1135" i="1"/>
  <c r="Y1135" i="1"/>
  <c r="X1135" i="1"/>
  <c r="Y972" i="1"/>
  <c r="X972" i="1"/>
  <c r="Z972" i="1"/>
  <c r="W971" i="1"/>
  <c r="V970" i="1"/>
  <c r="S1164" i="1" l="1"/>
  <c r="T1163" i="1"/>
  <c r="T1157" i="1"/>
  <c r="T1159" i="1"/>
  <c r="T1161" i="1"/>
  <c r="W1150" i="1"/>
  <c r="Y1150" i="1" s="1"/>
  <c r="Z1150" i="1"/>
  <c r="S1153" i="1"/>
  <c r="T1152" i="1"/>
  <c r="U1151" i="1"/>
  <c r="V1151" i="1"/>
  <c r="X1136" i="1"/>
  <c r="Z1136" i="1"/>
  <c r="Y1136" i="1"/>
  <c r="U1138" i="1"/>
  <c r="W1137" i="1"/>
  <c r="W970" i="1"/>
  <c r="V969" i="1"/>
  <c r="Y971" i="1"/>
  <c r="X971" i="1"/>
  <c r="Z971" i="1"/>
  <c r="T1155" i="1" l="1"/>
  <c r="T1154" i="1"/>
  <c r="T1156" i="1"/>
  <c r="T1158" i="1"/>
  <c r="T1160" i="1"/>
  <c r="T1162" i="1"/>
  <c r="V1161" i="1"/>
  <c r="V1159" i="1"/>
  <c r="V1157" i="1"/>
  <c r="V1163" i="1"/>
  <c r="T1164" i="1"/>
  <c r="S1165" i="1"/>
  <c r="T1165" i="1" s="1"/>
  <c r="V1165" i="1" s="1"/>
  <c r="W1151" i="1"/>
  <c r="Y1151" i="1" s="1"/>
  <c r="X1150" i="1"/>
  <c r="U1152" i="1"/>
  <c r="V1152" i="1"/>
  <c r="W1152" i="1" s="1"/>
  <c r="S1166" i="1"/>
  <c r="T1153" i="1"/>
  <c r="X1137" i="1"/>
  <c r="Y1137" i="1"/>
  <c r="Z1137" i="1"/>
  <c r="U1139" i="1"/>
  <c r="W1138" i="1"/>
  <c r="W969" i="1"/>
  <c r="V968" i="1"/>
  <c r="Y970" i="1"/>
  <c r="Z970" i="1"/>
  <c r="X970" i="1"/>
  <c r="V1162" i="1" l="1"/>
  <c r="V1164" i="1"/>
  <c r="X1151" i="1"/>
  <c r="V1160" i="1"/>
  <c r="Z1151" i="1"/>
  <c r="V1158" i="1"/>
  <c r="V1156" i="1"/>
  <c r="V1154" i="1"/>
  <c r="V1155" i="1"/>
  <c r="Y1152" i="1"/>
  <c r="X1152" i="1"/>
  <c r="Z1152" i="1"/>
  <c r="U1153" i="1"/>
  <c r="V1153" i="1"/>
  <c r="S1167" i="1"/>
  <c r="T1166" i="1"/>
  <c r="X1138" i="1"/>
  <c r="Y1138" i="1"/>
  <c r="Z1138" i="1"/>
  <c r="U1140" i="1"/>
  <c r="W1139" i="1"/>
  <c r="W968" i="1"/>
  <c r="V967" i="1"/>
  <c r="Y969" i="1"/>
  <c r="X969" i="1"/>
  <c r="Z969" i="1"/>
  <c r="U1166" i="1" l="1"/>
  <c r="V1166" i="1"/>
  <c r="S1168" i="1"/>
  <c r="T1167" i="1"/>
  <c r="W1153" i="1"/>
  <c r="Y1139" i="1"/>
  <c r="Z1139" i="1"/>
  <c r="X1139" i="1"/>
  <c r="W1140" i="1"/>
  <c r="U1141" i="1"/>
  <c r="W967" i="1"/>
  <c r="V966" i="1"/>
  <c r="Y968" i="1"/>
  <c r="X968" i="1"/>
  <c r="Z968" i="1"/>
  <c r="U1142" i="1" l="1"/>
  <c r="W1142" i="1" s="1"/>
  <c r="X1142" i="1" s="1"/>
  <c r="U1154" i="1"/>
  <c r="V1167" i="1"/>
  <c r="U1167" i="1"/>
  <c r="S1169" i="1"/>
  <c r="T1168" i="1"/>
  <c r="X1153" i="1"/>
  <c r="Y1153" i="1"/>
  <c r="Z1153" i="1"/>
  <c r="Y1142" i="1"/>
  <c r="Z1142" i="1"/>
  <c r="W1166" i="1"/>
  <c r="V1069" i="1"/>
  <c r="W1069" i="1" s="1"/>
  <c r="V1117" i="1"/>
  <c r="W1141" i="1"/>
  <c r="Y1141" i="1" s="1"/>
  <c r="X1140" i="1"/>
  <c r="Y1140" i="1"/>
  <c r="Z1140" i="1"/>
  <c r="V965" i="1"/>
  <c r="W966" i="1"/>
  <c r="Y967" i="1"/>
  <c r="Z967" i="1"/>
  <c r="X967" i="1"/>
  <c r="U1155" i="1" l="1"/>
  <c r="W1154" i="1"/>
  <c r="W1117" i="1"/>
  <c r="V1116" i="1"/>
  <c r="Y1166" i="1"/>
  <c r="X1166" i="1"/>
  <c r="Z1166" i="1"/>
  <c r="U1168" i="1"/>
  <c r="V1168" i="1"/>
  <c r="X1141" i="1"/>
  <c r="Y1069" i="1"/>
  <c r="Z1069" i="1"/>
  <c r="X1069" i="1"/>
  <c r="S1170" i="1"/>
  <c r="T1169" i="1"/>
  <c r="Z1141" i="1"/>
  <c r="W1167" i="1"/>
  <c r="V1118" i="1"/>
  <c r="W1118" i="1" s="1"/>
  <c r="Y966" i="1"/>
  <c r="Z966" i="1"/>
  <c r="X966" i="1"/>
  <c r="V964" i="1"/>
  <c r="W965" i="1"/>
  <c r="Z1154" i="1" l="1"/>
  <c r="Y1154" i="1"/>
  <c r="X1154" i="1"/>
  <c r="U1156" i="1"/>
  <c r="W1155" i="1"/>
  <c r="Y1118" i="1"/>
  <c r="Z1118" i="1"/>
  <c r="X1118" i="1"/>
  <c r="W1168" i="1"/>
  <c r="V1119" i="1"/>
  <c r="W1119" i="1" s="1"/>
  <c r="U1169" i="1"/>
  <c r="V1169" i="1"/>
  <c r="X1167" i="1"/>
  <c r="Y1167" i="1"/>
  <c r="Z1167" i="1"/>
  <c r="W1116" i="1"/>
  <c r="V1115" i="1"/>
  <c r="S1171" i="1"/>
  <c r="T1170" i="1"/>
  <c r="X1117" i="1"/>
  <c r="Y1117" i="1"/>
  <c r="Z1117" i="1" s="1"/>
  <c r="Y965" i="1"/>
  <c r="Z965" i="1"/>
  <c r="X965" i="1"/>
  <c r="W964" i="1"/>
  <c r="V963" i="1"/>
  <c r="Z1155" i="1" l="1"/>
  <c r="X1155" i="1"/>
  <c r="Y1155" i="1"/>
  <c r="W1169" i="1"/>
  <c r="X1169" i="1" s="1"/>
  <c r="U1157" i="1"/>
  <c r="W1156" i="1"/>
  <c r="Z1169" i="1"/>
  <c r="Y1169" i="1"/>
  <c r="S1172" i="1"/>
  <c r="T1171" i="1"/>
  <c r="X1168" i="1"/>
  <c r="Y1168" i="1"/>
  <c r="Z1168" i="1"/>
  <c r="V1114" i="1"/>
  <c r="W1114" i="1" s="1"/>
  <c r="W1115" i="1"/>
  <c r="U1170" i="1"/>
  <c r="V1170" i="1"/>
  <c r="W1170" i="1" s="1"/>
  <c r="Y1119" i="1"/>
  <c r="Z1119" i="1"/>
  <c r="X1119" i="1"/>
  <c r="X1116" i="1"/>
  <c r="Y1116" i="1"/>
  <c r="Z1116" i="1"/>
  <c r="Y964" i="1"/>
  <c r="Z964" i="1"/>
  <c r="X964" i="1"/>
  <c r="V962" i="1"/>
  <c r="W963" i="1"/>
  <c r="U1158" i="1" l="1"/>
  <c r="W1157" i="1"/>
  <c r="Y1157" i="1" s="1"/>
  <c r="Z1156" i="1"/>
  <c r="Y1156" i="1"/>
  <c r="X1156" i="1"/>
  <c r="S1173" i="1"/>
  <c r="T1172" i="1"/>
  <c r="Z1170" i="1"/>
  <c r="Y1170" i="1"/>
  <c r="X1170" i="1"/>
  <c r="Z1115" i="1"/>
  <c r="X1115" i="1"/>
  <c r="Y1115" i="1"/>
  <c r="U1171" i="1"/>
  <c r="V1171" i="1"/>
  <c r="Z1114" i="1"/>
  <c r="Y1114" i="1"/>
  <c r="X1114" i="1"/>
  <c r="Y963" i="1"/>
  <c r="X963" i="1"/>
  <c r="Z963" i="1"/>
  <c r="W962" i="1"/>
  <c r="V961" i="1"/>
  <c r="U1159" i="1" l="1"/>
  <c r="W1158" i="1"/>
  <c r="Y1158" i="1" s="1"/>
  <c r="U1172" i="1"/>
  <c r="V1172" i="1"/>
  <c r="W1172" i="1" s="1"/>
  <c r="W1171" i="1"/>
  <c r="V1122" i="1"/>
  <c r="W1122" i="1" s="1"/>
  <c r="S1174" i="1"/>
  <c r="T1173" i="1"/>
  <c r="V960" i="1"/>
  <c r="W961" i="1"/>
  <c r="Y962" i="1"/>
  <c r="Z962" i="1"/>
  <c r="X962" i="1"/>
  <c r="U1160" i="1" l="1"/>
  <c r="W1159" i="1"/>
  <c r="Y1159" i="1" s="1"/>
  <c r="V1173" i="1"/>
  <c r="U1173" i="1"/>
  <c r="S1175" i="1"/>
  <c r="T1174" i="1"/>
  <c r="X1171" i="1"/>
  <c r="Z1171" i="1"/>
  <c r="Y1171" i="1"/>
  <c r="X1172" i="1"/>
  <c r="Z1172" i="1"/>
  <c r="Y1172" i="1"/>
  <c r="X1122" i="1"/>
  <c r="Y1122" i="1"/>
  <c r="Z1122" i="1"/>
  <c r="Y961" i="1"/>
  <c r="X961" i="1"/>
  <c r="Z961" i="1"/>
  <c r="W960" i="1"/>
  <c r="V959" i="1"/>
  <c r="U1161" i="1" l="1"/>
  <c r="W1160" i="1"/>
  <c r="U1174" i="1"/>
  <c r="V1174" i="1"/>
  <c r="S1176" i="1"/>
  <c r="T1175" i="1"/>
  <c r="W1173" i="1"/>
  <c r="W959" i="1"/>
  <c r="V958" i="1"/>
  <c r="Y960" i="1"/>
  <c r="X960" i="1"/>
  <c r="Z960" i="1"/>
  <c r="Z1160" i="1" l="1"/>
  <c r="Y1160" i="1"/>
  <c r="X1160" i="1"/>
  <c r="W1161" i="1"/>
  <c r="U1162" i="1"/>
  <c r="X1173" i="1"/>
  <c r="Z1173" i="1"/>
  <c r="Y1173" i="1"/>
  <c r="U1175" i="1"/>
  <c r="V1175" i="1"/>
  <c r="W1175" i="1" s="1"/>
  <c r="W1174" i="1"/>
  <c r="V1125" i="1"/>
  <c r="W1125" i="1" s="1"/>
  <c r="S1177" i="1"/>
  <c r="T1177" i="1" s="1"/>
  <c r="T1176" i="1"/>
  <c r="W958" i="1"/>
  <c r="V957" i="1"/>
  <c r="Y959" i="1"/>
  <c r="Z959" i="1"/>
  <c r="X959" i="1"/>
  <c r="X1161" i="1" l="1"/>
  <c r="Y1161" i="1"/>
  <c r="Z1161" i="1"/>
  <c r="U1163" i="1"/>
  <c r="W1162" i="1"/>
  <c r="Y1162" i="1" s="1"/>
  <c r="V1177" i="1"/>
  <c r="X1174" i="1"/>
  <c r="Z1174" i="1"/>
  <c r="Y1174" i="1"/>
  <c r="Z1125" i="1"/>
  <c r="Y1125" i="1"/>
  <c r="X1125" i="1"/>
  <c r="Y1175" i="1"/>
  <c r="X1175" i="1"/>
  <c r="Z1175" i="1"/>
  <c r="U1176" i="1"/>
  <c r="U1177" i="1" s="1"/>
  <c r="V1176" i="1"/>
  <c r="W957" i="1"/>
  <c r="V956" i="1"/>
  <c r="Y958" i="1"/>
  <c r="X958" i="1"/>
  <c r="Z958" i="1"/>
  <c r="V889" i="1"/>
  <c r="W1163" i="1" l="1"/>
  <c r="U1164" i="1"/>
  <c r="W1176" i="1"/>
  <c r="Z1176" i="1" s="1"/>
  <c r="W1177" i="1"/>
  <c r="W956" i="1"/>
  <c r="V955" i="1"/>
  <c r="Y957" i="1"/>
  <c r="Z957" i="1"/>
  <c r="X957" i="1"/>
  <c r="V888" i="1"/>
  <c r="W889" i="1"/>
  <c r="Y889" i="1" s="1"/>
  <c r="U1165" i="1" l="1"/>
  <c r="W1165" i="1" s="1"/>
  <c r="W1164" i="1"/>
  <c r="Z1163" i="1"/>
  <c r="X1163" i="1"/>
  <c r="Y1163" i="1"/>
  <c r="X1176" i="1"/>
  <c r="Y1176" i="1"/>
  <c r="Z1177" i="1"/>
  <c r="Y1177" i="1"/>
  <c r="X1177" i="1"/>
  <c r="V954" i="1"/>
  <c r="W955" i="1"/>
  <c r="Y956" i="1"/>
  <c r="X956" i="1"/>
  <c r="Z956" i="1"/>
  <c r="Z889" i="1"/>
  <c r="X889" i="1"/>
  <c r="W888" i="1"/>
  <c r="Y888" i="1" s="1"/>
  <c r="V887" i="1"/>
  <c r="X1164" i="1" l="1"/>
  <c r="Z1164" i="1"/>
  <c r="Y1164" i="1"/>
  <c r="Z1165" i="1"/>
  <c r="X1165" i="1"/>
  <c r="Y1165" i="1"/>
  <c r="Y955" i="1"/>
  <c r="X955" i="1"/>
  <c r="Z955" i="1"/>
  <c r="W954" i="1"/>
  <c r="V953" i="1"/>
  <c r="W887" i="1"/>
  <c r="Y887" i="1" s="1"/>
  <c r="V886" i="1"/>
  <c r="X888" i="1"/>
  <c r="Z888" i="1"/>
  <c r="W953" i="1" l="1"/>
  <c r="V952" i="1"/>
  <c r="Y954" i="1"/>
  <c r="X954" i="1"/>
  <c r="Z954" i="1"/>
  <c r="W886" i="1"/>
  <c r="Y886" i="1" s="1"/>
  <c r="V885" i="1"/>
  <c r="Z887" i="1"/>
  <c r="X887" i="1"/>
  <c r="W952" i="1" l="1"/>
  <c r="V951" i="1"/>
  <c r="Y953" i="1"/>
  <c r="X953" i="1"/>
  <c r="Z953" i="1"/>
  <c r="W885" i="1"/>
  <c r="Y885" i="1" s="1"/>
  <c r="V884" i="1"/>
  <c r="V950" i="1" l="1"/>
  <c r="W951" i="1"/>
  <c r="Y952" i="1"/>
  <c r="Z952" i="1"/>
  <c r="X952" i="1"/>
  <c r="W884" i="1"/>
  <c r="Y884" i="1" s="1"/>
  <c r="V883" i="1"/>
  <c r="Z885" i="1"/>
  <c r="X885" i="1"/>
  <c r="Y951" i="1" l="1"/>
  <c r="X951" i="1"/>
  <c r="Z951" i="1"/>
  <c r="W950" i="1"/>
  <c r="V949" i="1"/>
  <c r="W883" i="1"/>
  <c r="Y883" i="1" s="1"/>
  <c r="V882" i="1"/>
  <c r="X884" i="1"/>
  <c r="Z884" i="1"/>
  <c r="Y950" i="1" l="1"/>
  <c r="Z950" i="1"/>
  <c r="X950" i="1"/>
  <c r="W949" i="1"/>
  <c r="V948" i="1"/>
  <c r="W882" i="1"/>
  <c r="Y882" i="1" s="1"/>
  <c r="V881" i="1"/>
  <c r="Z883" i="1"/>
  <c r="X883" i="1"/>
  <c r="W948" i="1" l="1"/>
  <c r="V947" i="1"/>
  <c r="Y949" i="1"/>
  <c r="X949" i="1"/>
  <c r="Z949" i="1"/>
  <c r="V880" i="1"/>
  <c r="W881" i="1"/>
  <c r="Y881" i="1" s="1"/>
  <c r="X882" i="1"/>
  <c r="Z882" i="1"/>
  <c r="W947" i="1" l="1"/>
  <c r="V946" i="1"/>
  <c r="Y948" i="1"/>
  <c r="X948" i="1"/>
  <c r="Z948" i="1"/>
  <c r="X881" i="1"/>
  <c r="Z881" i="1"/>
  <c r="W880" i="1"/>
  <c r="Y880" i="1" s="1"/>
  <c r="V879" i="1"/>
  <c r="W946" i="1" l="1"/>
  <c r="V945" i="1"/>
  <c r="Y947" i="1"/>
  <c r="Z947" i="1"/>
  <c r="X947" i="1"/>
  <c r="Z880" i="1"/>
  <c r="X880" i="1"/>
  <c r="W879" i="1"/>
  <c r="Y879" i="1" s="1"/>
  <c r="V878" i="1"/>
  <c r="W945" i="1" l="1"/>
  <c r="V944" i="1"/>
  <c r="Y946" i="1"/>
  <c r="Z946" i="1"/>
  <c r="X946" i="1"/>
  <c r="V877" i="1"/>
  <c r="W878" i="1"/>
  <c r="Y878" i="1" s="1"/>
  <c r="X879" i="1"/>
  <c r="Z879" i="1"/>
  <c r="V943" i="1" l="1"/>
  <c r="W944" i="1"/>
  <c r="Y945" i="1"/>
  <c r="Z945" i="1"/>
  <c r="X945" i="1"/>
  <c r="Z878" i="1"/>
  <c r="X878" i="1"/>
  <c r="V876" i="1"/>
  <c r="W877" i="1"/>
  <c r="Y877" i="1" s="1"/>
  <c r="Y944" i="1" l="1"/>
  <c r="X944" i="1"/>
  <c r="Z944" i="1"/>
  <c r="V942" i="1"/>
  <c r="W943" i="1"/>
  <c r="W876" i="1"/>
  <c r="Y876" i="1" s="1"/>
  <c r="V875" i="1"/>
  <c r="Z877" i="1"/>
  <c r="X877" i="1"/>
  <c r="Y943" i="1" l="1"/>
  <c r="Z943" i="1"/>
  <c r="X943" i="1"/>
  <c r="V941" i="1"/>
  <c r="W942" i="1"/>
  <c r="X876" i="1"/>
  <c r="Z876" i="1"/>
  <c r="W875" i="1"/>
  <c r="Y875" i="1" s="1"/>
  <c r="V874" i="1"/>
  <c r="Y942" i="1" l="1"/>
  <c r="Z942" i="1"/>
  <c r="X942" i="1"/>
  <c r="V940" i="1"/>
  <c r="W941" i="1"/>
  <c r="W874" i="1"/>
  <c r="Y874" i="1" s="1"/>
  <c r="V873" i="1"/>
  <c r="X875" i="1"/>
  <c r="Z875" i="1"/>
  <c r="W940" i="1" l="1"/>
  <c r="V939" i="1"/>
  <c r="Y941" i="1"/>
  <c r="Z941" i="1"/>
  <c r="X941" i="1"/>
  <c r="W873" i="1"/>
  <c r="Y873" i="1" s="1"/>
  <c r="V872" i="1"/>
  <c r="X874" i="1"/>
  <c r="Z874" i="1"/>
  <c r="W939" i="1" l="1"/>
  <c r="V938" i="1"/>
  <c r="Y940" i="1"/>
  <c r="X940" i="1"/>
  <c r="Z940" i="1"/>
  <c r="W872" i="1"/>
  <c r="Y872" i="1" s="1"/>
  <c r="X886" i="1"/>
  <c r="Z886" i="1" s="1"/>
  <c r="X873" i="1"/>
  <c r="W938" i="1" l="1"/>
  <c r="V937" i="1"/>
  <c r="Y939" i="1"/>
  <c r="Z939" i="1"/>
  <c r="X939" i="1"/>
  <c r="Z873" i="1"/>
  <c r="Z872" i="1"/>
  <c r="X872" i="1"/>
  <c r="W937" i="1" l="1"/>
  <c r="V936" i="1"/>
  <c r="Y938" i="1"/>
  <c r="X938" i="1"/>
  <c r="Z938" i="1"/>
  <c r="W936" i="1" l="1"/>
  <c r="V935" i="1"/>
  <c r="Y937" i="1"/>
  <c r="X937" i="1"/>
  <c r="Z937" i="1"/>
  <c r="W935" i="1" l="1"/>
  <c r="V934" i="1"/>
  <c r="Y936" i="1"/>
  <c r="Z936" i="1"/>
  <c r="X936" i="1"/>
  <c r="V933" i="1" l="1"/>
  <c r="W934" i="1"/>
  <c r="Y935" i="1"/>
  <c r="X935" i="1"/>
  <c r="Z935" i="1"/>
  <c r="Y934" i="1" l="1"/>
  <c r="Z934" i="1"/>
  <c r="X934" i="1"/>
  <c r="W933" i="1"/>
  <c r="V932" i="1"/>
  <c r="Y933" i="1" l="1"/>
  <c r="X933" i="1"/>
  <c r="Z933" i="1"/>
  <c r="V931" i="1"/>
  <c r="W932" i="1"/>
  <c r="Y932" i="1" l="1"/>
  <c r="Z932" i="1"/>
  <c r="X932" i="1"/>
  <c r="V930" i="1"/>
  <c r="W931" i="1"/>
  <c r="V929" i="1" l="1"/>
  <c r="W930" i="1"/>
  <c r="Y931" i="1"/>
  <c r="X931" i="1"/>
  <c r="Z931" i="1"/>
  <c r="Y930" i="1" l="1"/>
  <c r="Z930" i="1"/>
  <c r="X930" i="1"/>
  <c r="V928" i="1"/>
  <c r="W929" i="1"/>
  <c r="W928" i="1" l="1"/>
  <c r="V927" i="1"/>
  <c r="Y929" i="1"/>
  <c r="X929" i="1"/>
  <c r="Z929" i="1"/>
  <c r="V926" i="1" l="1"/>
  <c r="W927" i="1"/>
  <c r="Y928" i="1"/>
  <c r="Z928" i="1"/>
  <c r="X928" i="1"/>
  <c r="Y927" i="1" l="1"/>
  <c r="Z927" i="1"/>
  <c r="X927" i="1"/>
  <c r="V925" i="1"/>
  <c r="W926" i="1"/>
  <c r="Y926" i="1" l="1"/>
  <c r="X926" i="1"/>
  <c r="Z926" i="1"/>
  <c r="W925" i="1"/>
  <c r="V924" i="1"/>
  <c r="Y925" i="1" l="1"/>
  <c r="Z925" i="1"/>
  <c r="X925" i="1"/>
  <c r="W924" i="1"/>
  <c r="V923" i="1"/>
  <c r="V922" i="1" l="1"/>
  <c r="W923" i="1"/>
  <c r="Y924" i="1"/>
  <c r="Z924" i="1"/>
  <c r="X924" i="1"/>
  <c r="Y923" i="1" l="1"/>
  <c r="X923" i="1"/>
  <c r="Z923" i="1"/>
  <c r="V921" i="1"/>
  <c r="W922" i="1"/>
  <c r="Y922" i="1" l="1"/>
  <c r="W921" i="1"/>
  <c r="V920" i="1"/>
  <c r="V919" i="1" l="1"/>
  <c r="W920" i="1"/>
  <c r="Y921" i="1"/>
  <c r="Z921" i="1"/>
  <c r="X921" i="1"/>
  <c r="Y920" i="1" l="1"/>
  <c r="Z920" i="1"/>
  <c r="X920" i="1"/>
  <c r="V918" i="1"/>
  <c r="W919" i="1"/>
  <c r="V917" i="1" l="1"/>
  <c r="W918" i="1"/>
  <c r="Y919" i="1"/>
  <c r="Z919" i="1"/>
  <c r="X919" i="1"/>
  <c r="Y918" i="1" l="1"/>
  <c r="X918" i="1"/>
  <c r="Z918" i="1"/>
  <c r="V916" i="1"/>
  <c r="W917" i="1"/>
  <c r="W916" i="1" l="1"/>
  <c r="V915" i="1"/>
  <c r="Y917" i="1"/>
  <c r="X917" i="1"/>
  <c r="Z917" i="1"/>
  <c r="W915" i="1" l="1"/>
  <c r="V914" i="1"/>
  <c r="Y916" i="1"/>
  <c r="Z916" i="1"/>
  <c r="X916" i="1"/>
  <c r="W914" i="1" l="1"/>
  <c r="V913" i="1"/>
  <c r="Y915" i="1"/>
  <c r="X915" i="1"/>
  <c r="Z915" i="1"/>
  <c r="W913" i="1" l="1"/>
  <c r="V912" i="1"/>
  <c r="Y914" i="1"/>
  <c r="Z914" i="1"/>
  <c r="X914" i="1"/>
  <c r="V911" i="1" l="1"/>
  <c r="W912" i="1"/>
  <c r="Y913" i="1"/>
  <c r="X913" i="1"/>
  <c r="Z913" i="1"/>
  <c r="Y912" i="1" l="1"/>
  <c r="Z912" i="1"/>
  <c r="X912" i="1"/>
  <c r="V910" i="1"/>
  <c r="W911" i="1"/>
  <c r="Y911" i="1" l="1"/>
  <c r="Z911" i="1"/>
  <c r="X911" i="1"/>
  <c r="W910" i="1"/>
  <c r="V909" i="1"/>
  <c r="Y910" i="1" l="1"/>
  <c r="Z910" i="1"/>
  <c r="X910" i="1"/>
  <c r="W909" i="1"/>
  <c r="V908" i="1"/>
  <c r="W908" i="1" l="1"/>
  <c r="V907" i="1"/>
  <c r="Y909" i="1"/>
  <c r="X909" i="1"/>
  <c r="Z909" i="1"/>
  <c r="V906" i="1" l="1"/>
  <c r="W907" i="1"/>
  <c r="Y908" i="1"/>
  <c r="X908" i="1"/>
  <c r="Z908" i="1"/>
  <c r="Y907" i="1" l="1"/>
  <c r="X907" i="1"/>
  <c r="Z907" i="1"/>
  <c r="W906" i="1"/>
  <c r="V905" i="1"/>
  <c r="Y906" i="1" l="1"/>
  <c r="X906" i="1"/>
  <c r="Z906" i="1"/>
  <c r="W905" i="1"/>
  <c r="V904" i="1"/>
  <c r="Y905" i="1" l="1"/>
  <c r="X905" i="1"/>
  <c r="Z905" i="1"/>
  <c r="V903" i="1"/>
  <c r="W904" i="1"/>
  <c r="V902" i="1" l="1"/>
  <c r="W903" i="1"/>
  <c r="Y904" i="1"/>
  <c r="Z904" i="1"/>
  <c r="X904" i="1"/>
  <c r="Y903" i="1" l="1"/>
  <c r="X903" i="1"/>
  <c r="Z903" i="1"/>
  <c r="W902" i="1"/>
  <c r="V901" i="1"/>
  <c r="V900" i="1" l="1"/>
  <c r="W901" i="1"/>
  <c r="Y902" i="1"/>
  <c r="Z902" i="1"/>
  <c r="X902" i="1"/>
  <c r="Y901" i="1" l="1"/>
  <c r="X901" i="1"/>
  <c r="Z901" i="1"/>
  <c r="W900" i="1"/>
  <c r="V899" i="1"/>
  <c r="Y900" i="1" l="1"/>
  <c r="Z900" i="1"/>
  <c r="X900" i="1"/>
  <c r="W899" i="1"/>
  <c r="V898" i="1"/>
  <c r="V897" i="1" l="1"/>
  <c r="W898" i="1"/>
  <c r="Y899" i="1"/>
  <c r="X899" i="1"/>
  <c r="Z899" i="1"/>
  <c r="Y898" i="1" l="1"/>
  <c r="X898" i="1"/>
  <c r="Z898" i="1"/>
  <c r="V896" i="1"/>
  <c r="W897" i="1"/>
  <c r="V895" i="1" l="1"/>
  <c r="W896" i="1"/>
  <c r="Y897" i="1"/>
  <c r="X897" i="1"/>
  <c r="Z897" i="1"/>
  <c r="Y896" i="1" l="1"/>
  <c r="X896" i="1"/>
  <c r="Z896" i="1"/>
  <c r="W895" i="1"/>
  <c r="V894" i="1"/>
  <c r="V893" i="1" l="1"/>
  <c r="W894" i="1"/>
  <c r="Y895" i="1"/>
  <c r="X895" i="1"/>
  <c r="Z895" i="1"/>
  <c r="Y894" i="1" l="1"/>
  <c r="X894" i="1"/>
  <c r="Z894" i="1" s="1"/>
  <c r="V892" i="1"/>
  <c r="W893" i="1"/>
  <c r="Y893" i="1" l="1"/>
  <c r="Z893" i="1"/>
  <c r="X893" i="1"/>
  <c r="W892" i="1"/>
  <c r="V891" i="1"/>
  <c r="Y892" i="1" l="1"/>
  <c r="X892" i="1"/>
  <c r="Z892" i="1"/>
  <c r="W891" i="1"/>
  <c r="V890" i="1"/>
  <c r="X1162" i="1" l="1"/>
  <c r="Z1162" i="1" s="1"/>
  <c r="X1157" i="1"/>
  <c r="Z1157" i="1" s="1"/>
  <c r="X1158" i="1"/>
  <c r="Z1158" i="1" s="1"/>
  <c r="X1159" i="1"/>
  <c r="Z1159" i="1" s="1"/>
  <c r="X1132" i="1"/>
  <c r="Z1132" i="1" s="1"/>
  <c r="X1131" i="1"/>
  <c r="Z1131" i="1" s="1"/>
  <c r="X922" i="1"/>
  <c r="Z922" i="1" s="1"/>
  <c r="Y891" i="1"/>
  <c r="X891" i="1"/>
  <c r="Z891" i="1"/>
  <c r="W890" i="1"/>
  <c r="AA891" i="1" s="1"/>
  <c r="X999" i="1"/>
  <c r="Z999" i="1" s="1"/>
  <c r="Y890" i="1" l="1"/>
  <c r="D10" i="1" s="1"/>
  <c r="Z890" i="1"/>
  <c r="E10" i="1" s="1"/>
  <c r="X890" i="1"/>
  <c r="C10" i="1" s="1"/>
  <c r="AA873" i="1"/>
  <c r="AA418" i="1"/>
  <c r="AA813" i="1"/>
  <c r="AA350" i="1"/>
  <c r="AA407" i="1"/>
  <c r="AA248" i="1"/>
  <c r="AA541" i="1"/>
  <c r="AA465" i="1"/>
  <c r="AA778" i="1"/>
  <c r="AA100" i="1"/>
  <c r="AA635" i="1"/>
  <c r="AA620" i="1"/>
  <c r="AA817" i="1"/>
  <c r="AA839" i="1"/>
  <c r="AA569" i="1"/>
  <c r="AA676" i="1"/>
  <c r="AA597" i="1"/>
  <c r="AA724" i="1"/>
  <c r="AA531" i="1"/>
  <c r="AA120" i="1"/>
  <c r="AA71" i="1"/>
  <c r="AA49" i="1"/>
  <c r="AA740" i="1"/>
  <c r="AA245" i="1"/>
  <c r="AA481" i="1"/>
  <c r="AA160" i="1"/>
  <c r="AA130" i="1"/>
  <c r="AA518" i="1"/>
  <c r="AA389" i="1"/>
  <c r="AA425" i="1"/>
  <c r="AA301" i="1"/>
  <c r="AA142" i="1"/>
  <c r="AA147" i="1"/>
  <c r="AA615" i="1"/>
  <c r="AA319" i="1"/>
  <c r="AA249" i="1"/>
  <c r="AA837" i="1"/>
  <c r="AA560" i="1"/>
  <c r="AA372" i="1"/>
  <c r="AA131" i="1"/>
  <c r="AA485" i="1"/>
  <c r="AA303" i="1"/>
  <c r="AA388" i="1"/>
  <c r="AA727" i="1"/>
  <c r="AA77" i="1"/>
  <c r="AA211" i="1"/>
  <c r="AA340" i="1"/>
  <c r="AA578" i="1"/>
  <c r="AA54" i="1"/>
  <c r="AA293" i="1"/>
  <c r="AA826" i="1"/>
  <c r="AA231" i="1"/>
  <c r="AA687" i="1"/>
  <c r="AA88" i="1"/>
  <c r="AA820" i="1"/>
  <c r="AA26" i="1"/>
  <c r="AA859" i="1"/>
  <c r="AA779" i="1"/>
  <c r="AA57" i="1"/>
  <c r="AA357" i="1"/>
  <c r="AA438" i="1"/>
  <c r="AA151" i="1"/>
  <c r="AA640" i="1"/>
  <c r="AA307" i="1"/>
  <c r="AA284" i="1"/>
  <c r="AA489" i="1"/>
  <c r="AA449" i="1"/>
  <c r="AA815" i="1"/>
  <c r="AA33" i="1"/>
  <c r="AA828" i="1"/>
  <c r="AA152" i="1"/>
  <c r="AA233" i="1"/>
  <c r="AA522" i="1"/>
  <c r="AA806" i="1"/>
  <c r="AA707" i="1"/>
  <c r="AA51" i="1"/>
  <c r="AA538" i="1"/>
  <c r="AA109" i="1"/>
  <c r="AA63" i="1"/>
  <c r="AA493" i="1"/>
  <c r="AA629" i="1"/>
  <c r="AA410" i="1"/>
  <c r="AA2" i="1"/>
  <c r="AA474" i="1"/>
  <c r="AA878" i="1"/>
  <c r="AA678" i="1"/>
  <c r="AA650" i="1"/>
  <c r="AA103" i="1"/>
  <c r="AA753" i="1"/>
  <c r="AA701" i="1"/>
  <c r="AA358" i="1"/>
  <c r="AA90" i="1"/>
  <c r="AA381" i="1"/>
  <c r="AA517" i="1"/>
  <c r="AA6" i="1"/>
  <c r="AA633" i="1"/>
  <c r="AA149" i="1"/>
  <c r="AA644" i="1"/>
  <c r="AA505" i="1"/>
  <c r="AA403" i="1"/>
  <c r="AA719" i="1"/>
  <c r="AA92" i="1"/>
  <c r="AA257" i="1"/>
  <c r="AA48" i="1"/>
  <c r="AA822" i="1"/>
  <c r="AA219" i="1"/>
  <c r="AA391" i="1"/>
  <c r="AA496" i="1"/>
  <c r="AA158" i="1"/>
  <c r="AA283" i="1"/>
  <c r="AA69" i="1"/>
  <c r="AA311" i="1"/>
  <c r="AA725" i="1"/>
  <c r="AA344" i="1"/>
  <c r="AA305" i="1"/>
  <c r="AA287" i="1"/>
  <c r="AA136" i="1"/>
  <c r="AA690" i="1"/>
  <c r="AA510" i="1"/>
  <c r="AA168" i="1"/>
  <c r="AA38" i="1"/>
  <c r="AA13" i="1"/>
  <c r="AA267" i="1"/>
  <c r="AA692" i="1"/>
  <c r="AA821" i="1"/>
  <c r="AA316" i="1"/>
  <c r="AA790" i="1"/>
  <c r="AA637" i="1"/>
  <c r="AA178" i="1"/>
  <c r="AA847" i="1"/>
  <c r="AA776" i="1"/>
  <c r="AA457" i="1"/>
  <c r="AA463" i="1"/>
  <c r="AA739" i="1"/>
  <c r="AA564" i="1"/>
  <c r="AA28" i="1"/>
  <c r="AA606" i="1"/>
  <c r="AA656" i="1"/>
  <c r="AA745" i="1"/>
  <c r="AA728" i="1"/>
  <c r="AA722" i="1"/>
  <c r="AA235" i="1"/>
  <c r="AA694" i="1"/>
  <c r="AA43" i="1"/>
  <c r="AA74" i="1"/>
  <c r="AA140" i="1"/>
  <c r="AA471" i="1"/>
  <c r="E6" i="1"/>
  <c r="AA270" i="1"/>
  <c r="AA757" i="1"/>
  <c r="AA595" i="1"/>
  <c r="AA157" i="1"/>
  <c r="AA668" i="1"/>
  <c r="AA572" i="1"/>
  <c r="AA436" i="1"/>
  <c r="AA343" i="1"/>
  <c r="AA613" i="1"/>
  <c r="AA137" i="1"/>
  <c r="AA225" i="1"/>
  <c r="AA201" i="1"/>
  <c r="AA327" i="1"/>
  <c r="AA159" i="1"/>
  <c r="AA64" i="1"/>
  <c r="AA791" i="1"/>
  <c r="AA503" i="1"/>
  <c r="AA705" i="1"/>
  <c r="AA586" i="1"/>
  <c r="AA551" i="1"/>
  <c r="AA831" i="1"/>
  <c r="AA612" i="1"/>
  <c r="AA628" i="1"/>
  <c r="AA459" i="1"/>
  <c r="AA384" i="1"/>
  <c r="AA530" i="1"/>
  <c r="AA851" i="1"/>
  <c r="AA119" i="1"/>
  <c r="AA501" i="1"/>
  <c r="AA698" i="1"/>
  <c r="AA508" i="1"/>
  <c r="AA133" i="1"/>
  <c r="AA322" i="1"/>
  <c r="AA209" i="1"/>
  <c r="AA643" i="1"/>
  <c r="AA164" i="1"/>
  <c r="AA365" i="1"/>
  <c r="AA469" i="1"/>
  <c r="AA387" i="1"/>
  <c r="AA408" i="1"/>
  <c r="AA591" i="1"/>
  <c r="AA345" i="1"/>
  <c r="AA116" i="1"/>
  <c r="AA132" i="1"/>
  <c r="AA611" i="1"/>
  <c r="AA174" i="1"/>
  <c r="AA423" i="1"/>
  <c r="AA765" i="1"/>
  <c r="AA580" i="1"/>
  <c r="AA563" i="1"/>
  <c r="AA406" i="1"/>
  <c r="AA446" i="1"/>
  <c r="AA368" i="1"/>
  <c r="AA176" i="1"/>
  <c r="AA490" i="1"/>
  <c r="AA416" i="1"/>
  <c r="AA430" i="1"/>
  <c r="AA596" i="1"/>
  <c r="AA514" i="1"/>
  <c r="AA220" i="1"/>
  <c r="AA143" i="1"/>
  <c r="AA497" i="1"/>
  <c r="AA274" i="1"/>
  <c r="AA499" i="1"/>
  <c r="AA177" i="1"/>
  <c r="AA182" i="1"/>
  <c r="AA626" i="1"/>
  <c r="AA703" i="1"/>
  <c r="AA404" i="1"/>
  <c r="AA536" i="1"/>
  <c r="AA802" i="1"/>
  <c r="AA289" i="1"/>
  <c r="AA148" i="1"/>
  <c r="AA93" i="1"/>
  <c r="AA10" i="1"/>
  <c r="AA535" i="1"/>
  <c r="AA263" i="1"/>
  <c r="AA25" i="1"/>
  <c r="AA862" i="1"/>
  <c r="AA670" i="1"/>
  <c r="AA349" i="1"/>
  <c r="AA546" i="1"/>
  <c r="AA575" i="1"/>
  <c r="AA829" i="1"/>
  <c r="AA607" i="1"/>
  <c r="AA523" i="1"/>
  <c r="AA464" i="1"/>
  <c r="AA348" i="1"/>
  <c r="AA654" i="1"/>
  <c r="AA380" i="1"/>
  <c r="AA726" i="1"/>
  <c r="AA314" i="1"/>
  <c r="AA22" i="1"/>
  <c r="AA101" i="1"/>
  <c r="AA125" i="1"/>
  <c r="AA731" i="1"/>
  <c r="AA317" i="1"/>
  <c r="AA128" i="1"/>
  <c r="AA527" i="1"/>
  <c r="AA81" i="1"/>
  <c r="AA667" i="1"/>
  <c r="AA279" i="1"/>
  <c r="AA558" i="1"/>
  <c r="AA207" i="1"/>
  <c r="AA532" i="1"/>
  <c r="AA68" i="1"/>
  <c r="AA85" i="1"/>
  <c r="AA59" i="1"/>
  <c r="AA32" i="1"/>
  <c r="AA818" i="1"/>
  <c r="AA557" i="1"/>
  <c r="AA482" i="1"/>
  <c r="AA672" i="1"/>
  <c r="AA744" i="1"/>
  <c r="AA767" i="1"/>
  <c r="AA648" i="1"/>
  <c r="AA171" i="1"/>
  <c r="AA576" i="1"/>
  <c r="AA666" i="1"/>
  <c r="AA411" i="1"/>
  <c r="AA825" i="1"/>
  <c r="AA181" i="1"/>
  <c r="AA651" i="1"/>
  <c r="AA268" i="1"/>
  <c r="AA639" i="1"/>
  <c r="AA759" i="1"/>
  <c r="AA156" i="1"/>
  <c r="AA850" i="1"/>
  <c r="AA614" i="1"/>
  <c r="AA9" i="1"/>
  <c r="AA714" i="1"/>
  <c r="AA470" i="1"/>
  <c r="AA799" i="1"/>
  <c r="AA35" i="1"/>
  <c r="AA15" i="1"/>
  <c r="AA570" i="1"/>
  <c r="AA619" i="1"/>
  <c r="AA113" i="1"/>
  <c r="AA622" i="1"/>
  <c r="AA630" i="1"/>
  <c r="AA313" i="1"/>
  <c r="AA23" i="1"/>
  <c r="AA600" i="1"/>
  <c r="AA99" i="1"/>
  <c r="AA871" i="1"/>
  <c r="AA115" i="1"/>
  <c r="AA222" i="1"/>
  <c r="AA865" i="1"/>
  <c r="AA396" i="1"/>
  <c r="AA810" i="1"/>
  <c r="AA72" i="1"/>
  <c r="AA468" i="1"/>
  <c r="AA693" i="1"/>
  <c r="AA129" i="1"/>
  <c r="AA688" i="1"/>
  <c r="AA114" i="1"/>
  <c r="AA581" i="1"/>
  <c r="AA746" i="1"/>
  <c r="AA555" i="1"/>
  <c r="AA625" i="1"/>
  <c r="AA385" i="1"/>
  <c r="AA706" i="1"/>
  <c r="AA105" i="1"/>
  <c r="AA868" i="1"/>
  <c r="AA616" i="1"/>
  <c r="AA124" i="1"/>
  <c r="AA221" i="1"/>
  <c r="AA662" i="1"/>
  <c r="AA66" i="1"/>
  <c r="AA97" i="1"/>
  <c r="AA741" i="1"/>
  <c r="AA833" i="1"/>
  <c r="AA649" i="1"/>
  <c r="AA419" i="1"/>
  <c r="AA240" i="1"/>
  <c r="AA326" i="1"/>
  <c r="AA402" i="1"/>
  <c r="AA435" i="1"/>
  <c r="AA89" i="1"/>
  <c r="AA718" i="1"/>
  <c r="AA773" i="1"/>
  <c r="AA247" i="1"/>
  <c r="AA106" i="1"/>
  <c r="AA480" i="1"/>
  <c r="AA432" i="1"/>
  <c r="AA433" i="1"/>
  <c r="AA661" i="1"/>
  <c r="AA793" i="1"/>
  <c r="AA734" i="1"/>
  <c r="AA108" i="1"/>
  <c r="AA86" i="1"/>
  <c r="AA244" i="1"/>
  <c r="AA686" i="1"/>
  <c r="AA553" i="1"/>
  <c r="AA422" i="1"/>
  <c r="AA162" i="1"/>
  <c r="AA14" i="1"/>
  <c r="AA877" i="1"/>
  <c r="AA376" i="1"/>
  <c r="AA477" i="1"/>
  <c r="AA243" i="1"/>
  <c r="AA20" i="1"/>
  <c r="AA537" i="1"/>
  <c r="AA638" i="1"/>
  <c r="AA856" i="1"/>
  <c r="AA250" i="1"/>
  <c r="AA55" i="1"/>
  <c r="AA838" i="1"/>
  <c r="AA198" i="1"/>
  <c r="AA681" i="1"/>
  <c r="AA200" i="1"/>
  <c r="AA356" i="1"/>
  <c r="AA782" i="1"/>
  <c r="AA801" i="1"/>
  <c r="AA627" i="1"/>
  <c r="AA461" i="1"/>
  <c r="AA624" i="1"/>
  <c r="AA179" i="1"/>
  <c r="AA291" i="1"/>
  <c r="AA386" i="1"/>
  <c r="AA39" i="1"/>
  <c r="AA720" i="1"/>
  <c r="AA450" i="1"/>
  <c r="AA405" i="1"/>
  <c r="AA567" i="1"/>
  <c r="AA431" i="1"/>
  <c r="AA187" i="1"/>
  <c r="AA252" i="1"/>
  <c r="AA610" i="1"/>
  <c r="AA689" i="1"/>
  <c r="AA798" i="1"/>
  <c r="AA194" i="1"/>
  <c r="AA467" i="1"/>
  <c r="AA139" i="1"/>
  <c r="AA763" i="1"/>
  <c r="AA696" i="1"/>
  <c r="AA655" i="1"/>
  <c r="AA354" i="1"/>
  <c r="AA91" i="1"/>
  <c r="AA475" i="1"/>
  <c r="AA774" i="1"/>
  <c r="AA276" i="1"/>
  <c r="AA11" i="1"/>
  <c r="AA180" i="1"/>
  <c r="AA509" i="1"/>
  <c r="AA34" i="1"/>
  <c r="AA188" i="1"/>
  <c r="AA367" i="1"/>
  <c r="AA544" i="1"/>
  <c r="AA743" i="1"/>
  <c r="AA605" i="1"/>
  <c r="AA189" i="1"/>
  <c r="AA529" i="1"/>
  <c r="AA95" i="1"/>
  <c r="AA203" i="1"/>
  <c r="AA543" i="1"/>
  <c r="AA573" i="1"/>
  <c r="AA479" i="1"/>
  <c r="AA846" i="1"/>
  <c r="AA864" i="1"/>
  <c r="AA212" i="1"/>
  <c r="AA172" i="1"/>
  <c r="AA870" i="1"/>
  <c r="AA363" i="1"/>
  <c r="AA394" i="1"/>
  <c r="AA264" i="1"/>
  <c r="AA196" i="1"/>
  <c r="AA709" i="1"/>
  <c r="AA646" i="1"/>
  <c r="AA684" i="1"/>
  <c r="AA292" i="1"/>
  <c r="AA4" i="1"/>
  <c r="AA571" i="1"/>
  <c r="AA214" i="1"/>
  <c r="AA397" i="1"/>
  <c r="AA524" i="1"/>
  <c r="AA775" i="1"/>
  <c r="AA617" i="1"/>
  <c r="AA601" i="1"/>
  <c r="AA452" i="1"/>
  <c r="AA827" i="1"/>
  <c r="AA355" i="1"/>
  <c r="AA539" i="1"/>
  <c r="AA412" i="1"/>
  <c r="AA202" i="1"/>
  <c r="AA414" i="1"/>
  <c r="AA832" i="1"/>
  <c r="AA61" i="1"/>
  <c r="AA582" i="1"/>
  <c r="AA766" i="1"/>
  <c r="AA253" i="1"/>
  <c r="AA462" i="1"/>
  <c r="AA360" i="1"/>
  <c r="AA62" i="1"/>
  <c r="AA434" i="1"/>
  <c r="AA526" i="1"/>
  <c r="AA488" i="1"/>
  <c r="AA742" i="1"/>
  <c r="AA695" i="1"/>
  <c r="AA75" i="1"/>
  <c r="AA80" i="1"/>
  <c r="AA756" i="1"/>
  <c r="AA500" i="1"/>
  <c r="AA787" i="1"/>
  <c r="AA45" i="1"/>
  <c r="AA867" i="1"/>
  <c r="AA786" i="1"/>
  <c r="AA780" i="1"/>
  <c r="AA83" i="1"/>
  <c r="AA308" i="1"/>
  <c r="AA663" i="1"/>
  <c r="AA7" i="1"/>
  <c r="AA458" i="1"/>
  <c r="AA230" i="1"/>
  <c r="AA789" i="1"/>
  <c r="AA636" i="1"/>
  <c r="AA424" i="1"/>
  <c r="AA680" i="1"/>
  <c r="AA239" i="1"/>
  <c r="AA556" i="1"/>
  <c r="AA476" i="1"/>
  <c r="AA323" i="1"/>
  <c r="AA534" i="1"/>
  <c r="AA769" i="1"/>
  <c r="AA805" i="1"/>
  <c r="AA443" i="1"/>
  <c r="AA642" i="1"/>
  <c r="AA197" i="1"/>
  <c r="AA170" i="1"/>
  <c r="AA609" i="1"/>
  <c r="AA47" i="1"/>
  <c r="AA328" i="1"/>
  <c r="AA861" i="1"/>
  <c r="AA369" i="1"/>
  <c r="AA857" i="1"/>
  <c r="AA261" i="1"/>
  <c r="AA236" i="1"/>
  <c r="AA645" i="1"/>
  <c r="AA579" i="1"/>
  <c r="AA511" i="1"/>
  <c r="AA29" i="1"/>
  <c r="AA647" i="1"/>
  <c r="AA58" i="1"/>
  <c r="AA548" i="1"/>
  <c r="AA803" i="1"/>
  <c r="AA36" i="1"/>
  <c r="AA50" i="1"/>
  <c r="AA631" i="1"/>
  <c r="AA138" i="1"/>
  <c r="AA273" i="1"/>
  <c r="AA65" i="1"/>
  <c r="AA334" i="1"/>
  <c r="AA191" i="1"/>
  <c r="AA21" i="1"/>
  <c r="AA390" i="1"/>
  <c r="AA835" i="1"/>
  <c r="AA721" i="1"/>
  <c r="AA848" i="1"/>
  <c r="AA415" i="1"/>
  <c r="AA812" i="1"/>
  <c r="AA254" i="1"/>
  <c r="AA841" i="1"/>
  <c r="AA797" i="1"/>
  <c r="AA215" i="1"/>
  <c r="AA761" i="1"/>
  <c r="AA844" i="1"/>
  <c r="AA717" i="1"/>
  <c r="AA712" i="1"/>
  <c r="AA421" i="1"/>
  <c r="AA238" i="1"/>
  <c r="AA498" i="1"/>
  <c r="AA175" i="1"/>
  <c r="AA223" i="1"/>
  <c r="AA52" i="1"/>
  <c r="AA73" i="1"/>
  <c r="AA393" i="1"/>
  <c r="AA232" i="1"/>
  <c r="AA466" i="1"/>
  <c r="AA836" i="1"/>
  <c r="AA816" i="1"/>
  <c r="AA657" i="1"/>
  <c r="AA460" i="1"/>
  <c r="AA166" i="1"/>
  <c r="AA229" i="1"/>
  <c r="AA632" i="1"/>
  <c r="AA711" i="1"/>
  <c r="AA76" i="1"/>
  <c r="AA210" i="1"/>
  <c r="AA382" i="1"/>
  <c r="AA296" i="1"/>
  <c r="AA17" i="1"/>
  <c r="AA704" i="1"/>
  <c r="AA364" i="1"/>
  <c r="AA337" i="1"/>
  <c r="AA770" i="1"/>
  <c r="AA683" i="1"/>
  <c r="AA768" i="1"/>
  <c r="AA262" i="1"/>
  <c r="AA87" i="1"/>
  <c r="AA255" i="1"/>
  <c r="AA237" i="1"/>
  <c r="AA584" i="1"/>
  <c r="AA315" i="1"/>
  <c r="AA370" i="1"/>
  <c r="AA659" i="1"/>
  <c r="AA400" i="1"/>
  <c r="AA445" i="1"/>
  <c r="AA664" i="1"/>
  <c r="AA520" i="1"/>
  <c r="AA278" i="1"/>
  <c r="AA183" i="1"/>
  <c r="AA378" i="1"/>
  <c r="AA117" i="1"/>
  <c r="AA682" i="1"/>
  <c r="AA5" i="1"/>
  <c r="AA339" i="1"/>
  <c r="AA304" i="1"/>
  <c r="AA440" i="1"/>
  <c r="AA277" i="1"/>
  <c r="AA593" i="1"/>
  <c r="AA658" i="1"/>
  <c r="AA333" i="1"/>
  <c r="AA749" i="1"/>
  <c r="AA545" i="1"/>
  <c r="AA730" i="1"/>
  <c r="AA70" i="1"/>
  <c r="AA190" i="1"/>
  <c r="AA341" i="1"/>
  <c r="AA94" i="1"/>
  <c r="AA335" i="1"/>
  <c r="AA383" i="1"/>
  <c r="AA876" i="1"/>
  <c r="AA752" i="1"/>
  <c r="AA515" i="1"/>
  <c r="AA673" i="1"/>
  <c r="AA599" i="1"/>
  <c r="AA834" i="1"/>
  <c r="AA854" i="1"/>
  <c r="AA318" i="1"/>
  <c r="AA306" i="1"/>
  <c r="AA804" i="1"/>
  <c r="AA507" i="1"/>
  <c r="AA702" i="1"/>
  <c r="AA566" i="1"/>
  <c r="AA747" i="1"/>
  <c r="AA373" i="1"/>
  <c r="AA227" i="1"/>
  <c r="AA853" i="1"/>
  <c r="AA169" i="1"/>
  <c r="AA777" i="1"/>
  <c r="AA483" i="1"/>
  <c r="AA665" i="1"/>
  <c r="AA300" i="1"/>
  <c r="AA487" i="1"/>
  <c r="AA814" i="1"/>
  <c r="AA807" i="1"/>
  <c r="AA8" i="1"/>
  <c r="AA845" i="1"/>
  <c r="AA762" i="1"/>
  <c r="AA794" i="1"/>
  <c r="AA549" i="1"/>
  <c r="AA679" i="1"/>
  <c r="AA484" i="1"/>
  <c r="AA441" i="1"/>
  <c r="AA533" i="1"/>
  <c r="AA134" i="1"/>
  <c r="AA738" i="1"/>
  <c r="AA281" i="1"/>
  <c r="AA603" i="1"/>
  <c r="AA297" i="1"/>
  <c r="AA453" i="1"/>
  <c r="AA413" i="1"/>
  <c r="AA788" i="1"/>
  <c r="AA325" i="1"/>
  <c r="AA585" i="1"/>
  <c r="AA552" i="1"/>
  <c r="AA420" i="1"/>
  <c r="AA336" i="1"/>
  <c r="AA193" i="1"/>
  <c r="AA819" i="1"/>
  <c r="AA652" i="1"/>
  <c r="AA329" i="1"/>
  <c r="AA205" i="1"/>
  <c r="AA371" i="1"/>
  <c r="AA265" i="1"/>
  <c r="AA574" i="1"/>
  <c r="AA426" i="1"/>
  <c r="AA852" i="1"/>
  <c r="AA260" i="1"/>
  <c r="AA710" i="1"/>
  <c r="AA362" i="1"/>
  <c r="AA330" i="1"/>
  <c r="AA451" i="1"/>
  <c r="AA592" i="1"/>
  <c r="AA395" i="1"/>
  <c r="AA173" i="1"/>
  <c r="AA795" i="1"/>
  <c r="AA784" i="1"/>
  <c r="AA733" i="1"/>
  <c r="AA869" i="1"/>
  <c r="AA145" i="1"/>
  <c r="AA473" i="1"/>
  <c r="AA271" i="1"/>
  <c r="AA42" i="1"/>
  <c r="AA399" i="1"/>
  <c r="AA808" i="1"/>
  <c r="AA121" i="1"/>
  <c r="AA241" i="1"/>
  <c r="AA588" i="1"/>
  <c r="AA634" i="1"/>
  <c r="AA675" i="1"/>
  <c r="AA542" i="1"/>
  <c r="AA195" i="1"/>
  <c r="AA439" i="1"/>
  <c r="AA771" i="1"/>
  <c r="AA506" i="1"/>
  <c r="AA78" i="1"/>
  <c r="AA150" i="1"/>
  <c r="AA447" i="1"/>
  <c r="AA860" i="1"/>
  <c r="AA67" i="1"/>
  <c r="AA204" i="1"/>
  <c r="AA735" i="1"/>
  <c r="AA547" i="1"/>
  <c r="AA998" i="1"/>
  <c r="AA589" i="1"/>
  <c r="AA962" i="1"/>
  <c r="AA290" i="1"/>
  <c r="AA748" i="1"/>
  <c r="AA199" i="1"/>
  <c r="AA653" i="1"/>
  <c r="AA1003" i="1"/>
  <c r="AA590" i="1"/>
  <c r="AA888" i="1"/>
  <c r="AA751" i="1"/>
  <c r="AA732" i="1"/>
  <c r="AA972" i="1"/>
  <c r="AA697" i="1"/>
  <c r="AA941" i="1"/>
  <c r="AA82" i="1"/>
  <c r="AA401" i="1"/>
  <c r="AA887" i="1"/>
  <c r="AA359" i="1"/>
  <c r="AA12" i="1"/>
  <c r="AA994" i="1"/>
  <c r="AA111" i="1"/>
  <c r="AA3" i="1"/>
  <c r="AA288" i="1"/>
  <c r="AA781" i="1"/>
  <c r="AA755" i="1"/>
  <c r="AA890" i="1"/>
  <c r="AA858" i="1"/>
  <c r="AA228" i="1"/>
  <c r="AA977" i="1"/>
  <c r="AA351" i="1"/>
  <c r="AA331" i="1"/>
  <c r="AA295" i="1"/>
  <c r="AA953" i="1"/>
  <c r="AA30" i="1"/>
  <c r="AA979" i="1"/>
  <c r="AA811" i="1"/>
  <c r="AA392" i="1"/>
  <c r="AA280" i="1"/>
  <c r="AA988" i="1"/>
  <c r="AA126" i="1"/>
  <c r="AA957" i="1"/>
  <c r="AA44" i="1"/>
  <c r="AA938" i="1"/>
  <c r="AA353" i="1"/>
  <c r="AA641" i="1"/>
  <c r="AA135" i="1"/>
  <c r="AA975" i="1"/>
  <c r="AA823" i="1"/>
  <c r="AA165" i="1"/>
  <c r="AA266" i="1"/>
  <c r="AA983" i="1"/>
  <c r="AA122" i="1"/>
  <c r="AA948" i="1"/>
  <c r="AA883" i="1"/>
  <c r="AA965" i="1"/>
  <c r="AA437" i="1"/>
  <c r="AA716" i="1"/>
  <c r="AA246" i="1"/>
  <c r="AA989" i="1"/>
  <c r="AA594" i="1"/>
  <c r="AA970" i="1"/>
  <c r="AA997" i="1"/>
  <c r="AA886" i="1"/>
  <c r="AA621" i="1"/>
  <c r="AA944" i="1"/>
  <c r="AA737" i="1"/>
  <c r="AA987" i="1"/>
  <c r="AA226" i="1"/>
  <c r="AA952" i="1"/>
  <c r="AA352" i="1"/>
  <c r="AA127" i="1"/>
  <c r="AA379" i="1"/>
  <c r="AA84" i="1"/>
  <c r="AA991" i="1"/>
  <c r="AA559" i="1"/>
  <c r="AA217" i="1"/>
  <c r="AA324" i="1"/>
  <c r="AA1000" i="1"/>
  <c r="AA494" i="1"/>
  <c r="AA964" i="1"/>
  <c r="AA206" i="1"/>
  <c r="AA104" i="1"/>
  <c r="AA764" i="1"/>
  <c r="AA444" i="1"/>
  <c r="AA234" i="1"/>
  <c r="AA830" i="1"/>
  <c r="AA286" i="1"/>
  <c r="AA269" i="1"/>
  <c r="AA879" i="1"/>
  <c r="AA146" i="1"/>
  <c r="AA216" i="1"/>
  <c r="AA302" i="1"/>
  <c r="AA956" i="1"/>
  <c r="AA809" i="1"/>
  <c r="AA409" i="1"/>
  <c r="AA882" i="1"/>
  <c r="AA41" i="1"/>
  <c r="AA796" i="1"/>
  <c r="AA685" i="1"/>
  <c r="AA282" i="1"/>
  <c r="AA309" i="1"/>
  <c r="AA321" i="1"/>
  <c r="AA208" i="1"/>
  <c r="AA623" i="1"/>
  <c r="AA954" i="1"/>
  <c r="AA889" i="1"/>
  <c r="AA107" i="1"/>
  <c r="AA528" i="1"/>
  <c r="AA671" i="1"/>
  <c r="AA256" i="1"/>
  <c r="AA750" i="1"/>
  <c r="AA866" i="1"/>
  <c r="AA495" i="1"/>
  <c r="AA849" i="1"/>
  <c r="AA950" i="1"/>
  <c r="AA56" i="1"/>
  <c r="AA602" i="1"/>
  <c r="AA754" i="1"/>
  <c r="AA792" i="1"/>
  <c r="AA958" i="1"/>
  <c r="AA608" i="1"/>
  <c r="AA155" i="1"/>
  <c r="AA583" i="1"/>
  <c r="AA562" i="1"/>
  <c r="AA46" i="1"/>
  <c r="AA959" i="1"/>
  <c r="AA377" i="1"/>
  <c r="AA840" i="1"/>
  <c r="AA224" i="1"/>
  <c r="AA185" i="1"/>
  <c r="AA967" i="1"/>
  <c r="AA448" i="1"/>
  <c r="AA677" i="1"/>
  <c r="AA881" i="1"/>
  <c r="AA417" i="1"/>
  <c r="AA660" i="1"/>
  <c r="AA978" i="1"/>
  <c r="AA112" i="1"/>
  <c r="AA872" i="1"/>
  <c r="AA428" i="1"/>
  <c r="AA674" i="1"/>
  <c r="AA885" i="1"/>
  <c r="AA966" i="1"/>
  <c r="AA843" i="1"/>
  <c r="AA456" i="1"/>
  <c r="AA442" i="1"/>
  <c r="AA79" i="1"/>
  <c r="AA974" i="1"/>
  <c r="AA118" i="1"/>
  <c r="AA342" i="1"/>
  <c r="AA186" i="1"/>
  <c r="AA19" i="1"/>
  <c r="AA976" i="1"/>
  <c r="AA715" i="1"/>
  <c r="AA945" i="1"/>
  <c r="AA40" i="1"/>
  <c r="AA429" i="1"/>
  <c r="AA984" i="1"/>
  <c r="AA700" i="1"/>
  <c r="AA985" i="1"/>
  <c r="AA554" i="1"/>
  <c r="AA999" i="1"/>
  <c r="AA338" i="1"/>
  <c r="AA427" i="1"/>
  <c r="AA258" i="1"/>
  <c r="AA783" i="1"/>
  <c r="AA123" i="1"/>
  <c r="AA587" i="1"/>
  <c r="AA31" i="1"/>
  <c r="AA884" i="1"/>
  <c r="AA949" i="1"/>
  <c r="AA332" i="1"/>
  <c r="AA275" i="1"/>
  <c r="AA486" i="1"/>
  <c r="AA973" i="1"/>
  <c r="AA375" i="1"/>
  <c r="AA218" i="1"/>
  <c r="AA980" i="1"/>
  <c r="AA347" i="1"/>
  <c r="AA992" i="1"/>
  <c r="AA161" i="1"/>
  <c r="AA961" i="1"/>
  <c r="AA504" i="1"/>
  <c r="AA1001" i="1"/>
  <c r="AA398" i="1"/>
  <c r="AA1002" i="1"/>
  <c r="AA502" i="1"/>
  <c r="AA478" i="1"/>
  <c r="AA454" i="1"/>
  <c r="AA565" i="1"/>
  <c r="AA955" i="1"/>
  <c r="AA455" i="1"/>
  <c r="AA110" i="1"/>
  <c r="AA842" i="1"/>
  <c r="AA144" i="1"/>
  <c r="AA604" i="1"/>
  <c r="AA993" i="1"/>
  <c r="AA320" i="1"/>
  <c r="AA942" i="1"/>
  <c r="AA312" i="1"/>
  <c r="AA540" i="1"/>
  <c r="AA242" i="1"/>
  <c r="AA691" i="1"/>
  <c r="AA863" i="1"/>
  <c r="AA141" i="1"/>
  <c r="AA53" i="1"/>
  <c r="AA96" i="1"/>
  <c r="AA940" i="1"/>
  <c r="AA154" i="1"/>
  <c r="AA951" i="1"/>
  <c r="AA512" i="1"/>
  <c r="AA880" i="1"/>
  <c r="AA875" i="1"/>
  <c r="AA346" i="1"/>
  <c r="AA472" i="1"/>
  <c r="AA758" i="1"/>
  <c r="AA971" i="1"/>
  <c r="AA98" i="1"/>
  <c r="AA598" i="1"/>
  <c r="AA285" i="1"/>
  <c r="AA361" i="1"/>
  <c r="AA618" i="1"/>
  <c r="AA374" i="1"/>
  <c r="AA760" i="1"/>
  <c r="AA772" i="1"/>
  <c r="AA785" i="1"/>
  <c r="AA366" i="1"/>
  <c r="AA18" i="1"/>
  <c r="AA947" i="1"/>
  <c r="AA27" i="1"/>
  <c r="AA960" i="1"/>
  <c r="AA561" i="1"/>
  <c r="AA1004" i="1"/>
  <c r="AA516" i="1"/>
  <c r="AA968" i="1"/>
  <c r="AA251" i="1"/>
  <c r="AA969" i="1"/>
  <c r="AA996" i="1"/>
  <c r="AA272" i="1"/>
  <c r="AA669" i="1"/>
  <c r="AA943" i="1"/>
  <c r="AA299" i="1"/>
  <c r="AA800" i="1"/>
  <c r="AA729" i="1"/>
  <c r="AA298" i="1"/>
  <c r="AA153" i="1"/>
  <c r="AA492" i="1"/>
  <c r="AA102" i="1"/>
  <c r="AA855" i="1"/>
  <c r="AA513" i="1"/>
  <c r="AA824" i="1"/>
  <c r="AA577" i="1"/>
  <c r="AA184" i="1"/>
  <c r="AA699" i="1"/>
  <c r="AA24" i="1"/>
  <c r="AA963" i="1"/>
  <c r="AA981" i="1"/>
  <c r="AA736" i="1"/>
  <c r="AA946" i="1"/>
  <c r="AA167" i="1"/>
  <c r="AA37" i="1"/>
  <c r="AA723" i="1"/>
  <c r="AA525" i="1"/>
  <c r="AA986" i="1"/>
  <c r="AA310" i="1"/>
  <c r="AA519" i="1"/>
  <c r="AA16" i="1"/>
  <c r="AA213" i="1"/>
  <c r="AA568" i="1"/>
  <c r="AA939" i="1"/>
  <c r="AA708" i="1"/>
  <c r="AA192" i="1"/>
  <c r="AA713" i="1"/>
  <c r="AA982" i="1"/>
  <c r="AA550" i="1"/>
  <c r="AA491" i="1"/>
  <c r="AA163" i="1"/>
  <c r="AA60" i="1"/>
  <c r="AA990" i="1"/>
  <c r="AA259" i="1"/>
  <c r="AA294" i="1"/>
  <c r="AA521" i="1"/>
  <c r="AA874" i="1"/>
  <c r="AA937" i="1"/>
  <c r="AA936" i="1"/>
  <c r="AA935" i="1"/>
  <c r="AA934" i="1"/>
  <c r="AA933" i="1"/>
  <c r="AA932" i="1"/>
  <c r="AA931" i="1"/>
  <c r="AA930" i="1"/>
  <c r="AA929" i="1"/>
  <c r="AA928" i="1"/>
  <c r="AA927" i="1"/>
  <c r="AA926" i="1"/>
  <c r="AA925" i="1"/>
  <c r="AA924" i="1"/>
  <c r="AA923" i="1"/>
  <c r="AA922" i="1"/>
  <c r="AA921" i="1"/>
  <c r="AA920" i="1"/>
  <c r="AA919" i="1"/>
  <c r="AA918" i="1"/>
  <c r="AA917" i="1"/>
  <c r="AA916" i="1"/>
  <c r="AA915" i="1"/>
  <c r="AA914" i="1"/>
  <c r="AA913" i="1"/>
  <c r="AA912" i="1"/>
  <c r="AA911" i="1"/>
  <c r="AA910" i="1"/>
  <c r="AA909" i="1"/>
  <c r="AA908" i="1"/>
  <c r="AA907" i="1"/>
  <c r="AA906" i="1"/>
  <c r="AA905" i="1"/>
  <c r="AA904" i="1"/>
  <c r="AA903" i="1"/>
  <c r="AA902" i="1"/>
  <c r="AA901" i="1"/>
  <c r="AA900" i="1"/>
  <c r="AA899" i="1"/>
  <c r="AA898" i="1"/>
  <c r="AA897" i="1"/>
  <c r="AA896" i="1"/>
  <c r="AA895" i="1"/>
  <c r="AA894" i="1"/>
  <c r="AA893" i="1"/>
  <c r="AA892" i="1"/>
  <c r="B10" i="1" l="1"/>
  <c r="C11" i="1"/>
  <c r="E11" i="1"/>
  <c r="B12" i="1"/>
  <c r="B11" i="1"/>
  <c r="E12" i="1"/>
  <c r="D11" i="1"/>
  <c r="C12" i="1"/>
  <c r="C6" i="1"/>
  <c r="D12" i="1"/>
  <c r="D22" i="1" l="1"/>
  <c r="E4" i="1"/>
  <c r="E5" i="1" s="1"/>
  <c r="B18" i="1"/>
  <c r="E15" i="1"/>
  <c r="B16" i="1"/>
  <c r="B15" i="1"/>
  <c r="B22" i="1"/>
  <c r="E16" i="1"/>
  <c r="C18" i="1"/>
  <c r="C22" i="1"/>
  <c r="C15" i="1"/>
  <c r="C16" i="1"/>
  <c r="E21" i="1" l="1"/>
  <c r="C21" i="1"/>
  <c r="B21" i="1"/>
  <c r="D21" i="1"/>
  <c r="C5" i="1"/>
  <c r="C4" i="1"/>
  <c r="B17" i="1" l="1"/>
  <c r="D16" i="1"/>
  <c r="D18" i="1"/>
  <c r="C17" i="1"/>
  <c r="D15" i="1"/>
  <c r="D17" i="1"/>
  <c r="E17" i="1"/>
</calcChain>
</file>

<file path=xl/sharedStrings.xml><?xml version="1.0" encoding="utf-8"?>
<sst xmlns="http://schemas.openxmlformats.org/spreadsheetml/2006/main" count="55" uniqueCount="36">
  <si>
    <t>Date</t>
  </si>
  <si>
    <t>Total US Market</t>
  </si>
  <si>
    <t>CPI</t>
  </si>
  <si>
    <t>5YR Treasuries</t>
  </si>
  <si>
    <t>Real or Nominal:</t>
  </si>
  <si>
    <t>Portfolio</t>
  </si>
  <si>
    <t>% Decline:</t>
  </si>
  <si>
    <t>Average:</t>
  </si>
  <si>
    <t>Median:</t>
  </si>
  <si>
    <t>Max Loss</t>
  </si>
  <si>
    <t>Loss</t>
  </si>
  <si>
    <t>Stock %:</t>
  </si>
  <si>
    <t>Bond %:</t>
  </si>
  <si>
    <t>Start Date:</t>
  </si>
  <si>
    <t>End Date:</t>
  </si>
  <si>
    <t>Months:</t>
  </si>
  <si>
    <t>Years:</t>
  </si>
  <si>
    <t>Cum. Loss %</t>
  </si>
  <si>
    <t>Going Up</t>
  </si>
  <si>
    <t>Going Down</t>
  </si>
  <si>
    <t>Growth of $1</t>
  </si>
  <si>
    <t># of Times:</t>
  </si>
  <si>
    <t>WR</t>
  </si>
  <si>
    <t>Correlations</t>
  </si>
  <si>
    <t>Total</t>
  </si>
  <si>
    <t>Months Down</t>
  </si>
  <si>
    <t>Months Up</t>
  </si>
  <si>
    <t>Time Going Down</t>
  </si>
  <si>
    <t>Time Going Up</t>
  </si>
  <si>
    <t>Total to New High</t>
  </si>
  <si>
    <t>Last Updated:</t>
  </si>
  <si>
    <t>Maximum:</t>
  </si>
  <si>
    <t>Geometric Return:</t>
  </si>
  <si>
    <t>Standard Deviation:</t>
  </si>
  <si>
    <t>Historical Portfolio Losses (Monthly Data)</t>
  </si>
  <si>
    <t>Nominal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</si>
</sst>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6"/>
      <name val="Arial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10" fontId="0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8" fontId="4" fillId="0" borderId="0" xfId="0" applyNumberFormat="1" applyFont="1" applyAlignment="1">
      <alignment horizontal="center"/>
    </xf>
    <xf numFmtId="10" fontId="4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9" fontId="6" fillId="0" borderId="0" xfId="1" applyFont="1" applyAlignment="1">
      <alignment horizontal="center"/>
    </xf>
    <xf numFmtId="2" fontId="6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8" fontId="3" fillId="0" borderId="0" xfId="0" applyNumberFormat="1" applyFont="1" applyAlignment="1">
      <alignment horizontal="center"/>
    </xf>
    <xf numFmtId="10" fontId="3" fillId="0" borderId="0" xfId="1" applyNumberFormat="1" applyFont="1" applyAlignment="1">
      <alignment horizontal="center"/>
    </xf>
    <xf numFmtId="0" fontId="3" fillId="0" borderId="0" xfId="0" applyFont="1"/>
    <xf numFmtId="0" fontId="3" fillId="0" borderId="0" xfId="1" applyNumberFormat="1" applyFont="1" applyAlignment="1">
      <alignment horizontal="center"/>
    </xf>
    <xf numFmtId="17" fontId="6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/>
    </xf>
    <xf numFmtId="9" fontId="0" fillId="2" borderId="2" xfId="1" applyFont="1" applyFill="1" applyBorder="1" applyAlignment="1">
      <alignment horizontal="center"/>
    </xf>
    <xf numFmtId="9" fontId="0" fillId="0" borderId="3" xfId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7" fontId="0" fillId="2" borderId="0" xfId="0" applyNumberFormat="1" applyFill="1" applyAlignment="1">
      <alignment horizontal="center"/>
    </xf>
    <xf numFmtId="0" fontId="0" fillId="0" borderId="5" xfId="0" applyBorder="1" applyAlignment="1">
      <alignment horizontal="center"/>
    </xf>
    <xf numFmtId="9" fontId="0" fillId="2" borderId="0" xfId="0" applyNumberFormat="1" applyFill="1" applyAlignment="1">
      <alignment horizontal="center"/>
    </xf>
    <xf numFmtId="0" fontId="3" fillId="0" borderId="6" xfId="0" applyFont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9" fontId="0" fillId="0" borderId="5" xfId="1" applyFont="1" applyBorder="1" applyAlignment="1">
      <alignment horizontal="center"/>
    </xf>
    <xf numFmtId="10" fontId="0" fillId="0" borderId="5" xfId="1" applyNumberFormat="1" applyFont="1" applyBorder="1" applyAlignment="1">
      <alignment horizontal="center"/>
    </xf>
    <xf numFmtId="10" fontId="0" fillId="0" borderId="7" xfId="1" applyNumberFormat="1" applyFont="1" applyBorder="1" applyAlignment="1">
      <alignment horizontal="center"/>
    </xf>
    <xf numFmtId="10" fontId="0" fillId="0" borderId="8" xfId="1" applyNumberFormat="1" applyFont="1" applyBorder="1" applyAlignment="1">
      <alignment horizontal="center"/>
    </xf>
    <xf numFmtId="9" fontId="0" fillId="0" borderId="7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2"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77"/>
  <sheetViews>
    <sheetView tabSelected="1" zoomScaleNormal="100" workbookViewId="0">
      <pane ySplit="1" topLeftCell="A2" activePane="bottomLeft" state="frozen"/>
      <selection pane="bottomLeft" sqref="A1:E1"/>
    </sheetView>
  </sheetViews>
  <sheetFormatPr defaultColWidth="9.140625" defaultRowHeight="12.75" x14ac:dyDescent="0.2"/>
  <cols>
    <col min="1" max="1" width="18.7109375" style="1" bestFit="1" customWidth="1"/>
    <col min="2" max="5" width="24.7109375" style="1" customWidth="1"/>
    <col min="6" max="6" width="20.7109375" style="1" customWidth="1"/>
    <col min="7" max="7" width="7.28515625" style="16" customWidth="1"/>
    <col min="8" max="8" width="15.5703125" style="1" customWidth="1"/>
    <col min="9" max="9" width="14.85546875" style="1" customWidth="1"/>
    <col min="10" max="10" width="7.85546875" style="1" customWidth="1"/>
    <col min="11" max="11" width="15.85546875" style="1" customWidth="1"/>
    <col min="12" max="12" width="8" style="1" customWidth="1"/>
    <col min="13" max="13" width="14.5703125" style="1" customWidth="1"/>
    <col min="14" max="14" width="8" style="1" customWidth="1"/>
    <col min="15" max="15" width="6.5703125" style="1" customWidth="1"/>
    <col min="16" max="16" width="8" style="1" customWidth="1"/>
    <col min="17" max="17" width="8.7109375" style="1" customWidth="1"/>
    <col min="18" max="18" width="8" style="1" customWidth="1"/>
    <col min="19" max="19" width="12.42578125" style="16" customWidth="1"/>
    <col min="20" max="20" width="12.28515625" style="16" customWidth="1"/>
    <col min="21" max="21" width="12.140625" style="18" customWidth="1"/>
    <col min="22" max="23" width="9.42578125" style="18" customWidth="1"/>
    <col min="24" max="24" width="13.28515625" style="19" customWidth="1"/>
    <col min="25" max="25" width="10.42578125" style="19" customWidth="1"/>
    <col min="26" max="26" width="5.5703125" style="18" customWidth="1"/>
    <col min="27" max="27" width="7.28515625" style="18" bestFit="1" customWidth="1"/>
    <col min="28" max="31" width="8.85546875" customWidth="1"/>
    <col min="32" max="16384" width="9.140625" style="1"/>
  </cols>
  <sheetData>
    <row r="1" spans="1:27" s="4" customFormat="1" ht="20.25" x14ac:dyDescent="0.3">
      <c r="A1" s="47" t="s">
        <v>34</v>
      </c>
      <c r="B1" s="47"/>
      <c r="C1" s="47"/>
      <c r="D1" s="47"/>
      <c r="E1" s="47"/>
      <c r="F1" s="9"/>
      <c r="G1" s="4" t="s">
        <v>0</v>
      </c>
      <c r="H1" s="4" t="s">
        <v>1</v>
      </c>
      <c r="I1" s="4" t="s">
        <v>3</v>
      </c>
      <c r="J1" s="4" t="s">
        <v>2</v>
      </c>
      <c r="K1" s="4" t="s">
        <v>1</v>
      </c>
      <c r="L1" s="4" t="s">
        <v>22</v>
      </c>
      <c r="M1" s="4" t="s">
        <v>3</v>
      </c>
      <c r="N1" s="4" t="s">
        <v>22</v>
      </c>
      <c r="O1" s="4" t="s">
        <v>2</v>
      </c>
      <c r="P1" s="4" t="s">
        <v>22</v>
      </c>
      <c r="Q1" s="4" t="s">
        <v>5</v>
      </c>
      <c r="R1" s="4" t="s">
        <v>22</v>
      </c>
      <c r="S1" s="6" t="s">
        <v>20</v>
      </c>
      <c r="T1" s="4" t="s">
        <v>17</v>
      </c>
      <c r="U1" s="7" t="s">
        <v>19</v>
      </c>
      <c r="V1" s="7" t="s">
        <v>18</v>
      </c>
      <c r="W1" s="7" t="s">
        <v>9</v>
      </c>
      <c r="X1" s="4" t="s">
        <v>25</v>
      </c>
      <c r="Y1" s="4" t="s">
        <v>26</v>
      </c>
      <c r="Z1" s="4" t="s">
        <v>24</v>
      </c>
      <c r="AA1" s="7" t="s">
        <v>0</v>
      </c>
    </row>
    <row r="2" spans="1:27" ht="13.5" thickBot="1" x14ac:dyDescent="0.25">
      <c r="F2" s="13"/>
      <c r="G2" s="15">
        <v>9498</v>
      </c>
      <c r="H2" s="3">
        <v>7.0720000000000002E-3</v>
      </c>
      <c r="I2" s="3">
        <v>6.8089999999999999E-3</v>
      </c>
      <c r="J2" s="3">
        <v>0</v>
      </c>
      <c r="K2" s="3" t="str">
        <f>IF(AND($G2&gt;=$B$4,$G2&lt;=$B$5),IF($B$7="Real",(1+H2)/(1+J2)-1,H2),"")</f>
        <v/>
      </c>
      <c r="L2" s="3" t="str">
        <f>IF(K2="","",1+K2)</f>
        <v/>
      </c>
      <c r="M2" s="3" t="str">
        <f>IF(AND($G2&gt;=$B$4,$G2&lt;=$B$5),IF($B$7="Real",(1+I2)/(1+J2)-1,I2),"")</f>
        <v/>
      </c>
      <c r="N2" s="3" t="str">
        <f>IF(M2="","",1+M2)</f>
        <v/>
      </c>
      <c r="O2" s="3" t="str">
        <f>IF(AND($G2&gt;=$B$4,$G2&lt;=$B$5),IF($B$7="Real",(1+J2)/(1+J2)-1,J2),"")</f>
        <v/>
      </c>
      <c r="P2" s="3" t="str">
        <f t="shared" ref="P2:P65" si="0">IF(O2="","",1+O2)</f>
        <v/>
      </c>
      <c r="Q2" s="3" t="str">
        <f>IF(AND($G2&gt;=$B$4,$G2&lt;=$B$5),IF($B$7="Real",(1+K2*$B$3+M2*$E$3)/(1+O2)-1,K2*$B$3+M2*$E$3),"")</f>
        <v/>
      </c>
      <c r="R2" s="3" t="str">
        <f t="shared" ref="R2:R65" si="1">IF(Q2="","",1+Q2)</f>
        <v/>
      </c>
      <c r="S2" s="17" t="str">
        <f t="shared" ref="S2:S65" si="2">IF(G2=$B$4,(1+Q2),IF(AND(G2&gt;$B$4,G2&lt;=$B$5),(1+Q2)*S1,""))</f>
        <v/>
      </c>
      <c r="T2" s="18" t="str">
        <f>IF(S2&lt;MAX(S$2:S2),(S2-MAX($S$2:S2))/MAX($S$2:S2),"")</f>
        <v/>
      </c>
      <c r="U2" s="18" t="str">
        <f>IF(T2="","",MIN(V1,T2))</f>
        <v/>
      </c>
      <c r="V2" s="18" t="str">
        <f t="shared" ref="V2:V65" si="3">IF(T2="","",MIN(V3,T2))</f>
        <v/>
      </c>
      <c r="W2" s="18" t="str">
        <f t="shared" ref="W2:W65" si="4">IF(AND(V2=U2,T2&lt;-$B$6),T2,"")</f>
        <v/>
      </c>
      <c r="Y2" s="16" t="str">
        <f>IF(W2&lt;0,COUNTIF(U2:$U$1045,W2)-1,"")</f>
        <v/>
      </c>
      <c r="Z2" s="20" t="str">
        <f t="shared" ref="Z2:Z65" si="5">IF(W2&lt;0,Y2+X2,"")</f>
        <v/>
      </c>
      <c r="AA2" s="15" t="str">
        <f>IF(W2=MIN(W:W),G2,"")</f>
        <v/>
      </c>
    </row>
    <row r="3" spans="1:27" x14ac:dyDescent="0.2">
      <c r="A3" s="23" t="s">
        <v>11</v>
      </c>
      <c r="B3" s="24">
        <v>0.6</v>
      </c>
      <c r="C3" s="25" t="str">
        <f>"Bond %: "&amp;E3*100&amp;"%"</f>
        <v>Bond %: 40%</v>
      </c>
      <c r="D3" s="12" t="s">
        <v>12</v>
      </c>
      <c r="E3" s="13">
        <f>1-B3</f>
        <v>0.4</v>
      </c>
      <c r="F3" s="12"/>
      <c r="G3" s="15">
        <v>9529</v>
      </c>
      <c r="H3" s="3">
        <v>-3.3409000000000001E-2</v>
      </c>
      <c r="I3" s="3">
        <v>3.1909999999999998E-3</v>
      </c>
      <c r="J3" s="3">
        <v>0</v>
      </c>
      <c r="K3" s="3" t="str">
        <f t="shared" ref="K3:K66" si="6">IF(AND($G3&gt;=$B$4,$G3&lt;=$B$5),IF($B$7="Real",(1+H3)/(1+J3)-1,H3),"")</f>
        <v/>
      </c>
      <c r="L3" s="3" t="str">
        <f t="shared" ref="L3:N66" si="7">IF(K3="","",1+K3)</f>
        <v/>
      </c>
      <c r="M3" s="3" t="str">
        <f t="shared" ref="M3:M66" si="8">IF(AND($G3&gt;=$B$4,$G3&lt;=$B$5),IF($B$7="Real",(1+I3)/(1+J3)-1,I3),"")</f>
        <v/>
      </c>
      <c r="N3" s="3" t="str">
        <f t="shared" si="7"/>
        <v/>
      </c>
      <c r="O3" s="3" t="str">
        <f t="shared" ref="O3:O66" si="9">IF(AND($G3&gt;=$B$4,$G3&lt;=$B$5),IF($B$7="Real",(1+J3)/(1+J3)-1,J3),"")</f>
        <v/>
      </c>
      <c r="P3" s="3" t="str">
        <f t="shared" si="0"/>
        <v/>
      </c>
      <c r="Q3" s="3" t="str">
        <f t="shared" ref="Q3:Q66" si="10">IF(AND($G3&gt;=$B$4,$G3&lt;=$B$5),IF($B$7="Real",(1+K3*$B$3+M3*$E$3)/(1+O3)-1,K3*$B$3+M3*$E$3),"")</f>
        <v/>
      </c>
      <c r="R3" s="3" t="str">
        <f t="shared" si="1"/>
        <v/>
      </c>
      <c r="S3" s="17" t="str">
        <f t="shared" si="2"/>
        <v/>
      </c>
      <c r="T3" s="18" t="str">
        <f>IF(S3&lt;MAX(S$2:S3),(S3-MAX($S$2:S3))/MAX($S$2:S3),"")</f>
        <v/>
      </c>
      <c r="U3" s="18" t="str">
        <f t="shared" ref="U3:U65" si="11">IF(T3="","",MIN(U2,T3))</f>
        <v/>
      </c>
      <c r="V3" s="18" t="str">
        <f t="shared" si="3"/>
        <v/>
      </c>
      <c r="W3" s="18" t="str">
        <f t="shared" si="4"/>
        <v/>
      </c>
      <c r="Y3" s="16" t="str">
        <f>IF(W3&lt;0,COUNTIF(U3:$U$1045,W3)-1,"")</f>
        <v/>
      </c>
      <c r="Z3" s="20" t="str">
        <f t="shared" si="5"/>
        <v/>
      </c>
      <c r="AA3" s="15" t="str">
        <f>IF(W3=MIN(W:W),G3,"")</f>
        <v/>
      </c>
    </row>
    <row r="4" spans="1:27" x14ac:dyDescent="0.2">
      <c r="A4" s="26" t="s">
        <v>13</v>
      </c>
      <c r="B4" s="27">
        <v>16438</v>
      </c>
      <c r="C4" s="28" t="str">
        <f>E4&amp;" months total"</f>
        <v>948 months total</v>
      </c>
      <c r="D4" s="12" t="s">
        <v>15</v>
      </c>
      <c r="E4" s="21">
        <f>COUNTIF(G:G,"&lt;&gt;"&amp;"")-(COUNTIF(G:G,"&lt;"&amp;B4)+COUNTIF(G:G,"&gt;"&amp;B5))-1</f>
        <v>948</v>
      </c>
      <c r="F4" s="14"/>
      <c r="G4" s="15">
        <v>9557</v>
      </c>
      <c r="H4" s="3">
        <v>-7.6481999999999994E-2</v>
      </c>
      <c r="I4" s="3">
        <v>4.0800000000000003E-3</v>
      </c>
      <c r="J4" s="3">
        <v>-5.5865919999999996E-3</v>
      </c>
      <c r="K4" s="3" t="str">
        <f t="shared" si="6"/>
        <v/>
      </c>
      <c r="L4" s="3" t="str">
        <f t="shared" si="7"/>
        <v/>
      </c>
      <c r="M4" s="3" t="str">
        <f t="shared" si="8"/>
        <v/>
      </c>
      <c r="N4" s="3" t="str">
        <f t="shared" si="7"/>
        <v/>
      </c>
      <c r="O4" s="3" t="str">
        <f t="shared" si="9"/>
        <v/>
      </c>
      <c r="P4" s="3" t="str">
        <f t="shared" si="0"/>
        <v/>
      </c>
      <c r="Q4" s="3" t="str">
        <f t="shared" si="10"/>
        <v/>
      </c>
      <c r="R4" s="3" t="str">
        <f t="shared" si="1"/>
        <v/>
      </c>
      <c r="S4" s="17" t="str">
        <f t="shared" si="2"/>
        <v/>
      </c>
      <c r="T4" s="18" t="str">
        <f>IF(S4&lt;MAX(S$2:S4),(S4-MAX($S$2:S4))/MAX($S$2:S4),"")</f>
        <v/>
      </c>
      <c r="U4" s="18" t="str">
        <f t="shared" si="11"/>
        <v/>
      </c>
      <c r="V4" s="18" t="str">
        <f t="shared" si="3"/>
        <v/>
      </c>
      <c r="W4" s="18" t="str">
        <f t="shared" si="4"/>
        <v/>
      </c>
      <c r="X4" s="16" t="str">
        <f>IF(W4&lt;0,COUNTIF($V$2:V4,W4),"")</f>
        <v/>
      </c>
      <c r="Y4" s="16" t="str">
        <f>IF(W4&lt;0,COUNTIF(U4:$U$1045,W4)-1,"")</f>
        <v/>
      </c>
      <c r="Z4" s="20" t="str">
        <f t="shared" si="5"/>
        <v/>
      </c>
      <c r="AA4" s="15" t="str">
        <f>IF(W4=MIN(W:W),G4,"")</f>
        <v/>
      </c>
    </row>
    <row r="5" spans="1:27" x14ac:dyDescent="0.2">
      <c r="A5" s="26" t="s">
        <v>14</v>
      </c>
      <c r="B5" s="27">
        <v>45261</v>
      </c>
      <c r="C5" s="28" t="str">
        <f>"("&amp;ROUND(E5,2)&amp;IF(E5=1," year)"," years)")</f>
        <v>(79 years)</v>
      </c>
      <c r="D5" s="12" t="s">
        <v>16</v>
      </c>
      <c r="E5" s="14">
        <f>E4/12</f>
        <v>79</v>
      </c>
      <c r="F5" s="12"/>
      <c r="G5" s="15">
        <v>9588</v>
      </c>
      <c r="H5" s="3">
        <v>3.0588000000000001E-2</v>
      </c>
      <c r="I5" s="3">
        <v>8.9689999999999995E-3</v>
      </c>
      <c r="J5" s="3">
        <v>5.617978E-3</v>
      </c>
      <c r="K5" s="3" t="str">
        <f t="shared" si="6"/>
        <v/>
      </c>
      <c r="L5" s="3" t="str">
        <f t="shared" si="7"/>
        <v/>
      </c>
      <c r="M5" s="3" t="str">
        <f t="shared" si="8"/>
        <v/>
      </c>
      <c r="N5" s="3" t="str">
        <f t="shared" si="7"/>
        <v/>
      </c>
      <c r="O5" s="3" t="str">
        <f t="shared" si="9"/>
        <v/>
      </c>
      <c r="P5" s="3" t="str">
        <f t="shared" si="0"/>
        <v/>
      </c>
      <c r="Q5" s="3" t="str">
        <f t="shared" si="10"/>
        <v/>
      </c>
      <c r="R5" s="3" t="str">
        <f t="shared" si="1"/>
        <v/>
      </c>
      <c r="S5" s="17" t="str">
        <f t="shared" si="2"/>
        <v/>
      </c>
      <c r="T5" s="18" t="str">
        <f>IF(S5&lt;MAX(S$2:S5),(S5-MAX($S$2:S5))/MAX($S$2:S5),"")</f>
        <v/>
      </c>
      <c r="U5" s="18" t="str">
        <f t="shared" si="11"/>
        <v/>
      </c>
      <c r="V5" s="18" t="str">
        <f t="shared" si="3"/>
        <v/>
      </c>
      <c r="W5" s="18" t="str">
        <f t="shared" si="4"/>
        <v/>
      </c>
      <c r="X5" s="16" t="str">
        <f>IF(W5&lt;0,COUNTIF($V$2:V5,W5),"")</f>
        <v/>
      </c>
      <c r="Y5" s="16" t="str">
        <f>IF(W5&lt;0,COUNTIF(U5:$U$1045,W5)-1,"")</f>
        <v/>
      </c>
      <c r="Z5" s="20" t="str">
        <f t="shared" si="5"/>
        <v/>
      </c>
      <c r="AA5" s="15" t="str">
        <f>IF(W5=MIN(W:W),G5,"")</f>
        <v/>
      </c>
    </row>
    <row r="6" spans="1:27" x14ac:dyDescent="0.2">
      <c r="A6" s="26" t="s">
        <v>6</v>
      </c>
      <c r="B6" s="29">
        <v>0.2</v>
      </c>
      <c r="C6" s="28" t="str">
        <f>E6&amp;IF(E6=1," time"," times")</f>
        <v>8 times</v>
      </c>
      <c r="D6" s="12" t="s">
        <v>21</v>
      </c>
      <c r="E6" s="12">
        <f>COUNTIF(W:W,"&lt;0")</f>
        <v>8</v>
      </c>
      <c r="G6" s="15">
        <v>9618</v>
      </c>
      <c r="H6" s="3">
        <v>1.4029E-2</v>
      </c>
      <c r="I6" s="3">
        <v>8.4199999999999998E-4</v>
      </c>
      <c r="J6" s="3">
        <v>-5.5865919999999996E-3</v>
      </c>
      <c r="K6" s="3" t="str">
        <f t="shared" si="6"/>
        <v/>
      </c>
      <c r="L6" s="3" t="str">
        <f t="shared" si="7"/>
        <v/>
      </c>
      <c r="M6" s="3" t="str">
        <f t="shared" si="8"/>
        <v/>
      </c>
      <c r="N6" s="3" t="str">
        <f t="shared" si="7"/>
        <v/>
      </c>
      <c r="O6" s="3" t="str">
        <f t="shared" si="9"/>
        <v/>
      </c>
      <c r="P6" s="3" t="str">
        <f t="shared" si="0"/>
        <v/>
      </c>
      <c r="Q6" s="3" t="str">
        <f t="shared" si="10"/>
        <v/>
      </c>
      <c r="R6" s="3" t="str">
        <f t="shared" si="1"/>
        <v/>
      </c>
      <c r="S6" s="17" t="str">
        <f t="shared" si="2"/>
        <v/>
      </c>
      <c r="T6" s="18" t="str">
        <f>IF(S6&lt;MAX(S$2:S6),(S6-MAX($S$2:S6))/MAX($S$2:S6),"")</f>
        <v/>
      </c>
      <c r="U6" s="18" t="str">
        <f t="shared" si="11"/>
        <v/>
      </c>
      <c r="V6" s="18" t="str">
        <f t="shared" si="3"/>
        <v/>
      </c>
      <c r="W6" s="18" t="str">
        <f t="shared" si="4"/>
        <v/>
      </c>
      <c r="X6" s="16" t="str">
        <f>IF(W6&lt;0,COUNTIF($V$2:V6,W6),"")</f>
        <v/>
      </c>
      <c r="Y6" s="16" t="str">
        <f>IF(W6&lt;0,COUNTIF(U6:$U$1045,W6)-1,"")</f>
        <v/>
      </c>
      <c r="Z6" s="20" t="str">
        <f t="shared" si="5"/>
        <v/>
      </c>
      <c r="AA6" s="15" t="str">
        <f>IF(W6=MIN(W:W),G6,"")</f>
        <v/>
      </c>
    </row>
    <row r="7" spans="1:27" ht="13.5" thickBot="1" x14ac:dyDescent="0.25">
      <c r="A7" s="30" t="s">
        <v>4</v>
      </c>
      <c r="B7" s="31" t="s">
        <v>35</v>
      </c>
      <c r="C7" s="32" t="str">
        <f>IF(B7="real","Today's Dollars","Unadjusted for Inflation")</f>
        <v>Unadjusted for Inflation</v>
      </c>
      <c r="G7" s="15">
        <v>9649</v>
      </c>
      <c r="H7" s="3">
        <v>5.7679000000000001E-2</v>
      </c>
      <c r="I7" s="3">
        <v>2.6640000000000001E-3</v>
      </c>
      <c r="J7" s="3">
        <v>-5.617978E-3</v>
      </c>
      <c r="K7" s="3" t="str">
        <f t="shared" si="6"/>
        <v/>
      </c>
      <c r="L7" s="3" t="str">
        <f t="shared" si="7"/>
        <v/>
      </c>
      <c r="M7" s="3" t="str">
        <f t="shared" si="8"/>
        <v/>
      </c>
      <c r="N7" s="3" t="str">
        <f t="shared" si="7"/>
        <v/>
      </c>
      <c r="O7" s="3" t="str">
        <f t="shared" si="9"/>
        <v/>
      </c>
      <c r="P7" s="3" t="str">
        <f t="shared" si="0"/>
        <v/>
      </c>
      <c r="Q7" s="3" t="str">
        <f t="shared" si="10"/>
        <v/>
      </c>
      <c r="R7" s="3" t="str">
        <f t="shared" si="1"/>
        <v/>
      </c>
      <c r="S7" s="17" t="str">
        <f t="shared" si="2"/>
        <v/>
      </c>
      <c r="T7" s="18" t="str">
        <f>IF(S7&lt;MAX(S$2:S7),(S7-MAX($S$2:S7))/MAX($S$2:S7),"")</f>
        <v/>
      </c>
      <c r="U7" s="18" t="str">
        <f t="shared" si="11"/>
        <v/>
      </c>
      <c r="V7" s="18" t="str">
        <f t="shared" si="3"/>
        <v/>
      </c>
      <c r="W7" s="18" t="str">
        <f t="shared" si="4"/>
        <v/>
      </c>
      <c r="X7" s="16" t="str">
        <f>IF(W7&lt;0,COUNTIF($V$2:V7,W7),"")</f>
        <v/>
      </c>
      <c r="Y7" s="16" t="str">
        <f>IF(W7&lt;0,COUNTIF(U7:$U$1045,W7)-1,"")</f>
        <v/>
      </c>
      <c r="Z7" s="20" t="str">
        <f t="shared" si="5"/>
        <v/>
      </c>
      <c r="AA7" s="15" t="str">
        <f>IF(W7=MIN(W:W),G7,"")</f>
        <v/>
      </c>
    </row>
    <row r="8" spans="1:27" ht="13.5" thickBot="1" x14ac:dyDescent="0.25">
      <c r="A8" s="11"/>
      <c r="F8" s="4"/>
      <c r="G8" s="15">
        <v>9679</v>
      </c>
      <c r="H8" s="3">
        <v>2.8135E-2</v>
      </c>
      <c r="I8" s="3">
        <v>1.3389999999999999E-3</v>
      </c>
      <c r="J8" s="3">
        <v>-1.1299435E-2</v>
      </c>
      <c r="K8" s="3" t="str">
        <f t="shared" si="6"/>
        <v/>
      </c>
      <c r="L8" s="3" t="str">
        <f t="shared" si="7"/>
        <v/>
      </c>
      <c r="M8" s="3" t="str">
        <f t="shared" si="8"/>
        <v/>
      </c>
      <c r="N8" s="3" t="str">
        <f t="shared" si="7"/>
        <v/>
      </c>
      <c r="O8" s="3" t="str">
        <f t="shared" si="9"/>
        <v/>
      </c>
      <c r="P8" s="3" t="str">
        <f t="shared" si="0"/>
        <v/>
      </c>
      <c r="Q8" s="3" t="str">
        <f t="shared" si="10"/>
        <v/>
      </c>
      <c r="R8" s="3" t="str">
        <f t="shared" si="1"/>
        <v/>
      </c>
      <c r="S8" s="17" t="str">
        <f t="shared" si="2"/>
        <v/>
      </c>
      <c r="T8" s="18" t="str">
        <f>IF(S8&lt;MAX(S$2:S8),(S8-MAX($S$2:S8))/MAX($S$2:S8),"")</f>
        <v/>
      </c>
      <c r="U8" s="18" t="str">
        <f t="shared" si="11"/>
        <v/>
      </c>
      <c r="V8" s="18" t="str">
        <f t="shared" si="3"/>
        <v/>
      </c>
      <c r="W8" s="18" t="str">
        <f t="shared" si="4"/>
        <v/>
      </c>
      <c r="X8" s="16" t="str">
        <f>IF(W8&lt;0,COUNTIF($V$2:V8,W8),"")</f>
        <v/>
      </c>
      <c r="Y8" s="16" t="str">
        <f>IF(W8&lt;0,COUNTIF(U8:$U$1045,W8)-1,"")</f>
        <v/>
      </c>
      <c r="Z8" s="20" t="str">
        <f t="shared" si="5"/>
        <v/>
      </c>
      <c r="AA8" s="15" t="str">
        <f>IF(W8=MIN(W:W),G8,"")</f>
        <v/>
      </c>
    </row>
    <row r="9" spans="1:27" x14ac:dyDescent="0.2">
      <c r="A9" s="23"/>
      <c r="B9" s="33" t="s">
        <v>10</v>
      </c>
      <c r="C9" s="33" t="s">
        <v>27</v>
      </c>
      <c r="D9" s="33" t="s">
        <v>28</v>
      </c>
      <c r="E9" s="34" t="s">
        <v>29</v>
      </c>
      <c r="F9" s="8"/>
      <c r="G9" s="15">
        <v>9710</v>
      </c>
      <c r="H9" s="3">
        <v>2.8336E-2</v>
      </c>
      <c r="I9" s="3">
        <v>9.3000000000000005E-4</v>
      </c>
      <c r="J9" s="3">
        <v>-5.7142859999999998E-3</v>
      </c>
      <c r="K9" s="3" t="str">
        <f t="shared" si="6"/>
        <v/>
      </c>
      <c r="L9" s="3" t="str">
        <f t="shared" si="7"/>
        <v/>
      </c>
      <c r="M9" s="3" t="str">
        <f t="shared" si="8"/>
        <v/>
      </c>
      <c r="N9" s="3" t="str">
        <f t="shared" si="7"/>
        <v/>
      </c>
      <c r="O9" s="3" t="str">
        <f t="shared" si="9"/>
        <v/>
      </c>
      <c r="P9" s="3" t="str">
        <f t="shared" si="0"/>
        <v/>
      </c>
      <c r="Q9" s="3" t="str">
        <f t="shared" si="10"/>
        <v/>
      </c>
      <c r="R9" s="3" t="str">
        <f t="shared" si="1"/>
        <v/>
      </c>
      <c r="S9" s="17" t="str">
        <f t="shared" si="2"/>
        <v/>
      </c>
      <c r="T9" s="18" t="str">
        <f>IF(S9&lt;MAX(S$2:S9),(S9-MAX($S$2:S9))/MAX($S$2:S9),"")</f>
        <v/>
      </c>
      <c r="U9" s="18" t="str">
        <f t="shared" si="11"/>
        <v/>
      </c>
      <c r="V9" s="18" t="str">
        <f t="shared" si="3"/>
        <v/>
      </c>
      <c r="W9" s="18" t="str">
        <f t="shared" si="4"/>
        <v/>
      </c>
      <c r="X9" s="16" t="str">
        <f>IF(W9&lt;0,COUNTIF($V$2:V9,W9),"")</f>
        <v/>
      </c>
      <c r="Y9" s="16" t="str">
        <f>IF(W9&lt;0,COUNTIF(U9:$U$1045,W9)-1,"")</f>
        <v/>
      </c>
      <c r="Z9" s="20" t="str">
        <f t="shared" si="5"/>
        <v/>
      </c>
      <c r="AA9" s="15" t="str">
        <f>IF(W9=MIN(W:W),G9,"")</f>
        <v/>
      </c>
    </row>
    <row r="10" spans="1:27" x14ac:dyDescent="0.2">
      <c r="A10" s="26" t="s">
        <v>31</v>
      </c>
      <c r="B10" s="5" t="str">
        <f>ROUND(MIN(W:W)*100,2)&amp;"% ("&amp;TEXT(MAX(AA:AA),"mmm-yy")&amp;")"</f>
        <v>-29.27% (Feb-09)</v>
      </c>
      <c r="C10" s="8" t="str">
        <f>MAX(X:X)&amp;" months ("&amp;INT(MAX(X:X)/12*100)/100&amp;" years)"</f>
        <v>25 months (2.08 years)</v>
      </c>
      <c r="D10" s="8" t="str">
        <f>MAX(Y:Y)&amp;" months ("&amp;INT(MAX(Y:Y)/12*100)/100&amp;" years)"</f>
        <v>19 months (1.58 years)</v>
      </c>
      <c r="E10" s="35" t="str">
        <f>MAX(Z:Z)&amp;" months ("&amp;INT(MAX(Z:Z)/12*100)/100&amp;" years)"</f>
        <v>41 months (3.41 years)</v>
      </c>
      <c r="F10" s="8"/>
      <c r="G10" s="15">
        <v>9741</v>
      </c>
      <c r="H10" s="3">
        <v>6.0759999999999998E-3</v>
      </c>
      <c r="I10" s="3">
        <v>4.9690000000000003E-3</v>
      </c>
      <c r="J10" s="3">
        <v>5.747126E-3</v>
      </c>
      <c r="K10" s="3" t="str">
        <f t="shared" si="6"/>
        <v/>
      </c>
      <c r="L10" s="3" t="str">
        <f t="shared" si="7"/>
        <v/>
      </c>
      <c r="M10" s="3" t="str">
        <f t="shared" si="8"/>
        <v/>
      </c>
      <c r="N10" s="3" t="str">
        <f t="shared" si="7"/>
        <v/>
      </c>
      <c r="O10" s="3" t="str">
        <f t="shared" si="9"/>
        <v/>
      </c>
      <c r="P10" s="3" t="str">
        <f t="shared" si="0"/>
        <v/>
      </c>
      <c r="Q10" s="3" t="str">
        <f t="shared" si="10"/>
        <v/>
      </c>
      <c r="R10" s="3" t="str">
        <f t="shared" si="1"/>
        <v/>
      </c>
      <c r="S10" s="17" t="str">
        <f t="shared" si="2"/>
        <v/>
      </c>
      <c r="T10" s="18" t="str">
        <f>IF(S10&lt;MAX(S$2:S10),(S10-MAX($S$2:S10))/MAX($S$2:S10),"")</f>
        <v/>
      </c>
      <c r="U10" s="18" t="str">
        <f t="shared" si="11"/>
        <v/>
      </c>
      <c r="V10" s="18" t="str">
        <f t="shared" si="3"/>
        <v/>
      </c>
      <c r="W10" s="18" t="str">
        <f t="shared" si="4"/>
        <v/>
      </c>
      <c r="X10" s="16" t="str">
        <f>IF(W10&lt;0,COUNTIF($V$2:V10,W10),"")</f>
        <v/>
      </c>
      <c r="Y10" s="16" t="str">
        <f>IF(W10&lt;0,COUNTIF(U10:$U$1045,W10)-1,"")</f>
        <v/>
      </c>
      <c r="Z10" s="20" t="str">
        <f t="shared" si="5"/>
        <v/>
      </c>
      <c r="AA10" s="15" t="str">
        <f>IF(W10=MIN(W:W),G10,"")</f>
        <v/>
      </c>
    </row>
    <row r="11" spans="1:27" x14ac:dyDescent="0.2">
      <c r="A11" s="26" t="s">
        <v>7</v>
      </c>
      <c r="B11" s="5">
        <f>IF(E6=0,"na",AVERAGE(W:W))</f>
        <v>-0.24385683620401624</v>
      </c>
      <c r="C11" s="8" t="str">
        <f>IF(E6=0,"na",ROUND(AVERAGE(X:X),1)&amp;" months ("&amp;INT(AVERAGE(X:X)/12*100)/100&amp;" years)")</f>
        <v>10.6 months (0.88 years)</v>
      </c>
      <c r="D11" s="8" t="str">
        <f>IF(E6=0,"na",ROUND(AVERAGE(Y:Y),1)&amp;" months ("&amp;INT(AVERAGE(Y:Y)/12*100)/100&amp;" years)")</f>
        <v>7 months (0.58 years)</v>
      </c>
      <c r="E11" s="35" t="str">
        <f>IF(E6=0,"na",ROUND(AVERAGE(Z:Z),1)&amp;" months ("&amp;INT(AVERAGE(Z:Z)/12*100)/100&amp;" years)")</f>
        <v>17.6 months (1.46 years)</v>
      </c>
      <c r="F11" s="8"/>
      <c r="G11" s="15">
        <v>9771</v>
      </c>
      <c r="H11" s="3">
        <v>-3.1670999999999998E-2</v>
      </c>
      <c r="I11" s="3">
        <v>5.3839999999999999E-3</v>
      </c>
      <c r="J11" s="3">
        <v>5.7142859999999998E-3</v>
      </c>
      <c r="K11" s="3" t="str">
        <f t="shared" si="6"/>
        <v/>
      </c>
      <c r="L11" s="3" t="str">
        <f t="shared" si="7"/>
        <v/>
      </c>
      <c r="M11" s="3" t="str">
        <f t="shared" si="8"/>
        <v/>
      </c>
      <c r="N11" s="3" t="str">
        <f t="shared" si="7"/>
        <v/>
      </c>
      <c r="O11" s="3" t="str">
        <f t="shared" si="9"/>
        <v/>
      </c>
      <c r="P11" s="3" t="str">
        <f t="shared" si="0"/>
        <v/>
      </c>
      <c r="Q11" s="3" t="str">
        <f t="shared" si="10"/>
        <v/>
      </c>
      <c r="R11" s="3" t="str">
        <f t="shared" si="1"/>
        <v/>
      </c>
      <c r="S11" s="17" t="str">
        <f t="shared" si="2"/>
        <v/>
      </c>
      <c r="T11" s="18" t="str">
        <f>IF(S11&lt;MAX(S$2:S11),(S11-MAX($S$2:S11))/MAX($S$2:S11),"")</f>
        <v/>
      </c>
      <c r="U11" s="18" t="str">
        <f t="shared" si="11"/>
        <v/>
      </c>
      <c r="V11" s="18" t="str">
        <f t="shared" si="3"/>
        <v/>
      </c>
      <c r="W11" s="18" t="str">
        <f t="shared" si="4"/>
        <v/>
      </c>
      <c r="X11" s="16" t="str">
        <f>IF(W11&lt;0,COUNTIF($V$2:V11,W11),"")</f>
        <v/>
      </c>
      <c r="Y11" s="16" t="str">
        <f>IF(W11&lt;0,COUNTIF(U11:$U$1045,W11)-1,"")</f>
        <v/>
      </c>
      <c r="Z11" s="20" t="str">
        <f t="shared" si="5"/>
        <v/>
      </c>
      <c r="AA11" s="15" t="str">
        <f>IF(W11=MIN(W:W),G11,"")</f>
        <v/>
      </c>
    </row>
    <row r="12" spans="1:27" ht="13.5" thickBot="1" x14ac:dyDescent="0.25">
      <c r="A12" s="30" t="s">
        <v>8</v>
      </c>
      <c r="B12" s="36">
        <f>IF(E6=0,"na",MEDIAN(W:W))</f>
        <v>-0.2339967967452454</v>
      </c>
      <c r="C12" s="37" t="str">
        <f>IF(E6=0,"na",ROUND(MEDIAN(X:X),1)&amp;" months ("&amp;INT(MEDIAN(X:X)/12*100)/100&amp;" years)")</f>
        <v>8.5 months (0.7 years)</v>
      </c>
      <c r="D12" s="37" t="str">
        <f>IF(E6=0,"na",ROUND(MEDIAN(Y:Y),1)&amp;" months ("&amp;INT(MEDIAN(Y:Y)/12*100)/100&amp;" years)")</f>
        <v>3 months (0.25 years)</v>
      </c>
      <c r="E12" s="38" t="str">
        <f>IF(E6=0,"na",ROUND(MEDIAN(Z:Z),1)&amp;" months ("&amp;INT(MEDIAN(Z:Z)/12*100)/100&amp;" years)")</f>
        <v>13 months (1.08 years)</v>
      </c>
      <c r="G12" s="15">
        <v>9802</v>
      </c>
      <c r="H12" s="3">
        <v>2.7616999999999999E-2</v>
      </c>
      <c r="I12" s="3">
        <v>4.4530000000000004E-3</v>
      </c>
      <c r="J12" s="3">
        <v>5.6818179999999999E-3</v>
      </c>
      <c r="K12" s="3" t="str">
        <f t="shared" si="6"/>
        <v/>
      </c>
      <c r="L12" s="3" t="str">
        <f t="shared" si="7"/>
        <v/>
      </c>
      <c r="M12" s="3" t="str">
        <f t="shared" si="8"/>
        <v/>
      </c>
      <c r="N12" s="3" t="str">
        <f t="shared" si="7"/>
        <v/>
      </c>
      <c r="O12" s="3" t="str">
        <f t="shared" si="9"/>
        <v/>
      </c>
      <c r="P12" s="3" t="str">
        <f t="shared" si="0"/>
        <v/>
      </c>
      <c r="Q12" s="3" t="str">
        <f t="shared" si="10"/>
        <v/>
      </c>
      <c r="R12" s="3" t="str">
        <f t="shared" si="1"/>
        <v/>
      </c>
      <c r="S12" s="17" t="str">
        <f t="shared" si="2"/>
        <v/>
      </c>
      <c r="T12" s="18" t="str">
        <f>IF(S12&lt;MAX(S$2:S12),(S12-MAX($S$2:S12))/MAX($S$2:S12),"")</f>
        <v/>
      </c>
      <c r="U12" s="18" t="str">
        <f t="shared" si="11"/>
        <v/>
      </c>
      <c r="V12" s="18" t="str">
        <f t="shared" si="3"/>
        <v/>
      </c>
      <c r="W12" s="18" t="str">
        <f t="shared" si="4"/>
        <v/>
      </c>
      <c r="X12" s="16" t="str">
        <f>IF(W12&lt;0,COUNTIF($V$2:V12,W12),"")</f>
        <v/>
      </c>
      <c r="Y12" s="16" t="str">
        <f>IF(W12&lt;0,COUNTIF(U12:$U$1045,W12)-1,"")</f>
        <v/>
      </c>
      <c r="Z12" s="20" t="str">
        <f t="shared" si="5"/>
        <v/>
      </c>
      <c r="AA12" s="15" t="str">
        <f>IF(W12=MIN(W:W),G12,"")</f>
        <v/>
      </c>
    </row>
    <row r="13" spans="1:27" ht="13.5" thickBot="1" x14ac:dyDescent="0.25">
      <c r="A13" s="10"/>
      <c r="B13" s="3"/>
      <c r="G13" s="15">
        <v>9832</v>
      </c>
      <c r="H13" s="3">
        <v>3.0577E-2</v>
      </c>
      <c r="I13" s="3">
        <v>8.9020000000000002E-3</v>
      </c>
      <c r="J13" s="3">
        <v>0</v>
      </c>
      <c r="K13" s="3" t="str">
        <f t="shared" si="6"/>
        <v/>
      </c>
      <c r="L13" s="3" t="str">
        <f t="shared" si="7"/>
        <v/>
      </c>
      <c r="M13" s="3" t="str">
        <f t="shared" si="8"/>
        <v/>
      </c>
      <c r="N13" s="3" t="str">
        <f t="shared" si="7"/>
        <v/>
      </c>
      <c r="O13" s="3" t="str">
        <f t="shared" si="9"/>
        <v/>
      </c>
      <c r="P13" s="3" t="str">
        <f t="shared" si="0"/>
        <v/>
      </c>
      <c r="Q13" s="3" t="str">
        <f t="shared" si="10"/>
        <v/>
      </c>
      <c r="R13" s="3" t="str">
        <f t="shared" si="1"/>
        <v/>
      </c>
      <c r="S13" s="17" t="str">
        <f t="shared" si="2"/>
        <v/>
      </c>
      <c r="T13" s="18" t="str">
        <f>IF(S13&lt;MAX(S$2:S13),(S13-MAX($S$2:S13))/MAX($S$2:S13),"")</f>
        <v/>
      </c>
      <c r="U13" s="18" t="str">
        <f t="shared" si="11"/>
        <v/>
      </c>
      <c r="V13" s="18" t="str">
        <f t="shared" si="3"/>
        <v/>
      </c>
      <c r="W13" s="18" t="str">
        <f t="shared" si="4"/>
        <v/>
      </c>
      <c r="X13" s="16" t="str">
        <f>IF(W13&lt;0,COUNTIF($V$2:V13,W13),"")</f>
        <v/>
      </c>
      <c r="Y13" s="16" t="str">
        <f>IF(W13&lt;0,COUNTIF(U13:$U$1045,W13)-1,"")</f>
        <v/>
      </c>
      <c r="Z13" s="20" t="str">
        <f t="shared" si="5"/>
        <v/>
      </c>
      <c r="AA13" s="15" t="str">
        <f>IF(W13=MIN(W:W),G13,"")</f>
        <v/>
      </c>
    </row>
    <row r="14" spans="1:27" x14ac:dyDescent="0.2">
      <c r="A14" s="39" t="s">
        <v>23</v>
      </c>
      <c r="B14" s="33" t="s">
        <v>1</v>
      </c>
      <c r="C14" s="33" t="s">
        <v>3</v>
      </c>
      <c r="D14" s="33" t="s">
        <v>2</v>
      </c>
      <c r="E14" s="34" t="s">
        <v>5</v>
      </c>
      <c r="F14" s="4"/>
      <c r="G14" s="15">
        <v>9863</v>
      </c>
      <c r="H14" s="3">
        <v>1.0430000000000001E-3</v>
      </c>
      <c r="I14" s="3">
        <v>5.6709999999999998E-3</v>
      </c>
      <c r="J14" s="3">
        <v>-1.1299435E-2</v>
      </c>
      <c r="K14" s="3" t="str">
        <f t="shared" si="6"/>
        <v/>
      </c>
      <c r="L14" s="3" t="str">
        <f t="shared" si="7"/>
        <v/>
      </c>
      <c r="M14" s="3" t="str">
        <f t="shared" si="8"/>
        <v/>
      </c>
      <c r="N14" s="3" t="str">
        <f t="shared" si="7"/>
        <v/>
      </c>
      <c r="O14" s="3" t="str">
        <f t="shared" si="9"/>
        <v/>
      </c>
      <c r="P14" s="3" t="str">
        <f t="shared" si="0"/>
        <v/>
      </c>
      <c r="Q14" s="3" t="str">
        <f t="shared" si="10"/>
        <v/>
      </c>
      <c r="R14" s="3" t="str">
        <f t="shared" si="1"/>
        <v/>
      </c>
      <c r="S14" s="17" t="str">
        <f t="shared" si="2"/>
        <v/>
      </c>
      <c r="T14" s="18" t="str">
        <f>IF(S14&lt;MAX(S$2:S14),(S14-MAX($S$2:S14))/MAX($S$2:S14),"")</f>
        <v/>
      </c>
      <c r="U14" s="18" t="str">
        <f t="shared" si="11"/>
        <v/>
      </c>
      <c r="V14" s="18" t="str">
        <f t="shared" si="3"/>
        <v/>
      </c>
      <c r="W14" s="18" t="str">
        <f t="shared" si="4"/>
        <v/>
      </c>
      <c r="X14" s="16" t="str">
        <f>IF(W14&lt;0,COUNTIF($V$2:V14,W14),"")</f>
        <v/>
      </c>
      <c r="Y14" s="16" t="str">
        <f>IF(W14&lt;0,COUNTIF(U14:$U$1045,W14)-1,"")</f>
        <v/>
      </c>
      <c r="Z14" s="20" t="str">
        <f t="shared" si="5"/>
        <v/>
      </c>
      <c r="AA14" s="15" t="str">
        <f>IF(W14=MIN(W:W),G14,"")</f>
        <v/>
      </c>
    </row>
    <row r="15" spans="1:27" x14ac:dyDescent="0.2">
      <c r="A15" s="26" t="s">
        <v>1</v>
      </c>
      <c r="B15" s="2">
        <f>CORREL(K2:K2120,K2:K2120)</f>
        <v>0.99999999999999989</v>
      </c>
      <c r="C15" s="2">
        <f>CORREL(M2:M2120,K2:K2120)</f>
        <v>6.6470331073681027E-2</v>
      </c>
      <c r="D15" s="2">
        <f>IF($D$21=0,"na",CORREL(O2:O2120,K2:K2120))</f>
        <v>-8.1954285044851291E-2</v>
      </c>
      <c r="E15" s="40">
        <f>CORREL(Q2:Q2120,K2:K2120)</f>
        <v>0.97934423827948391</v>
      </c>
      <c r="F15" s="5"/>
      <c r="G15" s="15">
        <v>9894</v>
      </c>
      <c r="H15" s="3">
        <v>4.4422999999999997E-2</v>
      </c>
      <c r="I15" s="3">
        <v>3.8319999999999999E-3</v>
      </c>
      <c r="J15" s="3">
        <v>-5.7142859999999998E-3</v>
      </c>
      <c r="K15" s="3" t="str">
        <f t="shared" si="6"/>
        <v/>
      </c>
      <c r="L15" s="3" t="str">
        <f t="shared" si="7"/>
        <v/>
      </c>
      <c r="M15" s="3" t="str">
        <f t="shared" si="8"/>
        <v/>
      </c>
      <c r="N15" s="3" t="str">
        <f t="shared" si="7"/>
        <v/>
      </c>
      <c r="O15" s="3" t="str">
        <f t="shared" si="9"/>
        <v/>
      </c>
      <c r="P15" s="3" t="str">
        <f t="shared" si="0"/>
        <v/>
      </c>
      <c r="Q15" s="3" t="str">
        <f t="shared" si="10"/>
        <v/>
      </c>
      <c r="R15" s="3" t="str">
        <f t="shared" si="1"/>
        <v/>
      </c>
      <c r="S15" s="17" t="str">
        <f t="shared" si="2"/>
        <v/>
      </c>
      <c r="T15" s="18" t="str">
        <f>IF(S15&lt;MAX(S$2:S15),(S15-MAX($S$2:S15))/MAX($S$2:S15),"")</f>
        <v/>
      </c>
      <c r="U15" s="18" t="str">
        <f t="shared" si="11"/>
        <v/>
      </c>
      <c r="V15" s="18" t="str">
        <f t="shared" si="3"/>
        <v/>
      </c>
      <c r="W15" s="18" t="str">
        <f t="shared" si="4"/>
        <v/>
      </c>
      <c r="X15" s="16" t="str">
        <f>IF(W15&lt;0,COUNTIF($V$2:V15,W15),"")</f>
        <v/>
      </c>
      <c r="Y15" s="16" t="str">
        <f>IF(W15&lt;0,COUNTIF(U15:$U$1045,W15)-1,"")</f>
        <v/>
      </c>
      <c r="Z15" s="20" t="str">
        <f t="shared" si="5"/>
        <v/>
      </c>
      <c r="AA15" s="15" t="str">
        <f>IF(W15=MIN(W:W),G15,"")</f>
        <v/>
      </c>
    </row>
    <row r="16" spans="1:27" x14ac:dyDescent="0.2">
      <c r="A16" s="26" t="s">
        <v>3</v>
      </c>
      <c r="B16" s="2">
        <f>CORREL(K2:K2120,M2:M2120)</f>
        <v>6.6470331073681027E-2</v>
      </c>
      <c r="C16" s="2">
        <f>CORREL(M2:M2120,M2:M2120)</f>
        <v>1</v>
      </c>
      <c r="D16" s="2">
        <f>IF($D$21=0,"na",CORREL(O2:O2120,M2:M2120))</f>
        <v>-6.2421655479027567E-2</v>
      </c>
      <c r="E16" s="40">
        <f>CORREL(Q2:Q2120,M2:M2120)</f>
        <v>0.26685020725215963</v>
      </c>
      <c r="F16" s="3"/>
      <c r="G16" s="15">
        <v>9922</v>
      </c>
      <c r="H16" s="3">
        <v>3.29E-3</v>
      </c>
      <c r="I16" s="3">
        <v>3.8159999999999999E-3</v>
      </c>
      <c r="J16" s="3">
        <v>-5.747126E-3</v>
      </c>
      <c r="K16" s="3" t="str">
        <f t="shared" si="6"/>
        <v/>
      </c>
      <c r="L16" s="3" t="str">
        <f t="shared" si="7"/>
        <v/>
      </c>
      <c r="M16" s="3" t="str">
        <f t="shared" si="8"/>
        <v/>
      </c>
      <c r="N16" s="3" t="str">
        <f t="shared" si="7"/>
        <v/>
      </c>
      <c r="O16" s="3" t="str">
        <f t="shared" si="9"/>
        <v/>
      </c>
      <c r="P16" s="3" t="str">
        <f t="shared" si="0"/>
        <v/>
      </c>
      <c r="Q16" s="3" t="str">
        <f t="shared" si="10"/>
        <v/>
      </c>
      <c r="R16" s="3" t="str">
        <f t="shared" si="1"/>
        <v/>
      </c>
      <c r="S16" s="17" t="str">
        <f t="shared" si="2"/>
        <v/>
      </c>
      <c r="T16" s="18" t="str">
        <f>IF(S16&lt;MAX(S$2:S16),(S16-MAX($S$2:S16))/MAX($S$2:S16),"")</f>
        <v/>
      </c>
      <c r="U16" s="18" t="str">
        <f t="shared" si="11"/>
        <v/>
      </c>
      <c r="V16" s="18" t="str">
        <f t="shared" si="3"/>
        <v/>
      </c>
      <c r="W16" s="18" t="str">
        <f t="shared" si="4"/>
        <v/>
      </c>
      <c r="X16" s="16" t="str">
        <f>IF(W16&lt;0,COUNTIF($V$2:V16,W16),"")</f>
        <v/>
      </c>
      <c r="Y16" s="16" t="str">
        <f>IF(W16&lt;0,COUNTIF(U16:$U$1045,W16)-1,"")</f>
        <v/>
      </c>
      <c r="Z16" s="20" t="str">
        <f t="shared" si="5"/>
        <v/>
      </c>
      <c r="AA16" s="15" t="str">
        <f>IF(W16=MIN(W:W),G16,"")</f>
        <v/>
      </c>
    </row>
    <row r="17" spans="1:27" x14ac:dyDescent="0.2">
      <c r="A17" s="26" t="s">
        <v>2</v>
      </c>
      <c r="B17" s="2">
        <f>IF($D$21=0,"na",CORREL(K2:K2120,O2:O2120))</f>
        <v>-8.1954285044851291E-2</v>
      </c>
      <c r="C17" s="2">
        <f>IF($D$21=0,"na",CORREL(O2:O2120,M2:M2120))</f>
        <v>-6.2421655479027567E-2</v>
      </c>
      <c r="D17" s="2">
        <f>IF($D$21=0,"na",CORREL(O2:O2120,O2:O2120))</f>
        <v>1.0000000000000002</v>
      </c>
      <c r="E17" s="40">
        <f>IF($D$21=0,"na",CORREL(Q2:Q2120,O2:O2120))</f>
        <v>-9.1807163038567188E-2</v>
      </c>
      <c r="F17" s="3"/>
      <c r="G17" s="15">
        <v>9953</v>
      </c>
      <c r="H17" s="3">
        <v>6.5469999999999999E-3</v>
      </c>
      <c r="I17" s="3">
        <v>1.5610000000000001E-3</v>
      </c>
      <c r="J17" s="3">
        <v>0</v>
      </c>
      <c r="K17" s="3" t="str">
        <f t="shared" si="6"/>
        <v/>
      </c>
      <c r="L17" s="3" t="str">
        <f t="shared" si="7"/>
        <v/>
      </c>
      <c r="M17" s="3" t="str">
        <f t="shared" si="8"/>
        <v/>
      </c>
      <c r="N17" s="3" t="str">
        <f t="shared" si="7"/>
        <v/>
      </c>
      <c r="O17" s="3" t="str">
        <f t="shared" si="9"/>
        <v/>
      </c>
      <c r="P17" s="3" t="str">
        <f t="shared" si="0"/>
        <v/>
      </c>
      <c r="Q17" s="3" t="str">
        <f t="shared" si="10"/>
        <v/>
      </c>
      <c r="R17" s="3" t="str">
        <f t="shared" si="1"/>
        <v/>
      </c>
      <c r="S17" s="17" t="str">
        <f t="shared" si="2"/>
        <v/>
      </c>
      <c r="T17" s="18" t="str">
        <f>IF(S17&lt;MAX(S$2:S17),(S17-MAX($S$2:S17))/MAX($S$2:S17),"")</f>
        <v/>
      </c>
      <c r="U17" s="18" t="str">
        <f t="shared" si="11"/>
        <v/>
      </c>
      <c r="V17" s="18" t="str">
        <f t="shared" si="3"/>
        <v/>
      </c>
      <c r="W17" s="18" t="str">
        <f t="shared" si="4"/>
        <v/>
      </c>
      <c r="X17" s="16" t="str">
        <f>IF(W17&lt;0,COUNTIF($V$2:V17,W17),"")</f>
        <v/>
      </c>
      <c r="Y17" s="16" t="str">
        <f>IF(W17&lt;0,COUNTIF(U17:$U$1045,W17)-1,"")</f>
        <v/>
      </c>
      <c r="Z17" s="20" t="str">
        <f t="shared" si="5"/>
        <v/>
      </c>
      <c r="AA17" s="15" t="str">
        <f>IF(W17=MIN(W:W),G17,"")</f>
        <v/>
      </c>
    </row>
    <row r="18" spans="1:27" ht="13.5" thickBot="1" x14ac:dyDescent="0.25">
      <c r="A18" s="30" t="s">
        <v>5</v>
      </c>
      <c r="B18" s="44">
        <f>CORREL(K2:K2120,Q2:Q2120)</f>
        <v>0.97934423827948391</v>
      </c>
      <c r="C18" s="44">
        <f>CORREL(Q2:Q2120,M2:M2120)</f>
        <v>0.26685020725215963</v>
      </c>
      <c r="D18" s="44">
        <f>IF($D$21=0,"na",CORREL(Q2:Q2120,O2:O2120))</f>
        <v>-9.1807163038567188E-2</v>
      </c>
      <c r="E18" s="45">
        <f>CORREL(Q2:Q2120,Q2:Q2120)</f>
        <v>1</v>
      </c>
      <c r="F18" s="3"/>
      <c r="G18" s="15">
        <v>9983</v>
      </c>
      <c r="H18" s="3">
        <v>5.5640000000000002E-2</v>
      </c>
      <c r="I18" s="3">
        <v>2.0339999999999998E-3</v>
      </c>
      <c r="J18" s="3">
        <v>5.7803469999999999E-3</v>
      </c>
      <c r="K18" s="3" t="str">
        <f t="shared" si="6"/>
        <v/>
      </c>
      <c r="L18" s="3" t="str">
        <f t="shared" si="7"/>
        <v/>
      </c>
      <c r="M18" s="3" t="str">
        <f t="shared" si="8"/>
        <v/>
      </c>
      <c r="N18" s="3" t="str">
        <f t="shared" si="7"/>
        <v/>
      </c>
      <c r="O18" s="3" t="str">
        <f t="shared" si="9"/>
        <v/>
      </c>
      <c r="P18" s="3" t="str">
        <f t="shared" si="0"/>
        <v/>
      </c>
      <c r="Q18" s="3" t="str">
        <f t="shared" si="10"/>
        <v/>
      </c>
      <c r="R18" s="3" t="str">
        <f t="shared" si="1"/>
        <v/>
      </c>
      <c r="S18" s="17" t="str">
        <f t="shared" si="2"/>
        <v/>
      </c>
      <c r="T18" s="18" t="str">
        <f>IF(S18&lt;MAX(S$2:S18),(S18-MAX($S$2:S18))/MAX($S$2:S18),"")</f>
        <v/>
      </c>
      <c r="U18" s="18" t="str">
        <f t="shared" si="11"/>
        <v/>
      </c>
      <c r="V18" s="18" t="str">
        <f>IF(T18="","",MIN(V19,T18))</f>
        <v/>
      </c>
      <c r="W18" s="18" t="str">
        <f t="shared" si="4"/>
        <v/>
      </c>
      <c r="X18" s="16" t="str">
        <f>IF(W18&lt;0,COUNTIF($V$2:V18,W18),"")</f>
        <v/>
      </c>
      <c r="Y18" s="16" t="str">
        <f>IF(W18&lt;0,COUNTIF(U18:$U$1045,W18)-1,"")</f>
        <v/>
      </c>
      <c r="Z18" s="20" t="str">
        <f t="shared" si="5"/>
        <v/>
      </c>
      <c r="AA18" s="15" t="str">
        <f>IF(W18=MIN(W:W),G18,"")</f>
        <v/>
      </c>
    </row>
    <row r="19" spans="1:27" ht="13.5" thickBot="1" x14ac:dyDescent="0.25">
      <c r="A19" s="10"/>
      <c r="B19" s="2"/>
      <c r="C19" s="2"/>
      <c r="D19" s="2"/>
      <c r="E19" s="2"/>
      <c r="F19" s="3"/>
      <c r="G19" s="15">
        <v>10014</v>
      </c>
      <c r="H19" s="3">
        <v>-1.6760000000000001E-2</v>
      </c>
      <c r="I19" s="3">
        <v>2.9450000000000001E-3</v>
      </c>
      <c r="J19" s="3">
        <v>1.1494252999999999E-2</v>
      </c>
      <c r="K19" s="3" t="str">
        <f t="shared" si="6"/>
        <v/>
      </c>
      <c r="L19" s="3" t="str">
        <f t="shared" si="7"/>
        <v/>
      </c>
      <c r="M19" s="3" t="str">
        <f t="shared" si="8"/>
        <v/>
      </c>
      <c r="N19" s="3" t="str">
        <f t="shared" si="7"/>
        <v/>
      </c>
      <c r="O19" s="3" t="str">
        <f t="shared" si="9"/>
        <v/>
      </c>
      <c r="P19" s="3" t="str">
        <f t="shared" si="0"/>
        <v/>
      </c>
      <c r="Q19" s="3" t="str">
        <f t="shared" si="10"/>
        <v/>
      </c>
      <c r="R19" s="3" t="str">
        <f t="shared" si="1"/>
        <v/>
      </c>
      <c r="S19" s="17" t="str">
        <f>IF(G19=$B$4,(1+Q19),IF(AND(G19&gt;$B$4,G19&lt;=$B$5),(1+Q19)*S18,""))</f>
        <v/>
      </c>
      <c r="T19" s="18" t="str">
        <f>IF(S19&lt;MAX(S$2:S19),(S19-MAX($S$2:S19))/MAX($S$2:S19),"")</f>
        <v/>
      </c>
      <c r="U19" s="18" t="str">
        <f>IF(T19="","",MIN(U18,T19))</f>
        <v/>
      </c>
      <c r="V19" s="18" t="str">
        <f t="shared" si="3"/>
        <v/>
      </c>
      <c r="W19" s="18" t="str">
        <f t="shared" si="4"/>
        <v/>
      </c>
      <c r="X19" s="16" t="str">
        <f>IF(W19&lt;0,COUNTIF($V$2:V19,W19),"")</f>
        <v/>
      </c>
      <c r="Y19" s="16" t="str">
        <f>IF(W19&lt;0,COUNTIF(U19:$U$1045,W19)-1,"")</f>
        <v/>
      </c>
      <c r="Z19" s="20" t="str">
        <f t="shared" si="5"/>
        <v/>
      </c>
      <c r="AA19" s="15" t="str">
        <f>IF(W19=MIN(W:W),G19,"")</f>
        <v/>
      </c>
    </row>
    <row r="20" spans="1:27" x14ac:dyDescent="0.2">
      <c r="A20" s="46"/>
      <c r="B20" s="33" t="s">
        <v>1</v>
      </c>
      <c r="C20" s="33" t="s">
        <v>3</v>
      </c>
      <c r="D20" s="33" t="s">
        <v>2</v>
      </c>
      <c r="E20" s="34" t="s">
        <v>5</v>
      </c>
      <c r="G20" s="15">
        <v>10044</v>
      </c>
      <c r="H20" s="3">
        <v>7.3760000000000006E-2</v>
      </c>
      <c r="I20" s="3">
        <v>4.2880000000000001E-3</v>
      </c>
      <c r="J20" s="3">
        <v>-1.7045455000000001E-2</v>
      </c>
      <c r="K20" s="3" t="str">
        <f t="shared" si="6"/>
        <v/>
      </c>
      <c r="L20" s="3" t="str">
        <f t="shared" si="7"/>
        <v/>
      </c>
      <c r="M20" s="3" t="str">
        <f t="shared" si="8"/>
        <v/>
      </c>
      <c r="N20" s="3" t="str">
        <f t="shared" si="7"/>
        <v/>
      </c>
      <c r="O20" s="3" t="str">
        <f t="shared" si="9"/>
        <v/>
      </c>
      <c r="P20" s="3" t="str">
        <f t="shared" si="0"/>
        <v/>
      </c>
      <c r="Q20" s="3" t="str">
        <f t="shared" si="10"/>
        <v/>
      </c>
      <c r="R20" s="3" t="str">
        <f t="shared" si="1"/>
        <v/>
      </c>
      <c r="S20" s="17" t="str">
        <f t="shared" si="2"/>
        <v/>
      </c>
      <c r="T20" s="18" t="str">
        <f>IF(S20&lt;MAX(S$2:S20),(S20-MAX($S$2:S20))/MAX($S$2:S20),"")</f>
        <v/>
      </c>
      <c r="U20" s="18" t="str">
        <f t="shared" si="11"/>
        <v/>
      </c>
      <c r="V20" s="18" t="str">
        <f t="shared" si="3"/>
        <v/>
      </c>
      <c r="W20" s="18" t="str">
        <f t="shared" si="4"/>
        <v/>
      </c>
      <c r="X20" s="16" t="str">
        <f>IF(W20&lt;0,COUNTIF($V$2:V20,W20),"")</f>
        <v/>
      </c>
      <c r="Y20" s="16" t="str">
        <f>IF(W20&lt;0,COUNTIF(U20:$U$1045,W20)-1,"")</f>
        <v/>
      </c>
      <c r="Z20" s="20" t="str">
        <f t="shared" si="5"/>
        <v/>
      </c>
      <c r="AA20" s="15" t="str">
        <f>IF(W20=MIN(W:W),G20,"")</f>
        <v/>
      </c>
    </row>
    <row r="21" spans="1:27" x14ac:dyDescent="0.2">
      <c r="A21" s="26" t="s">
        <v>32</v>
      </c>
      <c r="B21" s="3">
        <f>PRODUCT(L:L)^(1/E5)-1</f>
        <v>0.11261735438657849</v>
      </c>
      <c r="C21" s="3">
        <f>PRODUCT(N:N)^(1/E5)-1</f>
        <v>5.1053706713749092E-2</v>
      </c>
      <c r="D21" s="3">
        <f>PRODUCT(P:P)^(1/E5)-1</f>
        <v>3.6692872812938093E-2</v>
      </c>
      <c r="E21" s="41">
        <f>PRODUCT(R:R)^(1/E5)-1</f>
        <v>9.0698674758788123E-2</v>
      </c>
      <c r="F21" s="4"/>
      <c r="G21" s="15">
        <v>10075</v>
      </c>
      <c r="H21" s="3">
        <v>2.7126000000000001E-2</v>
      </c>
      <c r="I21" s="3">
        <v>5.6109999999999997E-3</v>
      </c>
      <c r="J21" s="3">
        <v>-5.7803469999999999E-3</v>
      </c>
      <c r="K21" s="3" t="str">
        <f t="shared" si="6"/>
        <v/>
      </c>
      <c r="L21" s="3" t="str">
        <f t="shared" si="7"/>
        <v/>
      </c>
      <c r="M21" s="3" t="str">
        <f t="shared" si="8"/>
        <v/>
      </c>
      <c r="N21" s="3" t="str">
        <f t="shared" si="7"/>
        <v/>
      </c>
      <c r="O21" s="3" t="str">
        <f t="shared" si="9"/>
        <v/>
      </c>
      <c r="P21" s="3" t="str">
        <f t="shared" si="0"/>
        <v/>
      </c>
      <c r="Q21" s="3" t="str">
        <f t="shared" si="10"/>
        <v/>
      </c>
      <c r="R21" s="3" t="str">
        <f t="shared" si="1"/>
        <v/>
      </c>
      <c r="S21" s="17" t="str">
        <f t="shared" si="2"/>
        <v/>
      </c>
      <c r="T21" s="18" t="str">
        <f>IF(S21&lt;MAX(S$2:S21),(S21-MAX($S$2:S21))/MAX($S$2:S21),"")</f>
        <v/>
      </c>
      <c r="U21" s="18" t="str">
        <f t="shared" si="11"/>
        <v/>
      </c>
      <c r="V21" s="18" t="str">
        <f t="shared" si="3"/>
        <v/>
      </c>
      <c r="W21" s="18" t="str">
        <f t="shared" si="4"/>
        <v/>
      </c>
      <c r="X21" s="16" t="str">
        <f>IF(W21&lt;0,COUNTIF($V$2:V21,W21),"")</f>
        <v/>
      </c>
      <c r="Y21" s="16" t="str">
        <f>IF(W21&lt;0,COUNTIF(U21:$U$1045,W21)-1,"")</f>
        <v/>
      </c>
      <c r="Z21" s="20" t="str">
        <f t="shared" si="5"/>
        <v/>
      </c>
      <c r="AA21" s="15" t="str">
        <f>IF(W21=MIN(W:W),G21,"")</f>
        <v/>
      </c>
    </row>
    <row r="22" spans="1:27" ht="13.5" thickBot="1" x14ac:dyDescent="0.25">
      <c r="A22" s="30" t="s">
        <v>33</v>
      </c>
      <c r="B22" s="42">
        <f>STDEV(K:K)*12^0.5</f>
        <v>0.1489021313001439</v>
      </c>
      <c r="C22" s="42">
        <f>STDEV(M:M)*12^0.5</f>
        <v>4.6861313204967919E-2</v>
      </c>
      <c r="D22" s="42">
        <f>STDEV(O:O)*12^0.5</f>
        <v>1.5387078487289593E-2</v>
      </c>
      <c r="E22" s="43">
        <f>STDEV(Q:Q)*12^0.5</f>
        <v>9.2497847070140485E-2</v>
      </c>
      <c r="F22" s="2"/>
      <c r="G22" s="15">
        <v>10106</v>
      </c>
      <c r="H22" s="3">
        <v>4.9369000000000003E-2</v>
      </c>
      <c r="I22" s="3">
        <v>6.0159999999999996E-3</v>
      </c>
      <c r="J22" s="3">
        <v>5.8139530000000002E-3</v>
      </c>
      <c r="K22" s="3" t="str">
        <f t="shared" si="6"/>
        <v/>
      </c>
      <c r="L22" s="3" t="str">
        <f t="shared" si="7"/>
        <v/>
      </c>
      <c r="M22" s="3" t="str">
        <f t="shared" si="8"/>
        <v/>
      </c>
      <c r="N22" s="3" t="str">
        <f t="shared" si="7"/>
        <v/>
      </c>
      <c r="O22" s="3" t="str">
        <f t="shared" si="9"/>
        <v/>
      </c>
      <c r="P22" s="3" t="str">
        <f t="shared" si="0"/>
        <v/>
      </c>
      <c r="Q22" s="3" t="str">
        <f t="shared" si="10"/>
        <v/>
      </c>
      <c r="R22" s="3" t="str">
        <f t="shared" si="1"/>
        <v/>
      </c>
      <c r="S22" s="17" t="str">
        <f t="shared" si="2"/>
        <v/>
      </c>
      <c r="T22" s="18" t="str">
        <f>IF(S22&lt;MAX(S$2:S22),(S22-MAX($S$2:S22))/MAX($S$2:S22),"")</f>
        <v/>
      </c>
      <c r="U22" s="18" t="str">
        <f t="shared" si="11"/>
        <v/>
      </c>
      <c r="V22" s="18" t="str">
        <f t="shared" si="3"/>
        <v/>
      </c>
      <c r="W22" s="18" t="str">
        <f t="shared" si="4"/>
        <v/>
      </c>
      <c r="X22" s="16" t="str">
        <f>IF(W22&lt;0,COUNTIF($V$2:V22,W22),"")</f>
        <v/>
      </c>
      <c r="Y22" s="16" t="str">
        <f>IF(W22&lt;0,COUNTIF(U22:$U$1045,W22)-1,"")</f>
        <v/>
      </c>
      <c r="Z22" s="20" t="str">
        <f t="shared" si="5"/>
        <v/>
      </c>
      <c r="AA22" s="15" t="str">
        <f>IF(W22=MIN(W:W),G22,"")</f>
        <v/>
      </c>
    </row>
    <row r="23" spans="1:27" x14ac:dyDescent="0.2">
      <c r="A23" s="10"/>
      <c r="F23" s="2"/>
      <c r="G23" s="15">
        <v>10136</v>
      </c>
      <c r="H23" s="3">
        <v>-4.3212E-2</v>
      </c>
      <c r="I23" s="3">
        <v>-3.4499999999999999E-3</v>
      </c>
      <c r="J23" s="3">
        <v>5.7803469999999999E-3</v>
      </c>
      <c r="K23" s="3" t="str">
        <f t="shared" si="6"/>
        <v/>
      </c>
      <c r="L23" s="3" t="str">
        <f t="shared" si="7"/>
        <v/>
      </c>
      <c r="M23" s="3" t="str">
        <f t="shared" si="8"/>
        <v/>
      </c>
      <c r="N23" s="3" t="str">
        <f t="shared" si="7"/>
        <v/>
      </c>
      <c r="O23" s="3" t="str">
        <f t="shared" si="9"/>
        <v/>
      </c>
      <c r="P23" s="3" t="str">
        <f t="shared" si="0"/>
        <v/>
      </c>
      <c r="Q23" s="3" t="str">
        <f t="shared" si="10"/>
        <v/>
      </c>
      <c r="R23" s="3" t="str">
        <f t="shared" si="1"/>
        <v/>
      </c>
      <c r="S23" s="17" t="str">
        <f t="shared" si="2"/>
        <v/>
      </c>
      <c r="T23" s="18" t="str">
        <f>IF(S23&lt;MAX(S$2:S23),(S23-MAX($S$2:S23))/MAX($S$2:S23),"")</f>
        <v/>
      </c>
      <c r="U23" s="18" t="str">
        <f t="shared" si="11"/>
        <v/>
      </c>
      <c r="V23" s="18" t="str">
        <f t="shared" si="3"/>
        <v/>
      </c>
      <c r="W23" s="18" t="str">
        <f t="shared" si="4"/>
        <v/>
      </c>
      <c r="X23" s="16" t="str">
        <f>IF(W23&lt;0,COUNTIF($V$2:V23,W23),"")</f>
        <v/>
      </c>
      <c r="Y23" s="16" t="str">
        <f>IF(W23&lt;0,COUNTIF(U23:$U$1045,W23)-1,"")</f>
        <v/>
      </c>
      <c r="Z23" s="20" t="str">
        <f t="shared" si="5"/>
        <v/>
      </c>
      <c r="AA23" s="15" t="str">
        <f>IF(W23=MIN(W:W),G23,"")</f>
        <v/>
      </c>
    </row>
    <row r="24" spans="1:27" x14ac:dyDescent="0.2">
      <c r="A24" s="10" t="s">
        <v>30</v>
      </c>
      <c r="B24" s="22">
        <v>45363</v>
      </c>
      <c r="C24" s="3"/>
      <c r="E24" s="3"/>
      <c r="F24" s="2"/>
      <c r="G24" s="15">
        <v>10167</v>
      </c>
      <c r="H24" s="3">
        <v>6.9984000000000005E-2</v>
      </c>
      <c r="I24" s="3">
        <v>8.3180000000000007E-3</v>
      </c>
      <c r="J24" s="3">
        <v>-5.747126E-3</v>
      </c>
      <c r="K24" s="3" t="str">
        <f t="shared" si="6"/>
        <v/>
      </c>
      <c r="L24" s="3" t="str">
        <f t="shared" si="7"/>
        <v/>
      </c>
      <c r="M24" s="3" t="str">
        <f t="shared" si="8"/>
        <v/>
      </c>
      <c r="N24" s="3" t="str">
        <f t="shared" si="7"/>
        <v/>
      </c>
      <c r="O24" s="3" t="str">
        <f t="shared" si="9"/>
        <v/>
      </c>
      <c r="P24" s="3" t="str">
        <f t="shared" si="0"/>
        <v/>
      </c>
      <c r="Q24" s="3" t="str">
        <f t="shared" si="10"/>
        <v/>
      </c>
      <c r="R24" s="3" t="str">
        <f t="shared" si="1"/>
        <v/>
      </c>
      <c r="S24" s="17" t="str">
        <f t="shared" si="2"/>
        <v/>
      </c>
      <c r="T24" s="18" t="str">
        <f>IF(S24&lt;MAX(S$2:S24),(S24-MAX($S$2:S24))/MAX($S$2:S24),"")</f>
        <v/>
      </c>
      <c r="U24" s="18" t="str">
        <f t="shared" si="11"/>
        <v/>
      </c>
      <c r="V24" s="18" t="str">
        <f t="shared" si="3"/>
        <v/>
      </c>
      <c r="W24" s="18" t="str">
        <f t="shared" si="4"/>
        <v/>
      </c>
      <c r="X24" s="16" t="str">
        <f>IF(W24&lt;0,COUNTIF($V$2:V24,W24),"")</f>
        <v/>
      </c>
      <c r="Y24" s="16" t="str">
        <f>IF(W24&lt;0,COUNTIF(U24:$U$1045,W24)-1,"")</f>
        <v/>
      </c>
      <c r="Z24" s="20" t="str">
        <f t="shared" si="5"/>
        <v/>
      </c>
      <c r="AA24" s="15" t="str">
        <f>IF(W24=MIN(W:W),G24,"")</f>
        <v/>
      </c>
    </row>
    <row r="25" spans="1:27" x14ac:dyDescent="0.2">
      <c r="F25" s="2"/>
      <c r="G25" s="15">
        <v>10197</v>
      </c>
      <c r="H25" s="3">
        <v>2.8034E-2</v>
      </c>
      <c r="I25" s="3">
        <v>3.7290000000000001E-3</v>
      </c>
      <c r="J25" s="3">
        <v>0</v>
      </c>
      <c r="K25" s="3" t="str">
        <f t="shared" si="6"/>
        <v/>
      </c>
      <c r="L25" s="3" t="str">
        <f t="shared" si="7"/>
        <v/>
      </c>
      <c r="M25" s="3" t="str">
        <f t="shared" si="8"/>
        <v/>
      </c>
      <c r="N25" s="3" t="str">
        <f t="shared" si="7"/>
        <v/>
      </c>
      <c r="O25" s="3" t="str">
        <f t="shared" si="9"/>
        <v/>
      </c>
      <c r="P25" s="3" t="str">
        <f t="shared" si="0"/>
        <v/>
      </c>
      <c r="Q25" s="3" t="str">
        <f t="shared" si="10"/>
        <v/>
      </c>
      <c r="R25" s="3" t="str">
        <f t="shared" si="1"/>
        <v/>
      </c>
      <c r="S25" s="17" t="str">
        <f t="shared" si="2"/>
        <v/>
      </c>
      <c r="T25" s="18" t="str">
        <f>IF(S25&lt;MAX(S$2:S25),(S25-MAX($S$2:S25))/MAX($S$2:S25),"")</f>
        <v/>
      </c>
      <c r="U25" s="18" t="str">
        <f t="shared" si="11"/>
        <v/>
      </c>
      <c r="V25" s="18" t="str">
        <f t="shared" si="3"/>
        <v/>
      </c>
      <c r="W25" s="18" t="str">
        <f t="shared" si="4"/>
        <v/>
      </c>
      <c r="X25" s="16" t="str">
        <f>IF(W25&lt;0,COUNTIF($V$2:V25,W25),"")</f>
        <v/>
      </c>
      <c r="Y25" s="16" t="str">
        <f>IF(W25&lt;0,COUNTIF(U25:$U$1045,W25)-1,"")</f>
        <v/>
      </c>
      <c r="Z25" s="20" t="str">
        <f t="shared" si="5"/>
        <v/>
      </c>
      <c r="AA25" s="15" t="str">
        <f>IF(W25=MIN(W:W),G25,"")</f>
        <v/>
      </c>
    </row>
    <row r="26" spans="1:27" x14ac:dyDescent="0.2">
      <c r="G26" s="15">
        <v>10228</v>
      </c>
      <c r="H26" s="3">
        <v>-3.9449999999999997E-3</v>
      </c>
      <c r="I26" s="3">
        <v>4.6129999999999999E-3</v>
      </c>
      <c r="J26" s="3">
        <v>0</v>
      </c>
      <c r="K26" s="3" t="str">
        <f t="shared" si="6"/>
        <v/>
      </c>
      <c r="L26" s="3" t="str">
        <f t="shared" si="7"/>
        <v/>
      </c>
      <c r="M26" s="3" t="str">
        <f t="shared" si="8"/>
        <v/>
      </c>
      <c r="N26" s="3" t="str">
        <f t="shared" si="7"/>
        <v/>
      </c>
      <c r="O26" s="3" t="str">
        <f t="shared" si="9"/>
        <v/>
      </c>
      <c r="P26" s="3" t="str">
        <f t="shared" si="0"/>
        <v/>
      </c>
      <c r="Q26" s="3" t="str">
        <f t="shared" si="10"/>
        <v/>
      </c>
      <c r="R26" s="3" t="str">
        <f t="shared" si="1"/>
        <v/>
      </c>
      <c r="S26" s="17" t="str">
        <f t="shared" si="2"/>
        <v/>
      </c>
      <c r="T26" s="18" t="str">
        <f>IF(S26&lt;MAX(S$2:S26),(S26-MAX($S$2:S26))/MAX($S$2:S26),"")</f>
        <v/>
      </c>
      <c r="U26" s="18" t="str">
        <f t="shared" si="11"/>
        <v/>
      </c>
      <c r="V26" s="18" t="str">
        <f t="shared" si="3"/>
        <v/>
      </c>
      <c r="W26" s="18" t="str">
        <f t="shared" si="4"/>
        <v/>
      </c>
      <c r="X26" s="16" t="str">
        <f>IF(W26&lt;0,COUNTIF($V$2:V26,W26),"")</f>
        <v/>
      </c>
      <c r="Y26" s="16" t="str">
        <f>IF(W26&lt;0,COUNTIF(U26:$U$1045,W26)-1,"")</f>
        <v/>
      </c>
      <c r="Z26" s="20" t="str">
        <f t="shared" si="5"/>
        <v/>
      </c>
      <c r="AA26" s="15" t="str">
        <f>IF(W26=MIN(W:W),G26,"")</f>
        <v/>
      </c>
    </row>
    <row r="27" spans="1:27" x14ac:dyDescent="0.2">
      <c r="G27" s="15">
        <v>10259</v>
      </c>
      <c r="H27" s="3">
        <v>-1.3664000000000001E-2</v>
      </c>
      <c r="I27" s="3">
        <v>-3.6000000000000002E-4</v>
      </c>
      <c r="J27" s="3">
        <v>-1.1560694E-2</v>
      </c>
      <c r="K27" s="3" t="str">
        <f t="shared" si="6"/>
        <v/>
      </c>
      <c r="L27" s="3" t="str">
        <f t="shared" si="7"/>
        <v/>
      </c>
      <c r="M27" s="3" t="str">
        <f t="shared" si="8"/>
        <v/>
      </c>
      <c r="N27" s="3" t="str">
        <f t="shared" si="7"/>
        <v/>
      </c>
      <c r="O27" s="3" t="str">
        <f t="shared" si="9"/>
        <v/>
      </c>
      <c r="P27" s="3" t="str">
        <f t="shared" si="0"/>
        <v/>
      </c>
      <c r="Q27" s="3" t="str">
        <f t="shared" si="10"/>
        <v/>
      </c>
      <c r="R27" s="3" t="str">
        <f t="shared" si="1"/>
        <v/>
      </c>
      <c r="S27" s="17" t="str">
        <f t="shared" si="2"/>
        <v/>
      </c>
      <c r="T27" s="18" t="str">
        <f>IF(S27&lt;MAX(S$2:S27),(S27-MAX($S$2:S27))/MAX($S$2:S27),"")</f>
        <v/>
      </c>
      <c r="U27" s="18" t="str">
        <f t="shared" si="11"/>
        <v/>
      </c>
      <c r="V27" s="18" t="str">
        <f t="shared" si="3"/>
        <v/>
      </c>
      <c r="W27" s="18" t="str">
        <f t="shared" si="4"/>
        <v/>
      </c>
      <c r="X27" s="16" t="str">
        <f>IF(W27&lt;0,COUNTIF($V$2:V27,W27),"")</f>
        <v/>
      </c>
      <c r="Y27" s="16" t="str">
        <f>IF(W27&lt;0,COUNTIF(U27:$U$1045,W27)-1,"")</f>
        <v/>
      </c>
      <c r="Z27" s="20" t="str">
        <f t="shared" si="5"/>
        <v/>
      </c>
      <c r="AA27" s="15" t="str">
        <f>IF(W27=MIN(W:W),G27,"")</f>
        <v/>
      </c>
    </row>
    <row r="28" spans="1:27" x14ac:dyDescent="0.2">
      <c r="G28" s="15">
        <v>10288</v>
      </c>
      <c r="H28" s="3">
        <v>9.0412000000000006E-2</v>
      </c>
      <c r="I28" s="3">
        <v>1.044E-3</v>
      </c>
      <c r="J28" s="3">
        <v>0</v>
      </c>
      <c r="K28" s="3" t="str">
        <f t="shared" si="6"/>
        <v/>
      </c>
      <c r="L28" s="3" t="str">
        <f t="shared" si="7"/>
        <v/>
      </c>
      <c r="M28" s="3" t="str">
        <f t="shared" si="8"/>
        <v/>
      </c>
      <c r="N28" s="3" t="str">
        <f t="shared" si="7"/>
        <v/>
      </c>
      <c r="O28" s="3" t="str">
        <f t="shared" si="9"/>
        <v/>
      </c>
      <c r="P28" s="3" t="str">
        <f t="shared" si="0"/>
        <v/>
      </c>
      <c r="Q28" s="3" t="str">
        <f t="shared" si="10"/>
        <v/>
      </c>
      <c r="R28" s="3" t="str">
        <f t="shared" si="1"/>
        <v/>
      </c>
      <c r="S28" s="17" t="str">
        <f t="shared" si="2"/>
        <v/>
      </c>
      <c r="T28" s="18" t="str">
        <f>IF(S28&lt;MAX(S$2:S28),(S28-MAX($S$2:S28))/MAX($S$2:S28),"")</f>
        <v/>
      </c>
      <c r="U28" s="18" t="str">
        <f t="shared" si="11"/>
        <v/>
      </c>
      <c r="V28" s="18" t="str">
        <f t="shared" si="3"/>
        <v/>
      </c>
      <c r="W28" s="18" t="str">
        <f t="shared" si="4"/>
        <v/>
      </c>
      <c r="X28" s="16" t="str">
        <f>IF(W28&lt;0,COUNTIF($V$2:V28,W28),"")</f>
        <v/>
      </c>
      <c r="Y28" s="16" t="str">
        <f>IF(W28&lt;0,COUNTIF(U28:$U$1045,W28)-1,"")</f>
        <v/>
      </c>
      <c r="Z28" s="20" t="str">
        <f t="shared" si="5"/>
        <v/>
      </c>
      <c r="AA28" s="15" t="str">
        <f>IF(W28=MIN(W:W),G28,"")</f>
        <v/>
      </c>
    </row>
    <row r="29" spans="1:27" x14ac:dyDescent="0.2">
      <c r="G29" s="15">
        <v>10319</v>
      </c>
      <c r="H29" s="3">
        <v>4.4277999999999998E-2</v>
      </c>
      <c r="I29" s="3">
        <v>-2.5999999999999998E-4</v>
      </c>
      <c r="J29" s="3">
        <v>0</v>
      </c>
      <c r="K29" s="3" t="str">
        <f t="shared" si="6"/>
        <v/>
      </c>
      <c r="L29" s="3" t="str">
        <f t="shared" si="7"/>
        <v/>
      </c>
      <c r="M29" s="3" t="str">
        <f t="shared" si="8"/>
        <v/>
      </c>
      <c r="N29" s="3" t="str">
        <f t="shared" si="7"/>
        <v/>
      </c>
      <c r="O29" s="3" t="str">
        <f t="shared" si="9"/>
        <v/>
      </c>
      <c r="P29" s="3" t="str">
        <f t="shared" si="0"/>
        <v/>
      </c>
      <c r="Q29" s="3" t="str">
        <f t="shared" si="10"/>
        <v/>
      </c>
      <c r="R29" s="3" t="str">
        <f t="shared" si="1"/>
        <v/>
      </c>
      <c r="S29" s="17" t="str">
        <f t="shared" si="2"/>
        <v/>
      </c>
      <c r="T29" s="18" t="str">
        <f>IF(S29&lt;MAX(S$2:S29),(S29-MAX($S$2:S29))/MAX($S$2:S29),"")</f>
        <v/>
      </c>
      <c r="U29" s="18" t="str">
        <f t="shared" si="11"/>
        <v/>
      </c>
      <c r="V29" s="18" t="str">
        <f t="shared" si="3"/>
        <v/>
      </c>
      <c r="W29" s="18" t="str">
        <f t="shared" si="4"/>
        <v/>
      </c>
      <c r="X29" s="16" t="str">
        <f>IF(W29&lt;0,COUNTIF($V$2:V29,W29),"")</f>
        <v/>
      </c>
      <c r="Y29" s="16" t="str">
        <f>IF(W29&lt;0,COUNTIF(U29:$U$1045,W29)-1,"")</f>
        <v/>
      </c>
      <c r="Z29" s="20" t="str">
        <f t="shared" si="5"/>
        <v/>
      </c>
      <c r="AA29" s="15" t="str">
        <f>IF(W29=MIN(W:W),G29,"")</f>
        <v/>
      </c>
    </row>
    <row r="30" spans="1:27" x14ac:dyDescent="0.2">
      <c r="G30" s="15">
        <v>10349</v>
      </c>
      <c r="H30" s="3">
        <v>2.0171999999999999E-2</v>
      </c>
      <c r="I30" s="3">
        <v>-6.4000000000000005E-4</v>
      </c>
      <c r="J30" s="3">
        <v>5.8479530000000004E-3</v>
      </c>
      <c r="K30" s="3" t="str">
        <f t="shared" si="6"/>
        <v/>
      </c>
      <c r="L30" s="3" t="str">
        <f t="shared" si="7"/>
        <v/>
      </c>
      <c r="M30" s="3" t="str">
        <f t="shared" si="8"/>
        <v/>
      </c>
      <c r="N30" s="3" t="str">
        <f t="shared" si="7"/>
        <v/>
      </c>
      <c r="O30" s="3" t="str">
        <f t="shared" si="9"/>
        <v/>
      </c>
      <c r="P30" s="3" t="str">
        <f t="shared" si="0"/>
        <v/>
      </c>
      <c r="Q30" s="3" t="str">
        <f t="shared" si="10"/>
        <v/>
      </c>
      <c r="R30" s="3" t="str">
        <f t="shared" si="1"/>
        <v/>
      </c>
      <c r="S30" s="17" t="str">
        <f t="shared" si="2"/>
        <v/>
      </c>
      <c r="T30" s="18" t="str">
        <f>IF(S30&lt;MAX(S$2:S30),(S30-MAX($S$2:S30))/MAX($S$2:S30),"")</f>
        <v/>
      </c>
      <c r="U30" s="18" t="str">
        <f t="shared" si="11"/>
        <v/>
      </c>
      <c r="V30" s="18" t="str">
        <f t="shared" si="3"/>
        <v/>
      </c>
      <c r="W30" s="18" t="str">
        <f t="shared" si="4"/>
        <v/>
      </c>
      <c r="X30" s="16" t="str">
        <f>IF(W30&lt;0,COUNTIF($V$2:V30,W30),"")</f>
        <v/>
      </c>
      <c r="Y30" s="16" t="str">
        <f>IF(W30&lt;0,COUNTIF(U30:$U$1045,W30)-1,"")</f>
        <v/>
      </c>
      <c r="Z30" s="20" t="str">
        <f t="shared" si="5"/>
        <v/>
      </c>
      <c r="AA30" s="15" t="str">
        <f>IF(W30=MIN(W:W),G30,"")</f>
        <v/>
      </c>
    </row>
    <row r="31" spans="1:27" x14ac:dyDescent="0.2">
      <c r="G31" s="15">
        <v>10380</v>
      </c>
      <c r="H31" s="3">
        <v>-4.6944E-2</v>
      </c>
      <c r="I31" s="3">
        <v>1.655E-3</v>
      </c>
      <c r="J31" s="3">
        <v>-5.8139530000000002E-3</v>
      </c>
      <c r="K31" s="3" t="str">
        <f t="shared" si="6"/>
        <v/>
      </c>
      <c r="L31" s="3" t="str">
        <f t="shared" si="7"/>
        <v/>
      </c>
      <c r="M31" s="3" t="str">
        <f t="shared" si="8"/>
        <v/>
      </c>
      <c r="N31" s="3" t="str">
        <f t="shared" si="7"/>
        <v/>
      </c>
      <c r="O31" s="3" t="str">
        <f t="shared" si="9"/>
        <v/>
      </c>
      <c r="P31" s="3" t="str">
        <f t="shared" si="0"/>
        <v/>
      </c>
      <c r="Q31" s="3" t="str">
        <f t="shared" si="10"/>
        <v/>
      </c>
      <c r="R31" s="3" t="str">
        <f t="shared" si="1"/>
        <v/>
      </c>
      <c r="S31" s="17" t="str">
        <f t="shared" si="2"/>
        <v/>
      </c>
      <c r="T31" s="18" t="str">
        <f>IF(S31&lt;MAX(S$2:S31),(S31-MAX($S$2:S31))/MAX($S$2:S31),"")</f>
        <v/>
      </c>
      <c r="U31" s="18" t="str">
        <f t="shared" si="11"/>
        <v/>
      </c>
      <c r="V31" s="18" t="str">
        <f t="shared" si="3"/>
        <v/>
      </c>
      <c r="W31" s="18" t="str">
        <f t="shared" si="4"/>
        <v/>
      </c>
      <c r="X31" s="16" t="str">
        <f>IF(W31&lt;0,COUNTIF($V$2:V31,W31),"")</f>
        <v/>
      </c>
      <c r="Y31" s="16" t="str">
        <f>IF(W31&lt;0,COUNTIF(U31:$U$1045,W31)-1,"")</f>
        <v/>
      </c>
      <c r="Z31" s="20" t="str">
        <f t="shared" si="5"/>
        <v/>
      </c>
      <c r="AA31" s="15" t="str">
        <f>IF(W31=MIN(W:W),G31,"")</f>
        <v/>
      </c>
    </row>
    <row r="32" spans="1:27" x14ac:dyDescent="0.2">
      <c r="G32" s="15">
        <v>10410</v>
      </c>
      <c r="H32" s="3">
        <v>9.4179999999999993E-3</v>
      </c>
      <c r="I32" s="3">
        <v>-8.9499999999999996E-3</v>
      </c>
      <c r="J32" s="3">
        <v>0</v>
      </c>
      <c r="K32" s="3" t="str">
        <f t="shared" si="6"/>
        <v/>
      </c>
      <c r="L32" s="3" t="str">
        <f t="shared" si="7"/>
        <v/>
      </c>
      <c r="M32" s="3" t="str">
        <f t="shared" si="8"/>
        <v/>
      </c>
      <c r="N32" s="3" t="str">
        <f t="shared" si="7"/>
        <v/>
      </c>
      <c r="O32" s="3" t="str">
        <f t="shared" si="9"/>
        <v/>
      </c>
      <c r="P32" s="3" t="str">
        <f t="shared" si="0"/>
        <v/>
      </c>
      <c r="Q32" s="3" t="str">
        <f t="shared" si="10"/>
        <v/>
      </c>
      <c r="R32" s="3" t="str">
        <f t="shared" si="1"/>
        <v/>
      </c>
      <c r="S32" s="17" t="str">
        <f t="shared" si="2"/>
        <v/>
      </c>
      <c r="T32" s="18" t="str">
        <f>IF(S32&lt;MAX(S$2:S32),(S32-MAX($S$2:S32))/MAX($S$2:S32),"")</f>
        <v/>
      </c>
      <c r="U32" s="18" t="str">
        <f t="shared" si="11"/>
        <v/>
      </c>
      <c r="V32" s="18" t="str">
        <f t="shared" si="3"/>
        <v/>
      </c>
      <c r="W32" s="18" t="str">
        <f t="shared" si="4"/>
        <v/>
      </c>
      <c r="X32" s="16" t="str">
        <f>IF(W32&lt;0,COUNTIF($V$2:V32,W32),"")</f>
        <v/>
      </c>
      <c r="Y32" s="16" t="str">
        <f>IF(W32&lt;0,COUNTIF(U32:$U$1045,W32)-1,"")</f>
        <v/>
      </c>
      <c r="Z32" s="20" t="str">
        <f t="shared" si="5"/>
        <v/>
      </c>
      <c r="AA32" s="15" t="str">
        <f>IF(W32=MIN(W:W),G32,"")</f>
        <v/>
      </c>
    </row>
    <row r="33" spans="7:27" x14ac:dyDescent="0.2">
      <c r="G33" s="15">
        <v>10441</v>
      </c>
      <c r="H33" s="3">
        <v>6.8141999999999994E-2</v>
      </c>
      <c r="I33" s="3">
        <v>5.0150000000000004E-3</v>
      </c>
      <c r="J33" s="3">
        <v>0</v>
      </c>
      <c r="K33" s="3" t="str">
        <f t="shared" si="6"/>
        <v/>
      </c>
      <c r="L33" s="3" t="str">
        <f t="shared" si="7"/>
        <v/>
      </c>
      <c r="M33" s="3" t="str">
        <f t="shared" si="8"/>
        <v/>
      </c>
      <c r="N33" s="3" t="str">
        <f t="shared" si="7"/>
        <v/>
      </c>
      <c r="O33" s="3" t="str">
        <f t="shared" si="9"/>
        <v/>
      </c>
      <c r="P33" s="3" t="str">
        <f t="shared" si="0"/>
        <v/>
      </c>
      <c r="Q33" s="3" t="str">
        <f t="shared" si="10"/>
        <v/>
      </c>
      <c r="R33" s="3" t="str">
        <f t="shared" si="1"/>
        <v/>
      </c>
      <c r="S33" s="17" t="str">
        <f t="shared" si="2"/>
        <v/>
      </c>
      <c r="T33" s="18" t="str">
        <f>IF(S33&lt;MAX(S$2:S33),(S33-MAX($S$2:S33))/MAX($S$2:S33),"")</f>
        <v/>
      </c>
      <c r="U33" s="18" t="str">
        <f t="shared" si="11"/>
        <v/>
      </c>
      <c r="V33" s="18" t="str">
        <f t="shared" si="3"/>
        <v/>
      </c>
      <c r="W33" s="18" t="str">
        <f t="shared" si="4"/>
        <v/>
      </c>
      <c r="X33" s="16" t="str">
        <f>IF(W33&lt;0,COUNTIF($V$2:V33,W33),"")</f>
        <v/>
      </c>
      <c r="Y33" s="16" t="str">
        <f>IF(W33&lt;0,COUNTIF(U33:$U$1045,W33)-1,"")</f>
        <v/>
      </c>
      <c r="Z33" s="20" t="str">
        <f t="shared" si="5"/>
        <v/>
      </c>
      <c r="AA33" s="15" t="str">
        <f>IF(W33=MIN(W:W),G33,"")</f>
        <v/>
      </c>
    </row>
    <row r="34" spans="7:27" x14ac:dyDescent="0.2">
      <c r="G34" s="15">
        <v>10472</v>
      </c>
      <c r="H34" s="3">
        <v>3.0719E-2</v>
      </c>
      <c r="I34" s="3">
        <v>2.764E-3</v>
      </c>
      <c r="J34" s="3">
        <v>1.1695906000000001E-2</v>
      </c>
      <c r="K34" s="3" t="str">
        <f t="shared" si="6"/>
        <v/>
      </c>
      <c r="L34" s="3" t="str">
        <f t="shared" si="7"/>
        <v/>
      </c>
      <c r="M34" s="3" t="str">
        <f t="shared" si="8"/>
        <v/>
      </c>
      <c r="N34" s="3" t="str">
        <f t="shared" si="7"/>
        <v/>
      </c>
      <c r="O34" s="3" t="str">
        <f t="shared" si="9"/>
        <v/>
      </c>
      <c r="P34" s="3" t="str">
        <f t="shared" si="0"/>
        <v/>
      </c>
      <c r="Q34" s="3" t="str">
        <f t="shared" si="10"/>
        <v/>
      </c>
      <c r="R34" s="3" t="str">
        <f t="shared" si="1"/>
        <v/>
      </c>
      <c r="S34" s="17" t="str">
        <f t="shared" si="2"/>
        <v/>
      </c>
      <c r="T34" s="18" t="str">
        <f>IF(S34&lt;MAX(S$2:S34),(S34-MAX($S$2:S34))/MAX($S$2:S34),"")</f>
        <v/>
      </c>
      <c r="U34" s="18" t="str">
        <f t="shared" si="11"/>
        <v/>
      </c>
      <c r="V34" s="18" t="str">
        <f t="shared" si="3"/>
        <v/>
      </c>
      <c r="W34" s="18" t="str">
        <f t="shared" si="4"/>
        <v/>
      </c>
      <c r="X34" s="16" t="str">
        <f>IF(W34&lt;0,COUNTIF($V$2:V34,W34),"")</f>
        <v/>
      </c>
      <c r="Y34" s="16" t="str">
        <f>IF(W34&lt;0,COUNTIF(U34:$U$1045,W34)-1,"")</f>
        <v/>
      </c>
      <c r="Z34" s="20" t="str">
        <f t="shared" si="5"/>
        <v/>
      </c>
      <c r="AA34" s="15" t="str">
        <f>IF(W34=MIN(W:W),G34,"")</f>
        <v/>
      </c>
    </row>
    <row r="35" spans="7:27" x14ac:dyDescent="0.2">
      <c r="G35" s="15">
        <v>10502</v>
      </c>
      <c r="H35" s="3">
        <v>1.7877000000000001E-2</v>
      </c>
      <c r="I35" s="3">
        <v>3.2160000000000001E-3</v>
      </c>
      <c r="J35" s="3">
        <v>-5.7803469999999999E-3</v>
      </c>
      <c r="K35" s="3" t="str">
        <f t="shared" si="6"/>
        <v/>
      </c>
      <c r="L35" s="3" t="str">
        <f t="shared" si="7"/>
        <v/>
      </c>
      <c r="M35" s="3" t="str">
        <f t="shared" si="8"/>
        <v/>
      </c>
      <c r="N35" s="3" t="str">
        <f t="shared" si="7"/>
        <v/>
      </c>
      <c r="O35" s="3" t="str">
        <f t="shared" si="9"/>
        <v/>
      </c>
      <c r="P35" s="3" t="str">
        <f t="shared" si="0"/>
        <v/>
      </c>
      <c r="Q35" s="3" t="str">
        <f t="shared" si="10"/>
        <v/>
      </c>
      <c r="R35" s="3" t="str">
        <f t="shared" si="1"/>
        <v/>
      </c>
      <c r="S35" s="17" t="str">
        <f t="shared" si="2"/>
        <v/>
      </c>
      <c r="T35" s="18" t="str">
        <f>IF(S35&lt;MAX(S$2:S35),(S35-MAX($S$2:S35))/MAX($S$2:S35),"")</f>
        <v/>
      </c>
      <c r="U35" s="18" t="str">
        <f t="shared" si="11"/>
        <v/>
      </c>
      <c r="V35" s="18" t="str">
        <f t="shared" si="3"/>
        <v/>
      </c>
      <c r="W35" s="18" t="str">
        <f t="shared" si="4"/>
        <v/>
      </c>
      <c r="X35" s="16" t="str">
        <f>IF(W35&lt;0,COUNTIF($V$2:V35,W35),"")</f>
        <v/>
      </c>
      <c r="Y35" s="16" t="str">
        <f>IF(W35&lt;0,COUNTIF(U35:$U$1045,W35)-1,"")</f>
        <v/>
      </c>
      <c r="Z35" s="20" t="str">
        <f t="shared" si="5"/>
        <v/>
      </c>
      <c r="AA35" s="15" t="str">
        <f>IF(W35=MIN(W:W),G35,"")</f>
        <v/>
      </c>
    </row>
    <row r="36" spans="7:27" x14ac:dyDescent="0.2">
      <c r="G36" s="15">
        <v>10533</v>
      </c>
      <c r="H36" s="3">
        <v>0.121366</v>
      </c>
      <c r="I36" s="3">
        <v>1.8860000000000001E-3</v>
      </c>
      <c r="J36" s="3">
        <v>0</v>
      </c>
      <c r="K36" s="3" t="str">
        <f t="shared" si="6"/>
        <v/>
      </c>
      <c r="L36" s="3" t="str">
        <f t="shared" si="7"/>
        <v/>
      </c>
      <c r="M36" s="3" t="str">
        <f t="shared" si="8"/>
        <v/>
      </c>
      <c r="N36" s="3" t="str">
        <f t="shared" si="7"/>
        <v/>
      </c>
      <c r="O36" s="3" t="str">
        <f t="shared" si="9"/>
        <v/>
      </c>
      <c r="P36" s="3" t="str">
        <f t="shared" si="0"/>
        <v/>
      </c>
      <c r="Q36" s="3" t="str">
        <f t="shared" si="10"/>
        <v/>
      </c>
      <c r="R36" s="3" t="str">
        <f t="shared" si="1"/>
        <v/>
      </c>
      <c r="S36" s="17" t="str">
        <f t="shared" si="2"/>
        <v/>
      </c>
      <c r="T36" s="18" t="str">
        <f>IF(S36&lt;MAX(S$2:S36),(S36-MAX($S$2:S36))/MAX($S$2:S36),"")</f>
        <v/>
      </c>
      <c r="U36" s="18" t="str">
        <f t="shared" si="11"/>
        <v/>
      </c>
      <c r="V36" s="18" t="str">
        <f t="shared" si="3"/>
        <v/>
      </c>
      <c r="W36" s="18" t="str">
        <f t="shared" si="4"/>
        <v/>
      </c>
      <c r="X36" s="16" t="str">
        <f>IF(W36&lt;0,COUNTIF($V$2:V36,W36),"")</f>
        <v/>
      </c>
      <c r="Y36" s="16" t="str">
        <f>IF(W36&lt;0,COUNTIF(U36:$U$1045,W36)-1,"")</f>
        <v/>
      </c>
      <c r="Z36" s="20" t="str">
        <f t="shared" si="5"/>
        <v/>
      </c>
      <c r="AA36" s="15" t="str">
        <f>IF(W36=MIN(W:W),G36,"")</f>
        <v/>
      </c>
    </row>
    <row r="37" spans="7:27" x14ac:dyDescent="0.2">
      <c r="G37" s="15">
        <v>10563</v>
      </c>
      <c r="H37" s="3">
        <v>2.9970000000000001E-3</v>
      </c>
      <c r="I37" s="3">
        <v>-7.3999999999999999E-4</v>
      </c>
      <c r="J37" s="3">
        <v>-5.8139530000000002E-3</v>
      </c>
      <c r="K37" s="3" t="str">
        <f t="shared" si="6"/>
        <v/>
      </c>
      <c r="L37" s="3" t="str">
        <f t="shared" si="7"/>
        <v/>
      </c>
      <c r="M37" s="3" t="str">
        <f t="shared" si="8"/>
        <v/>
      </c>
      <c r="N37" s="3" t="str">
        <f t="shared" si="7"/>
        <v/>
      </c>
      <c r="O37" s="3" t="str">
        <f t="shared" si="9"/>
        <v/>
      </c>
      <c r="P37" s="3" t="str">
        <f t="shared" si="0"/>
        <v/>
      </c>
      <c r="Q37" s="3" t="str">
        <f t="shared" si="10"/>
        <v/>
      </c>
      <c r="R37" s="3" t="str">
        <f t="shared" si="1"/>
        <v/>
      </c>
      <c r="S37" s="17" t="str">
        <f t="shared" si="2"/>
        <v/>
      </c>
      <c r="T37" s="18" t="str">
        <f>IF(S37&lt;MAX(S$2:S37),(S37-MAX($S$2:S37))/MAX($S$2:S37),"")</f>
        <v/>
      </c>
      <c r="U37" s="18" t="str">
        <f t="shared" si="11"/>
        <v/>
      </c>
      <c r="V37" s="18" t="str">
        <f t="shared" si="3"/>
        <v/>
      </c>
      <c r="W37" s="18" t="str">
        <f t="shared" si="4"/>
        <v/>
      </c>
      <c r="X37" s="16" t="str">
        <f>IF(W37&lt;0,COUNTIF($V$2:V37,W37),"")</f>
        <v/>
      </c>
      <c r="Y37" s="16" t="str">
        <f>IF(W37&lt;0,COUNTIF(U37:$U$1045,W37)-1,"")</f>
        <v/>
      </c>
      <c r="Z37" s="20" t="str">
        <f t="shared" si="5"/>
        <v/>
      </c>
      <c r="AA37" s="15" t="str">
        <f>IF(W37=MIN(W:W),G37,"")</f>
        <v/>
      </c>
    </row>
    <row r="38" spans="7:27" x14ac:dyDescent="0.2">
      <c r="G38" s="15">
        <v>10594</v>
      </c>
      <c r="H38" s="3">
        <v>4.7690999999999997E-2</v>
      </c>
      <c r="I38" s="3">
        <v>-2.8500000000000001E-3</v>
      </c>
      <c r="J38" s="3">
        <v>0</v>
      </c>
      <c r="K38" s="3" t="str">
        <f t="shared" si="6"/>
        <v/>
      </c>
      <c r="L38" s="3" t="str">
        <f t="shared" si="7"/>
        <v/>
      </c>
      <c r="M38" s="3" t="str">
        <f t="shared" si="8"/>
        <v/>
      </c>
      <c r="N38" s="3" t="str">
        <f t="shared" si="7"/>
        <v/>
      </c>
      <c r="O38" s="3" t="str">
        <f t="shared" si="9"/>
        <v/>
      </c>
      <c r="P38" s="3" t="str">
        <f t="shared" si="0"/>
        <v/>
      </c>
      <c r="Q38" s="3" t="str">
        <f t="shared" si="10"/>
        <v/>
      </c>
      <c r="R38" s="3" t="str">
        <f t="shared" si="1"/>
        <v/>
      </c>
      <c r="S38" s="17" t="str">
        <f t="shared" si="2"/>
        <v/>
      </c>
      <c r="T38" s="18" t="str">
        <f>IF(S38&lt;MAX(S$2:S38),(S38-MAX($S$2:S38))/MAX($S$2:S38),"")</f>
        <v/>
      </c>
      <c r="U38" s="18" t="str">
        <f t="shared" si="11"/>
        <v/>
      </c>
      <c r="V38" s="18" t="str">
        <f t="shared" si="3"/>
        <v/>
      </c>
      <c r="W38" s="18" t="str">
        <f t="shared" si="4"/>
        <v/>
      </c>
      <c r="X38" s="16" t="str">
        <f>IF(W38&lt;0,COUNTIF($V$2:V38,W38),"")</f>
        <v/>
      </c>
      <c r="Y38" s="16" t="str">
        <f>IF(W38&lt;0,COUNTIF(U38:$U$1045,W38)-1,"")</f>
        <v/>
      </c>
      <c r="Z38" s="20" t="str">
        <f t="shared" si="5"/>
        <v/>
      </c>
      <c r="AA38" s="15" t="str">
        <f>IF(W38=MIN(W:W),G38,"")</f>
        <v/>
      </c>
    </row>
    <row r="39" spans="7:27" x14ac:dyDescent="0.2">
      <c r="G39" s="15">
        <v>10625</v>
      </c>
      <c r="H39" s="3">
        <v>-6.8400000000000004E-4</v>
      </c>
      <c r="I39" s="3">
        <v>-1.8400000000000001E-3</v>
      </c>
      <c r="J39" s="3">
        <v>0</v>
      </c>
      <c r="K39" s="3" t="str">
        <f t="shared" si="6"/>
        <v/>
      </c>
      <c r="L39" s="3" t="str">
        <f t="shared" si="7"/>
        <v/>
      </c>
      <c r="M39" s="3" t="str">
        <f t="shared" si="8"/>
        <v/>
      </c>
      <c r="N39" s="3" t="str">
        <f t="shared" si="7"/>
        <v/>
      </c>
      <c r="O39" s="3" t="str">
        <f t="shared" si="9"/>
        <v/>
      </c>
      <c r="P39" s="3" t="str">
        <f t="shared" si="0"/>
        <v/>
      </c>
      <c r="Q39" s="3" t="str">
        <f t="shared" si="10"/>
        <v/>
      </c>
      <c r="R39" s="3" t="str">
        <f t="shared" si="1"/>
        <v/>
      </c>
      <c r="S39" s="17" t="str">
        <f t="shared" si="2"/>
        <v/>
      </c>
      <c r="T39" s="18" t="str">
        <f>IF(S39&lt;MAX(S$2:S39),(S39-MAX($S$2:S39))/MAX($S$2:S39),"")</f>
        <v/>
      </c>
      <c r="U39" s="18" t="str">
        <f t="shared" si="11"/>
        <v/>
      </c>
      <c r="V39" s="18" t="str">
        <f t="shared" si="3"/>
        <v/>
      </c>
      <c r="W39" s="18" t="str">
        <f t="shared" si="4"/>
        <v/>
      </c>
      <c r="X39" s="16" t="str">
        <f>IF(W39&lt;0,COUNTIF($V$2:V39,W39),"")</f>
        <v/>
      </c>
      <c r="Y39" s="16" t="str">
        <f>IF(W39&lt;0,COUNTIF(U39:$U$1045,W39)-1,"")</f>
        <v/>
      </c>
      <c r="Z39" s="20" t="str">
        <f t="shared" si="5"/>
        <v/>
      </c>
      <c r="AA39" s="15" t="str">
        <f>IF(W39=MIN(W:W),G39,"")</f>
        <v/>
      </c>
    </row>
    <row r="40" spans="7:27" x14ac:dyDescent="0.2">
      <c r="G40" s="15">
        <v>10653</v>
      </c>
      <c r="H40" s="3">
        <v>-5.5519999999999996E-3</v>
      </c>
      <c r="I40" s="3">
        <v>4.57E-4</v>
      </c>
      <c r="J40" s="3">
        <v>-5.8479530000000004E-3</v>
      </c>
      <c r="K40" s="3" t="str">
        <f t="shared" si="6"/>
        <v/>
      </c>
      <c r="L40" s="3" t="str">
        <f t="shared" si="7"/>
        <v/>
      </c>
      <c r="M40" s="3" t="str">
        <f t="shared" si="8"/>
        <v/>
      </c>
      <c r="N40" s="3" t="str">
        <f t="shared" si="7"/>
        <v/>
      </c>
      <c r="O40" s="3" t="str">
        <f t="shared" si="9"/>
        <v/>
      </c>
      <c r="P40" s="3" t="str">
        <f t="shared" si="0"/>
        <v/>
      </c>
      <c r="Q40" s="3" t="str">
        <f t="shared" si="10"/>
        <v/>
      </c>
      <c r="R40" s="3" t="str">
        <f t="shared" si="1"/>
        <v/>
      </c>
      <c r="S40" s="17" t="str">
        <f t="shared" si="2"/>
        <v/>
      </c>
      <c r="T40" s="18" t="str">
        <f>IF(S40&lt;MAX(S$2:S40),(S40-MAX($S$2:S40))/MAX($S$2:S40),"")</f>
        <v/>
      </c>
      <c r="U40" s="18" t="str">
        <f t="shared" si="11"/>
        <v/>
      </c>
      <c r="V40" s="18" t="str">
        <f t="shared" si="3"/>
        <v/>
      </c>
      <c r="W40" s="18" t="str">
        <f t="shared" si="4"/>
        <v/>
      </c>
      <c r="X40" s="16" t="str">
        <f>IF(W40&lt;0,COUNTIF($V$2:V40,W40),"")</f>
        <v/>
      </c>
      <c r="Y40" s="16" t="str">
        <f>IF(W40&lt;0,COUNTIF(U40:$U$1045,W40)-1,"")</f>
        <v/>
      </c>
      <c r="Z40" s="20" t="str">
        <f t="shared" si="5"/>
        <v/>
      </c>
      <c r="AA40" s="15" t="str">
        <f>IF(W40=MIN(W:W),G40,"")</f>
        <v/>
      </c>
    </row>
    <row r="41" spans="7:27" x14ac:dyDescent="0.2">
      <c r="G41" s="15">
        <v>10684</v>
      </c>
      <c r="H41" s="3">
        <v>1.6729000000000001E-2</v>
      </c>
      <c r="I41" s="3">
        <v>8.8629999999999994E-3</v>
      </c>
      <c r="J41" s="3">
        <v>-5.8823529999999999E-3</v>
      </c>
      <c r="K41" s="3" t="str">
        <f t="shared" si="6"/>
        <v/>
      </c>
      <c r="L41" s="3" t="str">
        <f t="shared" si="7"/>
        <v/>
      </c>
      <c r="M41" s="3" t="str">
        <f t="shared" si="8"/>
        <v/>
      </c>
      <c r="N41" s="3" t="str">
        <f t="shared" si="7"/>
        <v/>
      </c>
      <c r="O41" s="3" t="str">
        <f t="shared" si="9"/>
        <v/>
      </c>
      <c r="P41" s="3" t="str">
        <f t="shared" si="0"/>
        <v/>
      </c>
      <c r="Q41" s="3" t="str">
        <f t="shared" si="10"/>
        <v/>
      </c>
      <c r="R41" s="3" t="str">
        <f t="shared" si="1"/>
        <v/>
      </c>
      <c r="S41" s="17" t="str">
        <f t="shared" si="2"/>
        <v/>
      </c>
      <c r="T41" s="18" t="str">
        <f>IF(S41&lt;MAX(S$2:S41),(S41-MAX($S$2:S41))/MAX($S$2:S41),"")</f>
        <v/>
      </c>
      <c r="U41" s="18" t="str">
        <f t="shared" si="11"/>
        <v/>
      </c>
      <c r="V41" s="18" t="str">
        <f t="shared" si="3"/>
        <v/>
      </c>
      <c r="W41" s="18" t="str">
        <f t="shared" si="4"/>
        <v/>
      </c>
      <c r="X41" s="16" t="str">
        <f>IF(W41&lt;0,COUNTIF($V$2:V41,W41),"")</f>
        <v/>
      </c>
      <c r="Y41" s="16" t="str">
        <f>IF(W41&lt;0,COUNTIF(U41:$U$1045,W41)-1,"")</f>
        <v/>
      </c>
      <c r="Z41" s="20" t="str">
        <f t="shared" si="5"/>
        <v/>
      </c>
      <c r="AA41" s="15" t="str">
        <f>IF(W41=MIN(W:W),G41,"")</f>
        <v/>
      </c>
    </row>
    <row r="42" spans="7:27" x14ac:dyDescent="0.2">
      <c r="G42" s="15">
        <v>10714</v>
      </c>
      <c r="H42" s="3">
        <v>-6.148E-2</v>
      </c>
      <c r="I42" s="3">
        <v>-6.13E-3</v>
      </c>
      <c r="J42" s="3">
        <v>5.9171600000000003E-3</v>
      </c>
      <c r="K42" s="3" t="str">
        <f t="shared" si="6"/>
        <v/>
      </c>
      <c r="L42" s="3" t="str">
        <f t="shared" si="7"/>
        <v/>
      </c>
      <c r="M42" s="3" t="str">
        <f t="shared" si="8"/>
        <v/>
      </c>
      <c r="N42" s="3" t="str">
        <f t="shared" si="7"/>
        <v/>
      </c>
      <c r="O42" s="3" t="str">
        <f t="shared" si="9"/>
        <v/>
      </c>
      <c r="P42" s="3" t="str">
        <f t="shared" si="0"/>
        <v/>
      </c>
      <c r="Q42" s="3" t="str">
        <f t="shared" si="10"/>
        <v/>
      </c>
      <c r="R42" s="3" t="str">
        <f t="shared" si="1"/>
        <v/>
      </c>
      <c r="S42" s="17" t="str">
        <f t="shared" si="2"/>
        <v/>
      </c>
      <c r="T42" s="18" t="str">
        <f>IF(S42&lt;MAX(S$2:S42),(S42-MAX($S$2:S42))/MAX($S$2:S42),"")</f>
        <v/>
      </c>
      <c r="U42" s="18" t="str">
        <f t="shared" si="11"/>
        <v/>
      </c>
      <c r="V42" s="18" t="str">
        <f t="shared" si="3"/>
        <v/>
      </c>
      <c r="W42" s="18" t="str">
        <f t="shared" si="4"/>
        <v/>
      </c>
      <c r="X42" s="16" t="str">
        <f>IF(W42&lt;0,COUNTIF($V$2:V42,W42),"")</f>
        <v/>
      </c>
      <c r="Y42" s="16" t="str">
        <f>IF(W42&lt;0,COUNTIF(U42:$U$1045,W42)-1,"")</f>
        <v/>
      </c>
      <c r="Z42" s="20" t="str">
        <f t="shared" si="5"/>
        <v/>
      </c>
      <c r="AA42" s="15" t="str">
        <f>IF(W42=MIN(W:W),G42,"")</f>
        <v/>
      </c>
    </row>
    <row r="43" spans="7:27" x14ac:dyDescent="0.2">
      <c r="G43" s="15">
        <v>10745</v>
      </c>
      <c r="H43" s="3">
        <v>0.100331</v>
      </c>
      <c r="I43" s="3">
        <v>1.0694E-2</v>
      </c>
      <c r="J43" s="3">
        <v>5.8823529999999999E-3</v>
      </c>
      <c r="K43" s="3" t="str">
        <f t="shared" si="6"/>
        <v/>
      </c>
      <c r="L43" s="3" t="str">
        <f t="shared" si="7"/>
        <v/>
      </c>
      <c r="M43" s="3" t="str">
        <f t="shared" si="8"/>
        <v/>
      </c>
      <c r="N43" s="3" t="str">
        <f t="shared" si="7"/>
        <v/>
      </c>
      <c r="O43" s="3" t="str">
        <f t="shared" si="9"/>
        <v/>
      </c>
      <c r="P43" s="3" t="str">
        <f t="shared" si="0"/>
        <v/>
      </c>
      <c r="Q43" s="3" t="str">
        <f t="shared" si="10"/>
        <v/>
      </c>
      <c r="R43" s="3" t="str">
        <f t="shared" si="1"/>
        <v/>
      </c>
      <c r="S43" s="17" t="str">
        <f t="shared" si="2"/>
        <v/>
      </c>
      <c r="T43" s="18" t="str">
        <f>IF(S43&lt;MAX(S$2:S43),(S43-MAX($S$2:S43))/MAX($S$2:S43),"")</f>
        <v/>
      </c>
      <c r="U43" s="18" t="str">
        <f t="shared" si="11"/>
        <v/>
      </c>
      <c r="V43" s="18" t="str">
        <f t="shared" si="3"/>
        <v/>
      </c>
      <c r="W43" s="18" t="str">
        <f t="shared" si="4"/>
        <v/>
      </c>
      <c r="X43" s="16" t="str">
        <f>IF(W43&lt;0,COUNTIF($V$2:V43,W43),"")</f>
        <v/>
      </c>
      <c r="Y43" s="16" t="str">
        <f>IF(W43&lt;0,COUNTIF(U43:$U$1045,W43)-1,"")</f>
        <v/>
      </c>
      <c r="Z43" s="20" t="str">
        <f t="shared" si="5"/>
        <v/>
      </c>
      <c r="AA43" s="15" t="str">
        <f>IF(W43=MIN(W:W),G43,"")</f>
        <v/>
      </c>
    </row>
    <row r="44" spans="7:27" x14ac:dyDescent="0.2">
      <c r="G44" s="15">
        <v>10775</v>
      </c>
      <c r="H44" s="3">
        <v>4.7620000000000003E-2</v>
      </c>
      <c r="I44" s="3">
        <v>6.6160000000000004E-3</v>
      </c>
      <c r="J44" s="3">
        <v>1.1695906000000001E-2</v>
      </c>
      <c r="K44" s="3" t="str">
        <f t="shared" si="6"/>
        <v/>
      </c>
      <c r="L44" s="3" t="str">
        <f t="shared" si="7"/>
        <v/>
      </c>
      <c r="M44" s="3" t="str">
        <f t="shared" si="8"/>
        <v/>
      </c>
      <c r="N44" s="3" t="str">
        <f t="shared" si="7"/>
        <v/>
      </c>
      <c r="O44" s="3" t="str">
        <f t="shared" si="9"/>
        <v/>
      </c>
      <c r="P44" s="3" t="str">
        <f t="shared" si="0"/>
        <v/>
      </c>
      <c r="Q44" s="3" t="str">
        <f t="shared" si="10"/>
        <v/>
      </c>
      <c r="R44" s="3" t="str">
        <f t="shared" si="1"/>
        <v/>
      </c>
      <c r="S44" s="17" t="str">
        <f t="shared" si="2"/>
        <v/>
      </c>
      <c r="T44" s="18" t="str">
        <f>IF(S44&lt;MAX(S$2:S44),(S44-MAX($S$2:S44))/MAX($S$2:S44),"")</f>
        <v/>
      </c>
      <c r="U44" s="18" t="str">
        <f t="shared" si="11"/>
        <v/>
      </c>
      <c r="V44" s="18" t="str">
        <f t="shared" si="3"/>
        <v/>
      </c>
      <c r="W44" s="18" t="str">
        <f t="shared" si="4"/>
        <v/>
      </c>
      <c r="X44" s="16" t="str">
        <f>IF(W44&lt;0,COUNTIF($V$2:V44,W44),"")</f>
        <v/>
      </c>
      <c r="Y44" s="16" t="str">
        <f>IF(W44&lt;0,COUNTIF(U44:$U$1045,W44)-1,"")</f>
        <v/>
      </c>
      <c r="Z44" s="20" t="str">
        <f t="shared" si="5"/>
        <v/>
      </c>
      <c r="AA44" s="15" t="str">
        <f>IF(W44=MIN(W:W),G44,"")</f>
        <v/>
      </c>
    </row>
    <row r="45" spans="7:27" x14ac:dyDescent="0.2">
      <c r="G45" s="15">
        <v>10806</v>
      </c>
      <c r="H45" s="3">
        <v>8.3927000000000002E-2</v>
      </c>
      <c r="I45" s="3">
        <v>5.2399999999999999E-3</v>
      </c>
      <c r="J45" s="3">
        <v>0</v>
      </c>
      <c r="K45" s="3" t="str">
        <f t="shared" si="6"/>
        <v/>
      </c>
      <c r="L45" s="3" t="str">
        <f t="shared" si="7"/>
        <v/>
      </c>
      <c r="M45" s="3" t="str">
        <f t="shared" si="8"/>
        <v/>
      </c>
      <c r="N45" s="3" t="str">
        <f t="shared" si="7"/>
        <v/>
      </c>
      <c r="O45" s="3" t="str">
        <f t="shared" si="9"/>
        <v/>
      </c>
      <c r="P45" s="3" t="str">
        <f t="shared" si="0"/>
        <v/>
      </c>
      <c r="Q45" s="3" t="str">
        <f t="shared" si="10"/>
        <v/>
      </c>
      <c r="R45" s="3" t="str">
        <f t="shared" si="1"/>
        <v/>
      </c>
      <c r="S45" s="17" t="str">
        <f t="shared" si="2"/>
        <v/>
      </c>
      <c r="T45" s="18" t="str">
        <f>IF(S45&lt;MAX(S$2:S45),(S45-MAX($S$2:S45))/MAX($S$2:S45),"")</f>
        <v/>
      </c>
      <c r="U45" s="18" t="str">
        <f t="shared" si="11"/>
        <v/>
      </c>
      <c r="V45" s="18" t="str">
        <f t="shared" si="3"/>
        <v/>
      </c>
      <c r="W45" s="18" t="str">
        <f t="shared" si="4"/>
        <v/>
      </c>
      <c r="X45" s="16" t="str">
        <f>IF(W45&lt;0,COUNTIF($V$2:V45,W45),"")</f>
        <v/>
      </c>
      <c r="Y45" s="16" t="str">
        <f>IF(W45&lt;0,COUNTIF(U45:$U$1045,W45)-1,"")</f>
        <v/>
      </c>
      <c r="Z45" s="20" t="str">
        <f t="shared" si="5"/>
        <v/>
      </c>
      <c r="AA45" s="15" t="str">
        <f>IF(W45=MIN(W:W),G45,"")</f>
        <v/>
      </c>
    </row>
    <row r="46" spans="7:27" x14ac:dyDescent="0.2">
      <c r="G46" s="15">
        <v>10837</v>
      </c>
      <c r="H46" s="3">
        <v>-5.0646999999999998E-2</v>
      </c>
      <c r="I46" s="3">
        <v>-1.3799999999999999E-3</v>
      </c>
      <c r="J46" s="3">
        <v>0</v>
      </c>
      <c r="K46" s="3" t="str">
        <f t="shared" si="6"/>
        <v/>
      </c>
      <c r="L46" s="3" t="str">
        <f t="shared" si="7"/>
        <v/>
      </c>
      <c r="M46" s="3" t="str">
        <f t="shared" si="8"/>
        <v/>
      </c>
      <c r="N46" s="3" t="str">
        <f t="shared" si="7"/>
        <v/>
      </c>
      <c r="O46" s="3" t="str">
        <f t="shared" si="9"/>
        <v/>
      </c>
      <c r="P46" s="3" t="str">
        <f t="shared" si="0"/>
        <v/>
      </c>
      <c r="Q46" s="3" t="str">
        <f t="shared" si="10"/>
        <v/>
      </c>
      <c r="R46" s="3" t="str">
        <f t="shared" si="1"/>
        <v/>
      </c>
      <c r="S46" s="17" t="str">
        <f t="shared" si="2"/>
        <v/>
      </c>
      <c r="T46" s="18" t="str">
        <f>IF(S46&lt;MAX(S$2:S46),(S46-MAX($S$2:S46))/MAX($S$2:S46),"")</f>
        <v/>
      </c>
      <c r="U46" s="18" t="str">
        <f t="shared" si="11"/>
        <v/>
      </c>
      <c r="V46" s="18" t="str">
        <f t="shared" si="3"/>
        <v/>
      </c>
      <c r="W46" s="18" t="str">
        <f t="shared" si="4"/>
        <v/>
      </c>
      <c r="X46" s="16" t="str">
        <f>IF(W46&lt;0,COUNTIF($V$2:V46,W46),"")</f>
        <v/>
      </c>
      <c r="Y46" s="16" t="str">
        <f>IF(W46&lt;0,COUNTIF(U46:$U$1045,W46)-1,"")</f>
        <v/>
      </c>
      <c r="Z46" s="20" t="str">
        <f t="shared" si="5"/>
        <v/>
      </c>
      <c r="AA46" s="15" t="str">
        <f>IF(W46=MIN(W:W),G46,"")</f>
        <v/>
      </c>
    </row>
    <row r="47" spans="7:27" x14ac:dyDescent="0.2">
      <c r="G47" s="15">
        <v>10867</v>
      </c>
      <c r="H47" s="3">
        <v>-0.19492799999999999</v>
      </c>
      <c r="I47" s="3">
        <v>1.6815E-2</v>
      </c>
      <c r="J47" s="3">
        <v>0</v>
      </c>
      <c r="K47" s="3" t="str">
        <f t="shared" si="6"/>
        <v/>
      </c>
      <c r="L47" s="3" t="str">
        <f t="shared" si="7"/>
        <v/>
      </c>
      <c r="M47" s="3" t="str">
        <f t="shared" si="8"/>
        <v/>
      </c>
      <c r="N47" s="3" t="str">
        <f t="shared" si="7"/>
        <v/>
      </c>
      <c r="O47" s="3" t="str">
        <f t="shared" si="9"/>
        <v/>
      </c>
      <c r="P47" s="3" t="str">
        <f t="shared" si="0"/>
        <v/>
      </c>
      <c r="Q47" s="3" t="str">
        <f t="shared" si="10"/>
        <v/>
      </c>
      <c r="R47" s="3" t="str">
        <f t="shared" si="1"/>
        <v/>
      </c>
      <c r="S47" s="17" t="str">
        <f t="shared" si="2"/>
        <v/>
      </c>
      <c r="T47" s="18" t="str">
        <f>IF(S47&lt;MAX(S$2:S47),(S47-MAX($S$2:S47))/MAX($S$2:S47),"")</f>
        <v/>
      </c>
      <c r="U47" s="18" t="str">
        <f t="shared" si="11"/>
        <v/>
      </c>
      <c r="V47" s="18" t="str">
        <f t="shared" si="3"/>
        <v/>
      </c>
      <c r="W47" s="18" t="str">
        <f t="shared" si="4"/>
        <v/>
      </c>
      <c r="X47" s="16" t="str">
        <f>IF(W47&lt;0,COUNTIF($V$2:V47,W47),"")</f>
        <v/>
      </c>
      <c r="Y47" s="16" t="str">
        <f>IF(W47&lt;0,COUNTIF(U47:$U$1045,W47)-1,"")</f>
        <v/>
      </c>
      <c r="Z47" s="20" t="str">
        <f t="shared" si="5"/>
        <v/>
      </c>
      <c r="AA47" s="15" t="str">
        <f>IF(W47=MIN(W:W),G47,"")</f>
        <v/>
      </c>
    </row>
    <row r="48" spans="7:27" x14ac:dyDescent="0.2">
      <c r="G48" s="15">
        <v>10898</v>
      </c>
      <c r="H48" s="3">
        <v>-0.124122</v>
      </c>
      <c r="I48" s="3">
        <v>1.8022E-2</v>
      </c>
      <c r="J48" s="3">
        <v>0</v>
      </c>
      <c r="K48" s="3" t="str">
        <f t="shared" si="6"/>
        <v/>
      </c>
      <c r="L48" s="3" t="str">
        <f t="shared" si="7"/>
        <v/>
      </c>
      <c r="M48" s="3" t="str">
        <f t="shared" si="8"/>
        <v/>
      </c>
      <c r="N48" s="3" t="str">
        <f t="shared" si="7"/>
        <v/>
      </c>
      <c r="O48" s="3" t="str">
        <f t="shared" si="9"/>
        <v/>
      </c>
      <c r="P48" s="3" t="str">
        <f t="shared" si="0"/>
        <v/>
      </c>
      <c r="Q48" s="3" t="str">
        <f t="shared" si="10"/>
        <v/>
      </c>
      <c r="R48" s="3" t="str">
        <f t="shared" si="1"/>
        <v/>
      </c>
      <c r="S48" s="17" t="str">
        <f t="shared" si="2"/>
        <v/>
      </c>
      <c r="T48" s="18" t="str">
        <f>IF(S48&lt;MAX(S$2:S48),(S48-MAX($S$2:S48))/MAX($S$2:S48),"")</f>
        <v/>
      </c>
      <c r="U48" s="18" t="str">
        <f t="shared" si="11"/>
        <v/>
      </c>
      <c r="V48" s="18" t="str">
        <f t="shared" si="3"/>
        <v/>
      </c>
      <c r="W48" s="18" t="str">
        <f t="shared" si="4"/>
        <v/>
      </c>
      <c r="X48" s="16" t="str">
        <f>IF(W48&lt;0,COUNTIF($V$2:V48,W48),"")</f>
        <v/>
      </c>
      <c r="Y48" s="16" t="str">
        <f>IF(W48&lt;0,COUNTIF(U48:$U$1045,W48)-1,"")</f>
        <v/>
      </c>
      <c r="Z48" s="20" t="str">
        <f t="shared" si="5"/>
        <v/>
      </c>
      <c r="AA48" s="15" t="str">
        <f>IF(W48=MIN(W:W),G48,"")</f>
        <v/>
      </c>
    </row>
    <row r="49" spans="7:27" x14ac:dyDescent="0.2">
      <c r="G49" s="15">
        <v>10928</v>
      </c>
      <c r="H49" s="3">
        <v>2.0545999999999998E-2</v>
      </c>
      <c r="I49" s="3">
        <v>4.359E-3</v>
      </c>
      <c r="J49" s="3">
        <v>-5.7803469999999999E-3</v>
      </c>
      <c r="K49" s="3" t="str">
        <f t="shared" si="6"/>
        <v/>
      </c>
      <c r="L49" s="3" t="str">
        <f t="shared" si="7"/>
        <v/>
      </c>
      <c r="M49" s="3" t="str">
        <f t="shared" si="8"/>
        <v/>
      </c>
      <c r="N49" s="3" t="str">
        <f t="shared" si="7"/>
        <v/>
      </c>
      <c r="O49" s="3" t="str">
        <f t="shared" si="9"/>
        <v/>
      </c>
      <c r="P49" s="3" t="str">
        <f t="shared" si="0"/>
        <v/>
      </c>
      <c r="Q49" s="3" t="str">
        <f t="shared" si="10"/>
        <v/>
      </c>
      <c r="R49" s="3" t="str">
        <f t="shared" si="1"/>
        <v/>
      </c>
      <c r="S49" s="17" t="str">
        <f t="shared" si="2"/>
        <v/>
      </c>
      <c r="T49" s="18" t="str">
        <f>IF(S49&lt;MAX(S$2:S49),(S49-MAX($S$2:S49))/MAX($S$2:S49),"")</f>
        <v/>
      </c>
      <c r="U49" s="18" t="str">
        <f t="shared" si="11"/>
        <v/>
      </c>
      <c r="V49" s="18" t="str">
        <f t="shared" si="3"/>
        <v/>
      </c>
      <c r="W49" s="18" t="str">
        <f t="shared" si="4"/>
        <v/>
      </c>
      <c r="X49" s="16" t="str">
        <f>IF(W49&lt;0,COUNTIF($V$2:V49,W49),"")</f>
        <v/>
      </c>
      <c r="Y49" s="16" t="str">
        <f>IF(W49&lt;0,COUNTIF(U49:$U$1045,W49)-1,"")</f>
        <v/>
      </c>
      <c r="Z49" s="20" t="str">
        <f t="shared" si="5"/>
        <v/>
      </c>
      <c r="AA49" s="15" t="str">
        <f>IF(W49=MIN(W:W),G49,"")</f>
        <v/>
      </c>
    </row>
    <row r="50" spans="7:27" x14ac:dyDescent="0.2">
      <c r="G50" s="15">
        <v>10959</v>
      </c>
      <c r="H50" s="3">
        <v>5.4505999999999999E-2</v>
      </c>
      <c r="I50" s="3">
        <v>-4.1200000000000004E-3</v>
      </c>
      <c r="J50" s="3">
        <v>-5.8139530000000002E-3</v>
      </c>
      <c r="K50" s="3" t="str">
        <f t="shared" si="6"/>
        <v/>
      </c>
      <c r="L50" s="3" t="str">
        <f t="shared" si="7"/>
        <v/>
      </c>
      <c r="M50" s="3" t="str">
        <f t="shared" si="8"/>
        <v/>
      </c>
      <c r="N50" s="3" t="str">
        <f t="shared" si="7"/>
        <v/>
      </c>
      <c r="O50" s="3" t="str">
        <f t="shared" si="9"/>
        <v/>
      </c>
      <c r="P50" s="3" t="str">
        <f t="shared" si="0"/>
        <v/>
      </c>
      <c r="Q50" s="3" t="str">
        <f t="shared" si="10"/>
        <v/>
      </c>
      <c r="R50" s="3" t="str">
        <f t="shared" si="1"/>
        <v/>
      </c>
      <c r="S50" s="17" t="str">
        <f t="shared" si="2"/>
        <v/>
      </c>
      <c r="T50" s="18" t="str">
        <f>IF(S50&lt;MAX(S$2:S50),(S50-MAX($S$2:S50))/MAX($S$2:S50),"")</f>
        <v/>
      </c>
      <c r="U50" s="18" t="str">
        <f t="shared" si="11"/>
        <v/>
      </c>
      <c r="V50" s="18" t="str">
        <f t="shared" si="3"/>
        <v/>
      </c>
      <c r="W50" s="18" t="str">
        <f t="shared" si="4"/>
        <v/>
      </c>
      <c r="X50" s="16" t="str">
        <f>IF(W50&lt;0,COUNTIF($V$2:V50,W50),"")</f>
        <v/>
      </c>
      <c r="Y50" s="16" t="str">
        <f>IF(W50&lt;0,COUNTIF(U50:$U$1045,W50)-1,"")</f>
        <v/>
      </c>
      <c r="Z50" s="20" t="str">
        <f t="shared" si="5"/>
        <v/>
      </c>
      <c r="AA50" s="15" t="str">
        <f>IF(W50=MIN(W:W),G50,"")</f>
        <v/>
      </c>
    </row>
    <row r="51" spans="7:27" x14ac:dyDescent="0.2">
      <c r="G51" s="15">
        <v>10990</v>
      </c>
      <c r="H51" s="3">
        <v>2.7373999999999999E-2</v>
      </c>
      <c r="I51" s="3">
        <v>9.3769999999999999E-3</v>
      </c>
      <c r="J51" s="3">
        <v>-5.8479530000000004E-3</v>
      </c>
      <c r="K51" s="3" t="str">
        <f t="shared" si="6"/>
        <v/>
      </c>
      <c r="L51" s="3" t="str">
        <f t="shared" si="7"/>
        <v/>
      </c>
      <c r="M51" s="3" t="str">
        <f t="shared" si="8"/>
        <v/>
      </c>
      <c r="N51" s="3" t="str">
        <f t="shared" si="7"/>
        <v/>
      </c>
      <c r="O51" s="3" t="str">
        <f t="shared" si="9"/>
        <v/>
      </c>
      <c r="P51" s="3" t="str">
        <f t="shared" si="0"/>
        <v/>
      </c>
      <c r="Q51" s="3" t="str">
        <f t="shared" si="10"/>
        <v/>
      </c>
      <c r="R51" s="3" t="str">
        <f t="shared" si="1"/>
        <v/>
      </c>
      <c r="S51" s="17" t="str">
        <f t="shared" si="2"/>
        <v/>
      </c>
      <c r="T51" s="18" t="str">
        <f>IF(S51&lt;MAX(S$2:S51),(S51-MAX($S$2:S51))/MAX($S$2:S51),"")</f>
        <v/>
      </c>
      <c r="U51" s="18" t="str">
        <f t="shared" si="11"/>
        <v/>
      </c>
      <c r="V51" s="18" t="str">
        <f t="shared" si="3"/>
        <v/>
      </c>
      <c r="W51" s="18" t="str">
        <f t="shared" si="4"/>
        <v/>
      </c>
      <c r="X51" s="16" t="str">
        <f>IF(W51&lt;0,COUNTIF($V$2:V51,W51),"")</f>
        <v/>
      </c>
      <c r="Y51" s="16" t="str">
        <f>IF(W51&lt;0,COUNTIF(U51:$U$1045,W51)-1,"")</f>
        <v/>
      </c>
      <c r="Z51" s="20" t="str">
        <f t="shared" si="5"/>
        <v/>
      </c>
      <c r="AA51" s="15" t="str">
        <f>IF(W51=MIN(W:W),G51,"")</f>
        <v/>
      </c>
    </row>
    <row r="52" spans="7:27" x14ac:dyDescent="0.2">
      <c r="G52" s="15">
        <v>11018</v>
      </c>
      <c r="H52" s="3">
        <v>7.6241000000000003E-2</v>
      </c>
      <c r="I52" s="3">
        <v>1.6057999999999999E-2</v>
      </c>
      <c r="J52" s="3">
        <v>-5.8823529999999999E-3</v>
      </c>
      <c r="K52" s="3" t="str">
        <f t="shared" si="6"/>
        <v/>
      </c>
      <c r="L52" s="3" t="str">
        <f t="shared" si="7"/>
        <v/>
      </c>
      <c r="M52" s="3" t="str">
        <f t="shared" si="8"/>
        <v/>
      </c>
      <c r="N52" s="3" t="str">
        <f t="shared" si="7"/>
        <v/>
      </c>
      <c r="O52" s="3" t="str">
        <f t="shared" si="9"/>
        <v/>
      </c>
      <c r="P52" s="3" t="str">
        <f t="shared" si="0"/>
        <v/>
      </c>
      <c r="Q52" s="3" t="str">
        <f t="shared" si="10"/>
        <v/>
      </c>
      <c r="R52" s="3" t="str">
        <f t="shared" si="1"/>
        <v/>
      </c>
      <c r="S52" s="17" t="str">
        <f t="shared" si="2"/>
        <v/>
      </c>
      <c r="T52" s="18" t="str">
        <f>IF(S52&lt;MAX(S$2:S52),(S52-MAX($S$2:S52))/MAX($S$2:S52),"")</f>
        <v/>
      </c>
      <c r="U52" s="18" t="str">
        <f t="shared" si="11"/>
        <v/>
      </c>
      <c r="V52" s="18" t="str">
        <f t="shared" si="3"/>
        <v/>
      </c>
      <c r="W52" s="18" t="str">
        <f t="shared" si="4"/>
        <v/>
      </c>
      <c r="X52" s="16" t="str">
        <f>IF(W52&lt;0,COUNTIF($V$2:V52,W52),"")</f>
        <v/>
      </c>
      <c r="Y52" s="16" t="str">
        <f>IF(W52&lt;0,COUNTIF(U52:$U$1045,W52)-1,"")</f>
        <v/>
      </c>
      <c r="Z52" s="20" t="str">
        <f t="shared" si="5"/>
        <v/>
      </c>
      <c r="AA52" s="15" t="str">
        <f>IF(W52=MIN(W:W),G52,"")</f>
        <v/>
      </c>
    </row>
    <row r="53" spans="7:27" x14ac:dyDescent="0.2">
      <c r="G53" s="15">
        <v>11049</v>
      </c>
      <c r="H53" s="3">
        <v>-2.0582E-2</v>
      </c>
      <c r="I53" s="3">
        <v>-7.0600000000000003E-3</v>
      </c>
      <c r="J53" s="3">
        <v>5.9171600000000003E-3</v>
      </c>
      <c r="K53" s="3" t="str">
        <f t="shared" si="6"/>
        <v/>
      </c>
      <c r="L53" s="3" t="str">
        <f t="shared" si="7"/>
        <v/>
      </c>
      <c r="M53" s="3" t="str">
        <f t="shared" si="8"/>
        <v/>
      </c>
      <c r="N53" s="3" t="str">
        <f t="shared" si="7"/>
        <v/>
      </c>
      <c r="O53" s="3" t="str">
        <f t="shared" si="9"/>
        <v/>
      </c>
      <c r="P53" s="3" t="str">
        <f t="shared" si="0"/>
        <v/>
      </c>
      <c r="Q53" s="3" t="str">
        <f t="shared" si="10"/>
        <v/>
      </c>
      <c r="R53" s="3" t="str">
        <f t="shared" si="1"/>
        <v/>
      </c>
      <c r="S53" s="17" t="str">
        <f t="shared" si="2"/>
        <v/>
      </c>
      <c r="T53" s="18" t="str">
        <f>IF(S53&lt;MAX(S$2:S53),(S53-MAX($S$2:S53))/MAX($S$2:S53),"")</f>
        <v/>
      </c>
      <c r="U53" s="18" t="str">
        <f t="shared" si="11"/>
        <v/>
      </c>
      <c r="V53" s="18" t="str">
        <f t="shared" si="3"/>
        <v/>
      </c>
      <c r="W53" s="18" t="str">
        <f t="shared" si="4"/>
        <v/>
      </c>
      <c r="X53" s="16" t="str">
        <f>IF(W53&lt;0,COUNTIF($V$2:V53,W53),"")</f>
        <v/>
      </c>
      <c r="Y53" s="16" t="str">
        <f>IF(W53&lt;0,COUNTIF(U53:$U$1045,W53)-1,"")</f>
        <v/>
      </c>
      <c r="Z53" s="20" t="str">
        <f t="shared" si="5"/>
        <v/>
      </c>
      <c r="AA53" s="15" t="str">
        <f>IF(W53=MIN(W:W),G53,"")</f>
        <v/>
      </c>
    </row>
    <row r="54" spans="7:27" x14ac:dyDescent="0.2">
      <c r="G54" s="15">
        <v>11079</v>
      </c>
      <c r="H54" s="3">
        <v>-1.3867000000000001E-2</v>
      </c>
      <c r="I54" s="3">
        <v>6.0899999999999999E-3</v>
      </c>
      <c r="J54" s="3">
        <v>-5.8823529999999999E-3</v>
      </c>
      <c r="K54" s="3" t="str">
        <f t="shared" si="6"/>
        <v/>
      </c>
      <c r="L54" s="3" t="str">
        <f t="shared" si="7"/>
        <v/>
      </c>
      <c r="M54" s="3" t="str">
        <f t="shared" si="8"/>
        <v/>
      </c>
      <c r="N54" s="3" t="str">
        <f t="shared" si="7"/>
        <v/>
      </c>
      <c r="O54" s="3" t="str">
        <f t="shared" si="9"/>
        <v/>
      </c>
      <c r="P54" s="3" t="str">
        <f t="shared" si="0"/>
        <v/>
      </c>
      <c r="Q54" s="3" t="str">
        <f t="shared" si="10"/>
        <v/>
      </c>
      <c r="R54" s="3" t="str">
        <f t="shared" si="1"/>
        <v/>
      </c>
      <c r="S54" s="17" t="str">
        <f t="shared" si="2"/>
        <v/>
      </c>
      <c r="T54" s="18" t="str">
        <f>IF(S54&lt;MAX(S$2:S54),(S54-MAX($S$2:S54))/MAX($S$2:S54),"")</f>
        <v/>
      </c>
      <c r="U54" s="18" t="str">
        <f t="shared" si="11"/>
        <v/>
      </c>
      <c r="V54" s="18" t="str">
        <f t="shared" si="3"/>
        <v/>
      </c>
      <c r="W54" s="18" t="str">
        <f t="shared" si="4"/>
        <v/>
      </c>
      <c r="X54" s="16" t="str">
        <f>IF(W54&lt;0,COUNTIF($V$2:V54,W54),"")</f>
        <v/>
      </c>
      <c r="Y54" s="16" t="str">
        <f>IF(W54&lt;0,COUNTIF(U54:$U$1045,W54)-1,"")</f>
        <v/>
      </c>
      <c r="Z54" s="20" t="str">
        <f t="shared" si="5"/>
        <v/>
      </c>
      <c r="AA54" s="15" t="str">
        <f>IF(W54=MIN(W:W),G54,"")</f>
        <v/>
      </c>
    </row>
    <row r="55" spans="7:27" x14ac:dyDescent="0.2">
      <c r="G55" s="15">
        <v>11110</v>
      </c>
      <c r="H55" s="3">
        <v>-0.15662899999999999</v>
      </c>
      <c r="I55" s="3">
        <v>1.4173E-2</v>
      </c>
      <c r="J55" s="3">
        <v>-5.9171600000000003E-3</v>
      </c>
      <c r="K55" s="3" t="str">
        <f t="shared" si="6"/>
        <v/>
      </c>
      <c r="L55" s="3" t="str">
        <f t="shared" si="7"/>
        <v/>
      </c>
      <c r="M55" s="3" t="str">
        <f t="shared" si="8"/>
        <v/>
      </c>
      <c r="N55" s="3" t="str">
        <f t="shared" si="7"/>
        <v/>
      </c>
      <c r="O55" s="3" t="str">
        <f t="shared" si="9"/>
        <v/>
      </c>
      <c r="P55" s="3" t="str">
        <f t="shared" si="0"/>
        <v/>
      </c>
      <c r="Q55" s="3" t="str">
        <f t="shared" si="10"/>
        <v/>
      </c>
      <c r="R55" s="3" t="str">
        <f t="shared" si="1"/>
        <v/>
      </c>
      <c r="S55" s="17" t="str">
        <f t="shared" si="2"/>
        <v/>
      </c>
      <c r="T55" s="18" t="str">
        <f>IF(S55&lt;MAX(S$2:S55),(S55-MAX($S$2:S55))/MAX($S$2:S55),"")</f>
        <v/>
      </c>
      <c r="U55" s="18" t="str">
        <f t="shared" si="11"/>
        <v/>
      </c>
      <c r="V55" s="18" t="str">
        <f t="shared" si="3"/>
        <v/>
      </c>
      <c r="W55" s="18" t="str">
        <f t="shared" si="4"/>
        <v/>
      </c>
      <c r="X55" s="16" t="str">
        <f>IF(W55&lt;0,COUNTIF($V$2:V55,W55),"")</f>
        <v/>
      </c>
      <c r="Y55" s="16" t="str">
        <f>IF(W55&lt;0,COUNTIF(U55:$U$1045,W55)-1,"")</f>
        <v/>
      </c>
      <c r="Z55" s="20" t="str">
        <f t="shared" si="5"/>
        <v/>
      </c>
      <c r="AA55" s="15" t="str">
        <f>IF(W55=MIN(W:W),G55,"")</f>
        <v/>
      </c>
    </row>
    <row r="56" spans="7:27" x14ac:dyDescent="0.2">
      <c r="G56" s="15">
        <v>11140</v>
      </c>
      <c r="H56" s="3">
        <v>4.0416000000000001E-2</v>
      </c>
      <c r="I56" s="3">
        <v>5.4010000000000004E-3</v>
      </c>
      <c r="J56" s="3">
        <v>-1.1904761999999999E-2</v>
      </c>
      <c r="K56" s="3" t="str">
        <f t="shared" si="6"/>
        <v/>
      </c>
      <c r="L56" s="3" t="str">
        <f t="shared" si="7"/>
        <v/>
      </c>
      <c r="M56" s="3" t="str">
        <f t="shared" si="8"/>
        <v/>
      </c>
      <c r="N56" s="3" t="str">
        <f t="shared" si="7"/>
        <v/>
      </c>
      <c r="O56" s="3" t="str">
        <f t="shared" si="9"/>
        <v/>
      </c>
      <c r="P56" s="3" t="str">
        <f t="shared" si="0"/>
        <v/>
      </c>
      <c r="Q56" s="3" t="str">
        <f t="shared" si="10"/>
        <v/>
      </c>
      <c r="R56" s="3" t="str">
        <f t="shared" si="1"/>
        <v/>
      </c>
      <c r="S56" s="17" t="str">
        <f t="shared" si="2"/>
        <v/>
      </c>
      <c r="T56" s="18" t="str">
        <f>IF(S56&lt;MAX(S$2:S56),(S56-MAX($S$2:S56))/MAX($S$2:S56),"")</f>
        <v/>
      </c>
      <c r="U56" s="18" t="str">
        <f t="shared" si="11"/>
        <v/>
      </c>
      <c r="V56" s="18" t="str">
        <f t="shared" si="3"/>
        <v/>
      </c>
      <c r="W56" s="18" t="str">
        <f t="shared" si="4"/>
        <v/>
      </c>
      <c r="X56" s="16" t="str">
        <f>IF(W56&lt;0,COUNTIF($V$2:V56,W56),"")</f>
        <v/>
      </c>
      <c r="Y56" s="16" t="str">
        <f>IF(W56&lt;0,COUNTIF(U56:$U$1045,W56)-1,"")</f>
        <v/>
      </c>
      <c r="Z56" s="20" t="str">
        <f t="shared" si="5"/>
        <v/>
      </c>
      <c r="AA56" s="15" t="str">
        <f>IF(W56=MIN(W:W),G56,"")</f>
        <v/>
      </c>
    </row>
    <row r="57" spans="7:27" x14ac:dyDescent="0.2">
      <c r="G57" s="15">
        <v>11171</v>
      </c>
      <c r="H57" s="3">
        <v>3.9179999999999996E-3</v>
      </c>
      <c r="I57" s="3">
        <v>2.189E-3</v>
      </c>
      <c r="J57" s="3">
        <v>-6.0240959999999996E-3</v>
      </c>
      <c r="K57" s="3" t="str">
        <f t="shared" si="6"/>
        <v/>
      </c>
      <c r="L57" s="3" t="str">
        <f t="shared" si="7"/>
        <v/>
      </c>
      <c r="M57" s="3" t="str">
        <f t="shared" si="8"/>
        <v/>
      </c>
      <c r="N57" s="3" t="str">
        <f t="shared" si="7"/>
        <v/>
      </c>
      <c r="O57" s="3" t="str">
        <f t="shared" si="9"/>
        <v/>
      </c>
      <c r="P57" s="3" t="str">
        <f t="shared" si="0"/>
        <v/>
      </c>
      <c r="Q57" s="3" t="str">
        <f t="shared" si="10"/>
        <v/>
      </c>
      <c r="R57" s="3" t="str">
        <f t="shared" si="1"/>
        <v/>
      </c>
      <c r="S57" s="17" t="str">
        <f t="shared" si="2"/>
        <v/>
      </c>
      <c r="T57" s="18" t="str">
        <f>IF(S57&lt;MAX(S$2:S57),(S57-MAX($S$2:S57))/MAX($S$2:S57),"")</f>
        <v/>
      </c>
      <c r="U57" s="18" t="str">
        <f t="shared" si="11"/>
        <v/>
      </c>
      <c r="V57" s="18" t="str">
        <f t="shared" si="3"/>
        <v/>
      </c>
      <c r="W57" s="18" t="str">
        <f t="shared" si="4"/>
        <v/>
      </c>
      <c r="X57" s="16" t="str">
        <f>IF(W57&lt;0,COUNTIF($V$2:V57,W57),"")</f>
        <v/>
      </c>
      <c r="Y57" s="16" t="str">
        <f>IF(W57&lt;0,COUNTIF(U57:$U$1045,W57)-1,"")</f>
        <v/>
      </c>
      <c r="Z57" s="20" t="str">
        <f t="shared" si="5"/>
        <v/>
      </c>
      <c r="AA57" s="15" t="str">
        <f>IF(W57=MIN(W:W),G57,"")</f>
        <v/>
      </c>
    </row>
    <row r="58" spans="7:27" x14ac:dyDescent="0.2">
      <c r="G58" s="15">
        <v>11202</v>
      </c>
      <c r="H58" s="3">
        <v>-0.124903</v>
      </c>
      <c r="I58" s="3">
        <v>6.2700000000000004E-3</v>
      </c>
      <c r="J58" s="3">
        <v>6.0606059999999996E-3</v>
      </c>
      <c r="K58" s="3" t="str">
        <f t="shared" si="6"/>
        <v/>
      </c>
      <c r="L58" s="3" t="str">
        <f t="shared" si="7"/>
        <v/>
      </c>
      <c r="M58" s="3" t="str">
        <f t="shared" si="8"/>
        <v/>
      </c>
      <c r="N58" s="3" t="str">
        <f t="shared" si="7"/>
        <v/>
      </c>
      <c r="O58" s="3" t="str">
        <f t="shared" si="9"/>
        <v/>
      </c>
      <c r="P58" s="3" t="str">
        <f t="shared" si="0"/>
        <v/>
      </c>
      <c r="Q58" s="3" t="str">
        <f t="shared" si="10"/>
        <v/>
      </c>
      <c r="R58" s="3" t="str">
        <f t="shared" si="1"/>
        <v/>
      </c>
      <c r="S58" s="17" t="str">
        <f t="shared" si="2"/>
        <v/>
      </c>
      <c r="T58" s="18" t="str">
        <f>IF(S58&lt;MAX(S$2:S58),(S58-MAX($S$2:S58))/MAX($S$2:S58),"")</f>
        <v/>
      </c>
      <c r="U58" s="18" t="str">
        <f t="shared" si="11"/>
        <v/>
      </c>
      <c r="V58" s="18" t="str">
        <f t="shared" si="3"/>
        <v/>
      </c>
      <c r="W58" s="18" t="str">
        <f t="shared" si="4"/>
        <v/>
      </c>
      <c r="X58" s="16" t="str">
        <f>IF(W58&lt;0,COUNTIF($V$2:V58,W58),"")</f>
        <v/>
      </c>
      <c r="Y58" s="16" t="str">
        <f>IF(W58&lt;0,COUNTIF(U58:$U$1045,W58)-1,"")</f>
        <v/>
      </c>
      <c r="Z58" s="20" t="str">
        <f t="shared" si="5"/>
        <v/>
      </c>
      <c r="AA58" s="15" t="str">
        <f>IF(W58=MIN(W:W),G58,"")</f>
        <v/>
      </c>
    </row>
    <row r="59" spans="7:27" x14ac:dyDescent="0.2">
      <c r="G59" s="15">
        <v>11232</v>
      </c>
      <c r="H59" s="3">
        <v>-8.7913000000000005E-2</v>
      </c>
      <c r="I59" s="3">
        <v>7.5760000000000003E-3</v>
      </c>
      <c r="J59" s="3">
        <v>-6.0240959999999996E-3</v>
      </c>
      <c r="K59" s="3" t="str">
        <f t="shared" si="6"/>
        <v/>
      </c>
      <c r="L59" s="3" t="str">
        <f t="shared" si="7"/>
        <v/>
      </c>
      <c r="M59" s="3" t="str">
        <f t="shared" si="8"/>
        <v/>
      </c>
      <c r="N59" s="3" t="str">
        <f t="shared" si="7"/>
        <v/>
      </c>
      <c r="O59" s="3" t="str">
        <f t="shared" si="9"/>
        <v/>
      </c>
      <c r="P59" s="3" t="str">
        <f t="shared" si="0"/>
        <v/>
      </c>
      <c r="Q59" s="3" t="str">
        <f t="shared" si="10"/>
        <v/>
      </c>
      <c r="R59" s="3" t="str">
        <f t="shared" si="1"/>
        <v/>
      </c>
      <c r="S59" s="17" t="str">
        <f t="shared" si="2"/>
        <v/>
      </c>
      <c r="T59" s="18" t="str">
        <f>IF(S59&lt;MAX(S$2:S59),(S59-MAX($S$2:S59))/MAX($S$2:S59),"")</f>
        <v/>
      </c>
      <c r="U59" s="18" t="str">
        <f t="shared" si="11"/>
        <v/>
      </c>
      <c r="V59" s="18" t="str">
        <f t="shared" si="3"/>
        <v/>
      </c>
      <c r="W59" s="18" t="str">
        <f t="shared" si="4"/>
        <v/>
      </c>
      <c r="X59" s="16" t="str">
        <f>IF(W59&lt;0,COUNTIF($V$2:V59,W59),"")</f>
        <v/>
      </c>
      <c r="Y59" s="16" t="str">
        <f>IF(W59&lt;0,COUNTIF(U59:$U$1045,W59)-1,"")</f>
        <v/>
      </c>
      <c r="Z59" s="20" t="str">
        <f t="shared" si="5"/>
        <v/>
      </c>
      <c r="AA59" s="15" t="str">
        <f>IF(W59=MIN(W:W),G59,"")</f>
        <v/>
      </c>
    </row>
    <row r="60" spans="7:27" x14ac:dyDescent="0.2">
      <c r="G60" s="15">
        <v>11263</v>
      </c>
      <c r="H60" s="3">
        <v>-2.5697000000000001E-2</v>
      </c>
      <c r="I60" s="3">
        <v>7.0439999999999999E-3</v>
      </c>
      <c r="J60" s="3">
        <v>-6.0606059999999996E-3</v>
      </c>
      <c r="K60" s="3" t="str">
        <f t="shared" si="6"/>
        <v/>
      </c>
      <c r="L60" s="3" t="str">
        <f t="shared" si="7"/>
        <v/>
      </c>
      <c r="M60" s="3" t="str">
        <f t="shared" si="8"/>
        <v/>
      </c>
      <c r="N60" s="3" t="str">
        <f t="shared" si="7"/>
        <v/>
      </c>
      <c r="O60" s="3" t="str">
        <f t="shared" si="9"/>
        <v/>
      </c>
      <c r="P60" s="3" t="str">
        <f t="shared" si="0"/>
        <v/>
      </c>
      <c r="Q60" s="3" t="str">
        <f t="shared" si="10"/>
        <v/>
      </c>
      <c r="R60" s="3" t="str">
        <f t="shared" si="1"/>
        <v/>
      </c>
      <c r="S60" s="17" t="str">
        <f t="shared" si="2"/>
        <v/>
      </c>
      <c r="T60" s="18" t="str">
        <f>IF(S60&lt;MAX(S$2:S60),(S60-MAX($S$2:S60))/MAX($S$2:S60),"")</f>
        <v/>
      </c>
      <c r="U60" s="18" t="str">
        <f t="shared" si="11"/>
        <v/>
      </c>
      <c r="V60" s="18" t="str">
        <f t="shared" si="3"/>
        <v/>
      </c>
      <c r="W60" s="18" t="str">
        <f t="shared" si="4"/>
        <v/>
      </c>
      <c r="X60" s="16" t="str">
        <f>IF(W60&lt;0,COUNTIF($V$2:V60,W60),"")</f>
        <v/>
      </c>
      <c r="Y60" s="16" t="str">
        <f>IF(W60&lt;0,COUNTIF(U60:$U$1045,W60)-1,"")</f>
        <v/>
      </c>
      <c r="Z60" s="20" t="str">
        <f t="shared" si="5"/>
        <v/>
      </c>
      <c r="AA60" s="15" t="str">
        <f>IF(W60=MIN(W:W),G60,"")</f>
        <v/>
      </c>
    </row>
    <row r="61" spans="7:27" x14ac:dyDescent="0.2">
      <c r="G61" s="15">
        <v>11293</v>
      </c>
      <c r="H61" s="3">
        <v>-7.7035999999999993E-2</v>
      </c>
      <c r="I61" s="3">
        <v>2.4099999999999998E-3</v>
      </c>
      <c r="J61" s="3">
        <v>-1.8292683000000001E-2</v>
      </c>
      <c r="K61" s="3" t="str">
        <f t="shared" si="6"/>
        <v/>
      </c>
      <c r="L61" s="3" t="str">
        <f t="shared" si="7"/>
        <v/>
      </c>
      <c r="M61" s="3" t="str">
        <f t="shared" si="8"/>
        <v/>
      </c>
      <c r="N61" s="3" t="str">
        <f t="shared" si="7"/>
        <v/>
      </c>
      <c r="O61" s="3" t="str">
        <f t="shared" si="9"/>
        <v/>
      </c>
      <c r="P61" s="3" t="str">
        <f t="shared" si="0"/>
        <v/>
      </c>
      <c r="Q61" s="3" t="str">
        <f t="shared" si="10"/>
        <v/>
      </c>
      <c r="R61" s="3" t="str">
        <f t="shared" si="1"/>
        <v/>
      </c>
      <c r="S61" s="17" t="str">
        <f t="shared" si="2"/>
        <v/>
      </c>
      <c r="T61" s="18" t="str">
        <f>IF(S61&lt;MAX(S$2:S61),(S61-MAX($S$2:S61))/MAX($S$2:S61),"")</f>
        <v/>
      </c>
      <c r="U61" s="18" t="str">
        <f t="shared" si="11"/>
        <v/>
      </c>
      <c r="V61" s="18" t="str">
        <f t="shared" si="3"/>
        <v/>
      </c>
      <c r="W61" s="18" t="str">
        <f t="shared" si="4"/>
        <v/>
      </c>
      <c r="X61" s="16" t="str">
        <f>IF(W61&lt;0,COUNTIF($V$2:V61,W61),"")</f>
        <v/>
      </c>
      <c r="Y61" s="16" t="str">
        <f>IF(W61&lt;0,COUNTIF(U61:$U$1045,W61)-1,"")</f>
        <v/>
      </c>
      <c r="Z61" s="20" t="str">
        <f t="shared" si="5"/>
        <v/>
      </c>
      <c r="AA61" s="15" t="str">
        <f>IF(W61=MIN(W:W),G61,"")</f>
        <v/>
      </c>
    </row>
    <row r="62" spans="7:27" x14ac:dyDescent="0.2">
      <c r="G62" s="15">
        <v>11324</v>
      </c>
      <c r="H62" s="3">
        <v>6.2984999999999999E-2</v>
      </c>
      <c r="I62" s="3">
        <v>-7.0899999999999999E-3</v>
      </c>
      <c r="J62" s="3">
        <v>-1.242236E-2</v>
      </c>
      <c r="K62" s="3" t="str">
        <f t="shared" si="6"/>
        <v/>
      </c>
      <c r="L62" s="3" t="str">
        <f t="shared" si="7"/>
        <v/>
      </c>
      <c r="M62" s="3" t="str">
        <f t="shared" si="8"/>
        <v/>
      </c>
      <c r="N62" s="3" t="str">
        <f t="shared" si="7"/>
        <v/>
      </c>
      <c r="O62" s="3" t="str">
        <f t="shared" si="9"/>
        <v/>
      </c>
      <c r="P62" s="3" t="str">
        <f t="shared" si="0"/>
        <v/>
      </c>
      <c r="Q62" s="3" t="str">
        <f t="shared" si="10"/>
        <v/>
      </c>
      <c r="R62" s="3" t="str">
        <f t="shared" si="1"/>
        <v/>
      </c>
      <c r="S62" s="17" t="str">
        <f t="shared" si="2"/>
        <v/>
      </c>
      <c r="T62" s="18" t="str">
        <f>IF(S62&lt;MAX(S$2:S62),(S62-MAX($S$2:S62))/MAX($S$2:S62),"")</f>
        <v/>
      </c>
      <c r="U62" s="18" t="str">
        <f t="shared" si="11"/>
        <v/>
      </c>
      <c r="V62" s="18" t="str">
        <f t="shared" si="3"/>
        <v/>
      </c>
      <c r="W62" s="18" t="str">
        <f t="shared" si="4"/>
        <v/>
      </c>
      <c r="X62" s="16" t="str">
        <f>IF(W62&lt;0,COUNTIF($V$2:V62,W62),"")</f>
        <v/>
      </c>
      <c r="Y62" s="16" t="str">
        <f>IF(W62&lt;0,COUNTIF(U62:$U$1045,W62)-1,"")</f>
        <v/>
      </c>
      <c r="Z62" s="20" t="str">
        <f t="shared" si="5"/>
        <v/>
      </c>
      <c r="AA62" s="15" t="str">
        <f>IF(W62=MIN(W:W),G62,"")</f>
        <v/>
      </c>
    </row>
    <row r="63" spans="7:27" x14ac:dyDescent="0.2">
      <c r="G63" s="15">
        <v>11355</v>
      </c>
      <c r="H63" s="3">
        <v>0.108821</v>
      </c>
      <c r="I63" s="3">
        <v>9.8549999999999992E-3</v>
      </c>
      <c r="J63" s="3">
        <v>-1.2578616000000001E-2</v>
      </c>
      <c r="K63" s="3" t="str">
        <f t="shared" si="6"/>
        <v/>
      </c>
      <c r="L63" s="3" t="str">
        <f t="shared" si="7"/>
        <v/>
      </c>
      <c r="M63" s="3" t="str">
        <f t="shared" si="8"/>
        <v/>
      </c>
      <c r="N63" s="3" t="str">
        <f t="shared" si="7"/>
        <v/>
      </c>
      <c r="O63" s="3" t="str">
        <f t="shared" si="9"/>
        <v/>
      </c>
      <c r="P63" s="3" t="str">
        <f t="shared" si="0"/>
        <v/>
      </c>
      <c r="Q63" s="3" t="str">
        <f t="shared" si="10"/>
        <v/>
      </c>
      <c r="R63" s="3" t="str">
        <f t="shared" si="1"/>
        <v/>
      </c>
      <c r="S63" s="17" t="str">
        <f t="shared" si="2"/>
        <v/>
      </c>
      <c r="T63" s="18" t="str">
        <f>IF(S63&lt;MAX(S$2:S63),(S63-MAX($S$2:S63))/MAX($S$2:S63),"")</f>
        <v/>
      </c>
      <c r="U63" s="18" t="str">
        <f t="shared" si="11"/>
        <v/>
      </c>
      <c r="V63" s="18" t="str">
        <f t="shared" si="3"/>
        <v/>
      </c>
      <c r="W63" s="18" t="str">
        <f t="shared" si="4"/>
        <v/>
      </c>
      <c r="X63" s="16" t="str">
        <f>IF(W63&lt;0,COUNTIF($V$2:V63,W63),"")</f>
        <v/>
      </c>
      <c r="Y63" s="16" t="str">
        <f>IF(W63&lt;0,COUNTIF(U63:$U$1045,W63)-1,"")</f>
        <v/>
      </c>
      <c r="Z63" s="20" t="str">
        <f t="shared" si="5"/>
        <v/>
      </c>
      <c r="AA63" s="15" t="str">
        <f>IF(W63=MIN(W:W),G63,"")</f>
        <v/>
      </c>
    </row>
    <row r="64" spans="7:27" x14ac:dyDescent="0.2">
      <c r="G64" s="15">
        <v>11383</v>
      </c>
      <c r="H64" s="3">
        <v>-6.3331999999999999E-2</v>
      </c>
      <c r="I64" s="3">
        <v>5.1830000000000001E-3</v>
      </c>
      <c r="J64" s="3">
        <v>-6.3694270000000004E-3</v>
      </c>
      <c r="K64" s="3" t="str">
        <f t="shared" si="6"/>
        <v/>
      </c>
      <c r="L64" s="3" t="str">
        <f t="shared" si="7"/>
        <v/>
      </c>
      <c r="M64" s="3" t="str">
        <f t="shared" si="8"/>
        <v/>
      </c>
      <c r="N64" s="3" t="str">
        <f t="shared" si="7"/>
        <v/>
      </c>
      <c r="O64" s="3" t="str">
        <f t="shared" si="9"/>
        <v/>
      </c>
      <c r="P64" s="3" t="str">
        <f t="shared" si="0"/>
        <v/>
      </c>
      <c r="Q64" s="3" t="str">
        <f t="shared" si="10"/>
        <v/>
      </c>
      <c r="R64" s="3" t="str">
        <f t="shared" si="1"/>
        <v/>
      </c>
      <c r="S64" s="17" t="str">
        <f t="shared" si="2"/>
        <v/>
      </c>
      <c r="T64" s="18" t="str">
        <f>IF(S64&lt;MAX(S$2:S64),(S64-MAX($S$2:S64))/MAX($S$2:S64),"")</f>
        <v/>
      </c>
      <c r="U64" s="18" t="str">
        <f t="shared" si="11"/>
        <v/>
      </c>
      <c r="V64" s="18" t="str">
        <f t="shared" si="3"/>
        <v/>
      </c>
      <c r="W64" s="18" t="str">
        <f t="shared" si="4"/>
        <v/>
      </c>
      <c r="X64" s="16" t="str">
        <f>IF(W64&lt;0,COUNTIF($V$2:V64,W64),"")</f>
        <v/>
      </c>
      <c r="Y64" s="16" t="str">
        <f>IF(W64&lt;0,COUNTIF(U64:$U$1045,W64)-1,"")</f>
        <v/>
      </c>
      <c r="Z64" s="20" t="str">
        <f t="shared" si="5"/>
        <v/>
      </c>
      <c r="AA64" s="15" t="str">
        <f>IF(W64=MIN(W:W),G64,"")</f>
        <v/>
      </c>
    </row>
    <row r="65" spans="7:27" x14ac:dyDescent="0.2">
      <c r="G65" s="15">
        <v>11414</v>
      </c>
      <c r="H65" s="3">
        <v>-9.7430000000000003E-2</v>
      </c>
      <c r="I65" s="3">
        <v>8.3400000000000002E-3</v>
      </c>
      <c r="J65" s="3">
        <v>-6.4102559999999996E-3</v>
      </c>
      <c r="K65" s="3" t="str">
        <f t="shared" si="6"/>
        <v/>
      </c>
      <c r="L65" s="3" t="str">
        <f t="shared" si="7"/>
        <v/>
      </c>
      <c r="M65" s="3" t="str">
        <f t="shared" si="8"/>
        <v/>
      </c>
      <c r="N65" s="3" t="str">
        <f t="shared" si="7"/>
        <v/>
      </c>
      <c r="O65" s="3" t="str">
        <f t="shared" si="9"/>
        <v/>
      </c>
      <c r="P65" s="3" t="str">
        <f t="shared" si="0"/>
        <v/>
      </c>
      <c r="Q65" s="3" t="str">
        <f t="shared" si="10"/>
        <v/>
      </c>
      <c r="R65" s="3" t="str">
        <f t="shared" si="1"/>
        <v/>
      </c>
      <c r="S65" s="17" t="str">
        <f t="shared" si="2"/>
        <v/>
      </c>
      <c r="T65" s="18" t="str">
        <f>IF(S65&lt;MAX(S$2:S65),(S65-MAX($S$2:S65))/MAX($S$2:S65),"")</f>
        <v/>
      </c>
      <c r="U65" s="18" t="str">
        <f t="shared" si="11"/>
        <v/>
      </c>
      <c r="V65" s="18" t="str">
        <f t="shared" si="3"/>
        <v/>
      </c>
      <c r="W65" s="18" t="str">
        <f t="shared" si="4"/>
        <v/>
      </c>
      <c r="X65" s="16" t="str">
        <f>IF(W65&lt;0,COUNTIF($V$2:V65,W65),"")</f>
        <v/>
      </c>
      <c r="Y65" s="16" t="str">
        <f>IF(W65&lt;0,COUNTIF(U65:$U$1045,W65)-1,"")</f>
        <v/>
      </c>
      <c r="Z65" s="20" t="str">
        <f t="shared" si="5"/>
        <v/>
      </c>
      <c r="AA65" s="15" t="str">
        <f>IF(W65=MIN(W:W),G65,"")</f>
        <v/>
      </c>
    </row>
    <row r="66" spans="7:27" x14ac:dyDescent="0.2">
      <c r="G66" s="15">
        <v>11444</v>
      </c>
      <c r="H66" s="3">
        <v>-0.13132199999999999</v>
      </c>
      <c r="I66" s="3">
        <v>1.1939999999999999E-2</v>
      </c>
      <c r="J66" s="3">
        <v>-1.2903226E-2</v>
      </c>
      <c r="K66" s="3" t="str">
        <f t="shared" si="6"/>
        <v/>
      </c>
      <c r="L66" s="3" t="str">
        <f t="shared" si="7"/>
        <v/>
      </c>
      <c r="M66" s="3" t="str">
        <f t="shared" si="8"/>
        <v/>
      </c>
      <c r="N66" s="3" t="str">
        <f t="shared" si="7"/>
        <v/>
      </c>
      <c r="O66" s="3" t="str">
        <f t="shared" si="9"/>
        <v/>
      </c>
      <c r="P66" s="3" t="str">
        <f t="shared" ref="P66:P129" si="12">IF(O66="","",1+O66)</f>
        <v/>
      </c>
      <c r="Q66" s="3" t="str">
        <f t="shared" si="10"/>
        <v/>
      </c>
      <c r="R66" s="3" t="str">
        <f t="shared" ref="R66:R129" si="13">IF(Q66="","",1+Q66)</f>
        <v/>
      </c>
      <c r="S66" s="17" t="str">
        <f t="shared" ref="S66:S129" si="14">IF(G66=$B$4,(1+Q66),IF(AND(G66&gt;$B$4,G66&lt;=$B$5),(1+Q66)*S65,""))</f>
        <v/>
      </c>
      <c r="T66" s="18" t="str">
        <f>IF(S66&lt;MAX(S$2:S66),(S66-MAX($S$2:S66))/MAX($S$2:S66),"")</f>
        <v/>
      </c>
      <c r="U66" s="18" t="str">
        <f t="shared" ref="U66:U129" si="15">IF(T66="","",MIN(U65,T66))</f>
        <v/>
      </c>
      <c r="V66" s="18" t="str">
        <f t="shared" ref="V66:V129" si="16">IF(T66="","",MIN(V67,T66))</f>
        <v/>
      </c>
      <c r="W66" s="18" t="str">
        <f t="shared" ref="W66:W129" si="17">IF(AND(V66=U66,T66&lt;-$B$6),T66,"")</f>
        <v/>
      </c>
      <c r="X66" s="16" t="str">
        <f>IF(W66&lt;0,COUNTIF($V$2:V66,W66),"")</f>
        <v/>
      </c>
      <c r="Y66" s="16" t="str">
        <f>IF(W66&lt;0,COUNTIF(U66:$U$1045,W66)-1,"")</f>
        <v/>
      </c>
      <c r="Z66" s="20" t="str">
        <f t="shared" ref="Z66:Z78" si="18">IF(W66&lt;0,Y66+X66,"")</f>
        <v/>
      </c>
      <c r="AA66" s="15" t="str">
        <f>IF(W66=MIN(W:W),G66,"")</f>
        <v/>
      </c>
    </row>
    <row r="67" spans="7:27" x14ac:dyDescent="0.2">
      <c r="G67" s="15">
        <v>11475</v>
      </c>
      <c r="H67" s="3">
        <v>0.13789799999999999</v>
      </c>
      <c r="I67" s="3">
        <v>-2.1430000000000001E-2</v>
      </c>
      <c r="J67" s="3">
        <v>-1.3071895E-2</v>
      </c>
      <c r="K67" s="3" t="str">
        <f t="shared" ref="K67:K130" si="19">IF(AND($G67&gt;=$B$4,$G67&lt;=$B$5),IF($B$7="Real",(1+H67)/(1+J67)-1,H67),"")</f>
        <v/>
      </c>
      <c r="L67" s="3" t="str">
        <f t="shared" ref="L67:N130" si="20">IF(K67="","",1+K67)</f>
        <v/>
      </c>
      <c r="M67" s="3" t="str">
        <f t="shared" ref="M67:M130" si="21">IF(AND($G67&gt;=$B$4,$G67&lt;=$B$5),IF($B$7="Real",(1+I67)/(1+J67)-1,I67),"")</f>
        <v/>
      </c>
      <c r="N67" s="3" t="str">
        <f t="shared" si="20"/>
        <v/>
      </c>
      <c r="O67" s="3" t="str">
        <f t="shared" ref="O67:O130" si="22">IF(AND($G67&gt;=$B$4,$G67&lt;=$B$5),IF($B$7="Real",(1+J67)/(1+J67)-1,J67),"")</f>
        <v/>
      </c>
      <c r="P67" s="3" t="str">
        <f t="shared" si="12"/>
        <v/>
      </c>
      <c r="Q67" s="3" t="str">
        <f t="shared" ref="Q67:Q130" si="23">IF(AND($G67&gt;=$B$4,$G67&lt;=$B$5),IF($B$7="Real",(1+K67*$B$3+M67*$E$3)/(1+O67)-1,K67*$B$3+M67*$E$3),"")</f>
        <v/>
      </c>
      <c r="R67" s="3" t="str">
        <f t="shared" si="13"/>
        <v/>
      </c>
      <c r="S67" s="17" t="str">
        <f t="shared" si="14"/>
        <v/>
      </c>
      <c r="T67" s="18" t="str">
        <f>IF(S67&lt;MAX(S$2:S67),(S67-MAX($S$2:S67))/MAX($S$2:S67),"")</f>
        <v/>
      </c>
      <c r="U67" s="18" t="str">
        <f t="shared" si="15"/>
        <v/>
      </c>
      <c r="V67" s="18" t="str">
        <f t="shared" si="16"/>
        <v/>
      </c>
      <c r="W67" s="18" t="str">
        <f t="shared" si="17"/>
        <v/>
      </c>
      <c r="X67" s="16" t="str">
        <f>IF(W67&lt;0,COUNTIF($V$2:V67,W67),"")</f>
        <v/>
      </c>
      <c r="Y67" s="16" t="str">
        <f>IF(W67&lt;0,COUNTIF(U67:$U$1045,W67)-1,"")</f>
        <v/>
      </c>
      <c r="Z67" s="20" t="str">
        <f t="shared" si="18"/>
        <v/>
      </c>
      <c r="AA67" s="15" t="str">
        <f>IF(W67=MIN(W:W),G67,"")</f>
        <v/>
      </c>
    </row>
    <row r="68" spans="7:27" x14ac:dyDescent="0.2">
      <c r="G68" s="15">
        <v>11505</v>
      </c>
      <c r="H68" s="3">
        <v>-6.4260999999999999E-2</v>
      </c>
      <c r="I68" s="3">
        <v>1.645E-3</v>
      </c>
      <c r="J68" s="3">
        <v>0</v>
      </c>
      <c r="K68" s="3" t="str">
        <f t="shared" si="19"/>
        <v/>
      </c>
      <c r="L68" s="3" t="str">
        <f t="shared" si="20"/>
        <v/>
      </c>
      <c r="M68" s="3" t="str">
        <f t="shared" si="21"/>
        <v/>
      </c>
      <c r="N68" s="3" t="str">
        <f t="shared" si="20"/>
        <v/>
      </c>
      <c r="O68" s="3" t="str">
        <f t="shared" si="22"/>
        <v/>
      </c>
      <c r="P68" s="3" t="str">
        <f t="shared" si="12"/>
        <v/>
      </c>
      <c r="Q68" s="3" t="str">
        <f t="shared" si="23"/>
        <v/>
      </c>
      <c r="R68" s="3" t="str">
        <f t="shared" si="13"/>
        <v/>
      </c>
      <c r="S68" s="17" t="str">
        <f t="shared" si="14"/>
        <v/>
      </c>
      <c r="T68" s="18" t="str">
        <f>IF(S68&lt;MAX(S$2:S68),(S68-MAX($S$2:S68))/MAX($S$2:S68),"")</f>
        <v/>
      </c>
      <c r="U68" s="18" t="str">
        <f t="shared" si="15"/>
        <v/>
      </c>
      <c r="V68" s="18" t="str">
        <f t="shared" si="16"/>
        <v/>
      </c>
      <c r="W68" s="18" t="str">
        <f t="shared" si="17"/>
        <v/>
      </c>
      <c r="X68" s="16" t="str">
        <f>IF(W68&lt;0,COUNTIF($V$2:V68,W68),"")</f>
        <v/>
      </c>
      <c r="Y68" s="16" t="str">
        <f>IF(W68&lt;0,COUNTIF(U68:$U$1045,W68)-1,"")</f>
        <v/>
      </c>
      <c r="Z68" s="20" t="str">
        <f t="shared" si="18"/>
        <v/>
      </c>
      <c r="AA68" s="15" t="str">
        <f>IF(W68=MIN(W:W),G68,"")</f>
        <v/>
      </c>
    </row>
    <row r="69" spans="7:27" x14ac:dyDescent="0.2">
      <c r="G69" s="15">
        <v>11536</v>
      </c>
      <c r="H69" s="3">
        <v>8.5240000000000003E-3</v>
      </c>
      <c r="I69" s="3">
        <v>1.6620000000000001E-3</v>
      </c>
      <c r="J69" s="3">
        <v>0</v>
      </c>
      <c r="K69" s="3" t="str">
        <f t="shared" si="19"/>
        <v/>
      </c>
      <c r="L69" s="3" t="str">
        <f t="shared" si="20"/>
        <v/>
      </c>
      <c r="M69" s="3" t="str">
        <f t="shared" si="21"/>
        <v/>
      </c>
      <c r="N69" s="3" t="str">
        <f t="shared" si="20"/>
        <v/>
      </c>
      <c r="O69" s="3" t="str">
        <f t="shared" si="22"/>
        <v/>
      </c>
      <c r="P69" s="3" t="str">
        <f t="shared" si="12"/>
        <v/>
      </c>
      <c r="Q69" s="3" t="str">
        <f t="shared" si="23"/>
        <v/>
      </c>
      <c r="R69" s="3" t="str">
        <f t="shared" si="13"/>
        <v/>
      </c>
      <c r="S69" s="17" t="str">
        <f t="shared" si="14"/>
        <v/>
      </c>
      <c r="T69" s="18" t="str">
        <f>IF(S69&lt;MAX(S$2:S69),(S69-MAX($S$2:S69))/MAX($S$2:S69),"")</f>
        <v/>
      </c>
      <c r="U69" s="18" t="str">
        <f t="shared" si="15"/>
        <v/>
      </c>
      <c r="V69" s="18" t="str">
        <f t="shared" si="16"/>
        <v/>
      </c>
      <c r="W69" s="18" t="str">
        <f t="shared" si="17"/>
        <v/>
      </c>
      <c r="X69" s="16" t="str">
        <f>IF(W69&lt;0,COUNTIF($V$2:V69,W69),"")</f>
        <v/>
      </c>
      <c r="Y69" s="16" t="str">
        <f>IF(W69&lt;0,COUNTIF(U69:$U$1045,W69)-1,"")</f>
        <v/>
      </c>
      <c r="Z69" s="20" t="str">
        <f t="shared" si="18"/>
        <v/>
      </c>
      <c r="AA69" s="15" t="str">
        <f>IF(W69=MIN(W:W),G69,"")</f>
        <v/>
      </c>
    </row>
    <row r="70" spans="7:27" x14ac:dyDescent="0.2">
      <c r="G70" s="15">
        <v>11567</v>
      </c>
      <c r="H70" s="3">
        <v>-0.28699999999999998</v>
      </c>
      <c r="I70" s="3">
        <v>-1.133E-2</v>
      </c>
      <c r="J70" s="3">
        <v>-6.6225169999999996E-3</v>
      </c>
      <c r="K70" s="3" t="str">
        <f t="shared" si="19"/>
        <v/>
      </c>
      <c r="L70" s="3" t="str">
        <f t="shared" si="20"/>
        <v/>
      </c>
      <c r="M70" s="3" t="str">
        <f t="shared" si="21"/>
        <v/>
      </c>
      <c r="N70" s="3" t="str">
        <f t="shared" si="20"/>
        <v/>
      </c>
      <c r="O70" s="3" t="str">
        <f t="shared" si="22"/>
        <v/>
      </c>
      <c r="P70" s="3" t="str">
        <f t="shared" si="12"/>
        <v/>
      </c>
      <c r="Q70" s="3" t="str">
        <f t="shared" si="23"/>
        <v/>
      </c>
      <c r="R70" s="3" t="str">
        <f t="shared" si="13"/>
        <v/>
      </c>
      <c r="S70" s="17" t="str">
        <f t="shared" si="14"/>
        <v/>
      </c>
      <c r="T70" s="18" t="str">
        <f>IF(S70&lt;MAX(S$2:S70),(S70-MAX($S$2:S70))/MAX($S$2:S70),"")</f>
        <v/>
      </c>
      <c r="U70" s="18" t="str">
        <f t="shared" si="15"/>
        <v/>
      </c>
      <c r="V70" s="18" t="str">
        <f t="shared" si="16"/>
        <v/>
      </c>
      <c r="W70" s="18" t="str">
        <f t="shared" si="17"/>
        <v/>
      </c>
      <c r="X70" s="16" t="str">
        <f>IF(W70&lt;0,COUNTIF($V$2:V70,W70),"")</f>
        <v/>
      </c>
      <c r="Y70" s="16" t="str">
        <f>IF(W70&lt;0,COUNTIF(U70:$U$1045,W70)-1,"")</f>
        <v/>
      </c>
      <c r="Z70" s="20" t="str">
        <f t="shared" si="18"/>
        <v/>
      </c>
      <c r="AA70" s="15" t="str">
        <f>IF(W70=MIN(W:W),G70,"")</f>
        <v/>
      </c>
    </row>
    <row r="71" spans="7:27" x14ac:dyDescent="0.2">
      <c r="G71" s="15">
        <v>11597</v>
      </c>
      <c r="H71" s="3">
        <v>7.868E-2</v>
      </c>
      <c r="I71" s="3">
        <v>-1.052E-2</v>
      </c>
      <c r="J71" s="3">
        <v>-6.6666670000000003E-3</v>
      </c>
      <c r="K71" s="3" t="str">
        <f t="shared" si="19"/>
        <v/>
      </c>
      <c r="L71" s="3" t="str">
        <f t="shared" si="20"/>
        <v/>
      </c>
      <c r="M71" s="3" t="str">
        <f t="shared" si="21"/>
        <v/>
      </c>
      <c r="N71" s="3" t="str">
        <f t="shared" si="20"/>
        <v/>
      </c>
      <c r="O71" s="3" t="str">
        <f t="shared" si="22"/>
        <v/>
      </c>
      <c r="P71" s="3" t="str">
        <f t="shared" si="12"/>
        <v/>
      </c>
      <c r="Q71" s="3" t="str">
        <f t="shared" si="23"/>
        <v/>
      </c>
      <c r="R71" s="3" t="str">
        <f t="shared" si="13"/>
        <v/>
      </c>
      <c r="S71" s="17" t="str">
        <f t="shared" si="14"/>
        <v/>
      </c>
      <c r="T71" s="18" t="str">
        <f>IF(S71&lt;MAX(S$2:S71),(S71-MAX($S$2:S71))/MAX($S$2:S71),"")</f>
        <v/>
      </c>
      <c r="U71" s="18" t="str">
        <f t="shared" si="15"/>
        <v/>
      </c>
      <c r="V71" s="18" t="str">
        <f t="shared" si="16"/>
        <v/>
      </c>
      <c r="W71" s="18" t="str">
        <f t="shared" si="17"/>
        <v/>
      </c>
      <c r="X71" s="16" t="str">
        <f>IF(W71&lt;0,COUNTIF($V$2:V71,W71),"")</f>
        <v/>
      </c>
      <c r="Y71" s="16" t="str">
        <f>IF(W71&lt;0,COUNTIF(U71:$U$1045,W71)-1,"")</f>
        <v/>
      </c>
      <c r="Z71" s="20" t="str">
        <f t="shared" si="18"/>
        <v/>
      </c>
      <c r="AA71" s="15" t="str">
        <f>IF(W71=MIN(W:W),G71,"")</f>
        <v/>
      </c>
    </row>
    <row r="72" spans="7:27" x14ac:dyDescent="0.2">
      <c r="G72" s="15">
        <v>11628</v>
      </c>
      <c r="H72" s="3">
        <v>-8.9254E-2</v>
      </c>
      <c r="I72" s="3">
        <v>4.8679999999999999E-3</v>
      </c>
      <c r="J72" s="3">
        <v>-1.3422819000000001E-2</v>
      </c>
      <c r="K72" s="3" t="str">
        <f t="shared" si="19"/>
        <v/>
      </c>
      <c r="L72" s="3" t="str">
        <f t="shared" si="20"/>
        <v/>
      </c>
      <c r="M72" s="3" t="str">
        <f t="shared" si="21"/>
        <v/>
      </c>
      <c r="N72" s="3" t="str">
        <f t="shared" si="20"/>
        <v/>
      </c>
      <c r="O72" s="3" t="str">
        <f t="shared" si="22"/>
        <v/>
      </c>
      <c r="P72" s="3" t="str">
        <f t="shared" si="12"/>
        <v/>
      </c>
      <c r="Q72" s="3" t="str">
        <f t="shared" si="23"/>
        <v/>
      </c>
      <c r="R72" s="3" t="str">
        <f t="shared" si="13"/>
        <v/>
      </c>
      <c r="S72" s="17" t="str">
        <f t="shared" si="14"/>
        <v/>
      </c>
      <c r="T72" s="18" t="str">
        <f>IF(S72&lt;MAX(S$2:S72),(S72-MAX($S$2:S72))/MAX($S$2:S72),"")</f>
        <v/>
      </c>
      <c r="U72" s="18" t="str">
        <f t="shared" si="15"/>
        <v/>
      </c>
      <c r="V72" s="18" t="str">
        <f t="shared" si="16"/>
        <v/>
      </c>
      <c r="W72" s="18" t="str">
        <f t="shared" si="17"/>
        <v/>
      </c>
      <c r="X72" s="16" t="str">
        <f>IF(W72&lt;0,COUNTIF($V$2:V72,W72),"")</f>
        <v/>
      </c>
      <c r="Y72" s="16" t="str">
        <f>IF(W72&lt;0,COUNTIF(U72:$U$1045,W72)-1,"")</f>
        <v/>
      </c>
      <c r="Z72" s="20" t="str">
        <f t="shared" si="18"/>
        <v/>
      </c>
      <c r="AA72" s="15" t="str">
        <f>IF(W72=MIN(W:W),G72,"")</f>
        <v/>
      </c>
    </row>
    <row r="73" spans="7:27" x14ac:dyDescent="0.2">
      <c r="G73" s="15">
        <v>11658</v>
      </c>
      <c r="H73" s="3">
        <v>-0.13259000000000001</v>
      </c>
      <c r="I73" s="3">
        <v>-1.5910000000000001E-2</v>
      </c>
      <c r="J73" s="3">
        <v>-6.8027210000000003E-3</v>
      </c>
      <c r="K73" s="3" t="str">
        <f t="shared" si="19"/>
        <v/>
      </c>
      <c r="L73" s="3" t="str">
        <f t="shared" si="20"/>
        <v/>
      </c>
      <c r="M73" s="3" t="str">
        <f t="shared" si="21"/>
        <v/>
      </c>
      <c r="N73" s="3" t="str">
        <f t="shared" si="20"/>
        <v/>
      </c>
      <c r="O73" s="3" t="str">
        <f t="shared" si="22"/>
        <v/>
      </c>
      <c r="P73" s="3" t="str">
        <f t="shared" si="12"/>
        <v/>
      </c>
      <c r="Q73" s="3" t="str">
        <f t="shared" si="23"/>
        <v/>
      </c>
      <c r="R73" s="3" t="str">
        <f t="shared" si="13"/>
        <v/>
      </c>
      <c r="S73" s="17" t="str">
        <f t="shared" si="14"/>
        <v/>
      </c>
      <c r="T73" s="18" t="str">
        <f>IF(S73&lt;MAX(S$2:S73),(S73-MAX($S$2:S73))/MAX($S$2:S73),"")</f>
        <v/>
      </c>
      <c r="U73" s="18" t="str">
        <f t="shared" si="15"/>
        <v/>
      </c>
      <c r="V73" s="18" t="str">
        <f t="shared" si="16"/>
        <v/>
      </c>
      <c r="W73" s="18" t="str">
        <f t="shared" si="17"/>
        <v/>
      </c>
      <c r="X73" s="16" t="str">
        <f>IF(W73&lt;0,COUNTIF($V$2:V73,W73),"")</f>
        <v/>
      </c>
      <c r="Y73" s="16" t="str">
        <f>IF(W73&lt;0,COUNTIF(U73:$U$1045,W73)-1,"")</f>
        <v/>
      </c>
      <c r="Z73" s="20" t="str">
        <f t="shared" si="18"/>
        <v/>
      </c>
      <c r="AA73" s="15" t="str">
        <f>IF(W73=MIN(W:W),G73,"")</f>
        <v/>
      </c>
    </row>
    <row r="74" spans="7:27" x14ac:dyDescent="0.2">
      <c r="G74" s="15">
        <v>11689</v>
      </c>
      <c r="H74" s="3">
        <v>-1.2945E-2</v>
      </c>
      <c r="I74" s="3">
        <v>-3.1800000000000001E-3</v>
      </c>
      <c r="J74" s="3">
        <v>-2.0547945000000001E-2</v>
      </c>
      <c r="K74" s="3" t="str">
        <f t="shared" si="19"/>
        <v/>
      </c>
      <c r="L74" s="3" t="str">
        <f t="shared" si="20"/>
        <v/>
      </c>
      <c r="M74" s="3" t="str">
        <f t="shared" si="21"/>
        <v/>
      </c>
      <c r="N74" s="3" t="str">
        <f t="shared" si="20"/>
        <v/>
      </c>
      <c r="O74" s="3" t="str">
        <f t="shared" si="22"/>
        <v/>
      </c>
      <c r="P74" s="3" t="str">
        <f t="shared" si="12"/>
        <v/>
      </c>
      <c r="Q74" s="3" t="str">
        <f t="shared" si="23"/>
        <v/>
      </c>
      <c r="R74" s="3" t="str">
        <f t="shared" si="13"/>
        <v/>
      </c>
      <c r="S74" s="17" t="str">
        <f t="shared" si="14"/>
        <v/>
      </c>
      <c r="T74" s="18" t="str">
        <f>IF(S74&lt;MAX(S$2:S74),(S74-MAX($S$2:S74))/MAX($S$2:S74),"")</f>
        <v/>
      </c>
      <c r="U74" s="18" t="str">
        <f t="shared" si="15"/>
        <v/>
      </c>
      <c r="V74" s="18" t="str">
        <f t="shared" si="16"/>
        <v/>
      </c>
      <c r="W74" s="18" t="str">
        <f t="shared" si="17"/>
        <v/>
      </c>
      <c r="X74" s="16" t="str">
        <f>IF(W74&lt;0,COUNTIF($V$2:V74,W74),"")</f>
        <v/>
      </c>
      <c r="Y74" s="16" t="str">
        <f>IF(W74&lt;0,COUNTIF(U74:$U$1045,W74)-1,"")</f>
        <v/>
      </c>
      <c r="Z74" s="20" t="str">
        <f t="shared" si="18"/>
        <v/>
      </c>
      <c r="AA74" s="15" t="str">
        <f>IF(W74=MIN(W:W),G74,"")</f>
        <v/>
      </c>
    </row>
    <row r="75" spans="7:27" x14ac:dyDescent="0.2">
      <c r="G75" s="15">
        <v>11720</v>
      </c>
      <c r="H75" s="3">
        <v>5.5098000000000001E-2</v>
      </c>
      <c r="I75" s="3">
        <v>1.2803999999999999E-2</v>
      </c>
      <c r="J75" s="3">
        <v>-1.3986014E-2</v>
      </c>
      <c r="K75" s="3" t="str">
        <f t="shared" si="19"/>
        <v/>
      </c>
      <c r="L75" s="3" t="str">
        <f t="shared" si="20"/>
        <v/>
      </c>
      <c r="M75" s="3" t="str">
        <f t="shared" si="21"/>
        <v/>
      </c>
      <c r="N75" s="3" t="str">
        <f t="shared" si="20"/>
        <v/>
      </c>
      <c r="O75" s="3" t="str">
        <f t="shared" si="22"/>
        <v/>
      </c>
      <c r="P75" s="3" t="str">
        <f t="shared" si="12"/>
        <v/>
      </c>
      <c r="Q75" s="3" t="str">
        <f t="shared" si="23"/>
        <v/>
      </c>
      <c r="R75" s="3" t="str">
        <f t="shared" si="13"/>
        <v/>
      </c>
      <c r="S75" s="17" t="str">
        <f t="shared" si="14"/>
        <v/>
      </c>
      <c r="T75" s="18" t="str">
        <f>IF(S75&lt;MAX(S$2:S75),(S75-MAX($S$2:S75))/MAX($S$2:S75),"")</f>
        <v/>
      </c>
      <c r="U75" s="18" t="str">
        <f t="shared" si="15"/>
        <v/>
      </c>
      <c r="V75" s="18" t="str">
        <f t="shared" si="16"/>
        <v/>
      </c>
      <c r="W75" s="18" t="str">
        <f t="shared" si="17"/>
        <v/>
      </c>
      <c r="X75" s="16" t="str">
        <f>IF(W75&lt;0,COUNTIF($V$2:V75,W75),"")</f>
        <v/>
      </c>
      <c r="Y75" s="16" t="str">
        <f>IF(W75&lt;0,COUNTIF(U75:$U$1045,W75)-1,"")</f>
        <v/>
      </c>
      <c r="Z75" s="20" t="str">
        <f t="shared" si="18"/>
        <v/>
      </c>
      <c r="AA75" s="15" t="str">
        <f>IF(W75=MIN(W:W),G75,"")</f>
        <v/>
      </c>
    </row>
    <row r="76" spans="7:27" x14ac:dyDescent="0.2">
      <c r="G76" s="15">
        <v>11749</v>
      </c>
      <c r="H76" s="3">
        <v>-0.10777399999999999</v>
      </c>
      <c r="I76" s="3">
        <v>7.7840000000000001E-3</v>
      </c>
      <c r="J76" s="3">
        <v>-7.0921990000000004E-3</v>
      </c>
      <c r="K76" s="3" t="str">
        <f t="shared" si="19"/>
        <v/>
      </c>
      <c r="L76" s="3" t="str">
        <f t="shared" si="20"/>
        <v/>
      </c>
      <c r="M76" s="3" t="str">
        <f t="shared" si="21"/>
        <v/>
      </c>
      <c r="N76" s="3" t="str">
        <f t="shared" si="20"/>
        <v/>
      </c>
      <c r="O76" s="3" t="str">
        <f t="shared" si="22"/>
        <v/>
      </c>
      <c r="P76" s="3" t="str">
        <f t="shared" si="12"/>
        <v/>
      </c>
      <c r="Q76" s="3" t="str">
        <f t="shared" si="23"/>
        <v/>
      </c>
      <c r="R76" s="3" t="str">
        <f t="shared" si="13"/>
        <v/>
      </c>
      <c r="S76" s="17" t="str">
        <f t="shared" si="14"/>
        <v/>
      </c>
      <c r="T76" s="18" t="str">
        <f>IF(S76&lt;MAX(S$2:S76),(S76-MAX($S$2:S76))/MAX($S$2:S76),"")</f>
        <v/>
      </c>
      <c r="U76" s="18" t="str">
        <f t="shared" si="15"/>
        <v/>
      </c>
      <c r="V76" s="18" t="str">
        <f t="shared" si="16"/>
        <v/>
      </c>
      <c r="W76" s="18" t="str">
        <f t="shared" si="17"/>
        <v/>
      </c>
      <c r="X76" s="16" t="str">
        <f>IF(W76&lt;0,COUNTIF($V$2:V76,W76),"")</f>
        <v/>
      </c>
      <c r="Y76" s="16" t="str">
        <f>IF(W76&lt;0,COUNTIF(U76:$U$1045,W76)-1,"")</f>
        <v/>
      </c>
      <c r="Z76" s="20" t="str">
        <f t="shared" si="18"/>
        <v/>
      </c>
      <c r="AA76" s="15" t="str">
        <f>IF(W76=MIN(W:W),G76,"")</f>
        <v/>
      </c>
    </row>
    <row r="77" spans="7:27" x14ac:dyDescent="0.2">
      <c r="G77" s="15">
        <v>11780</v>
      </c>
      <c r="H77" s="3">
        <v>-0.180418</v>
      </c>
      <c r="I77" s="3">
        <v>1.9366000000000001E-2</v>
      </c>
      <c r="J77" s="3">
        <v>-7.1428569999999999E-3</v>
      </c>
      <c r="K77" s="3" t="str">
        <f t="shared" si="19"/>
        <v/>
      </c>
      <c r="L77" s="3" t="str">
        <f t="shared" si="20"/>
        <v/>
      </c>
      <c r="M77" s="3" t="str">
        <f t="shared" si="21"/>
        <v/>
      </c>
      <c r="N77" s="3" t="str">
        <f t="shared" si="20"/>
        <v/>
      </c>
      <c r="O77" s="3" t="str">
        <f t="shared" si="22"/>
        <v/>
      </c>
      <c r="P77" s="3" t="str">
        <f t="shared" si="12"/>
        <v/>
      </c>
      <c r="Q77" s="3" t="str">
        <f t="shared" si="23"/>
        <v/>
      </c>
      <c r="R77" s="3" t="str">
        <f t="shared" si="13"/>
        <v/>
      </c>
      <c r="S77" s="17" t="str">
        <f t="shared" si="14"/>
        <v/>
      </c>
      <c r="T77" s="18" t="str">
        <f>IF(S77&lt;MAX(S$2:S77),(S77-MAX($S$2:S77))/MAX($S$2:S77),"")</f>
        <v/>
      </c>
      <c r="U77" s="18" t="str">
        <f t="shared" si="15"/>
        <v/>
      </c>
      <c r="V77" s="18" t="str">
        <f t="shared" si="16"/>
        <v/>
      </c>
      <c r="W77" s="18" t="str">
        <f t="shared" si="17"/>
        <v/>
      </c>
      <c r="X77" s="16" t="str">
        <f>IF(W77&lt;0,COUNTIF($V$2:V77,W77),"")</f>
        <v/>
      </c>
      <c r="Y77" s="16" t="str">
        <f>IF(W77&lt;0,COUNTIF(U77:$U$1045,W77)-1,"")</f>
        <v/>
      </c>
      <c r="Z77" s="20" t="str">
        <f t="shared" si="18"/>
        <v/>
      </c>
      <c r="AA77" s="15" t="str">
        <f>IF(W77=MIN(W:W),G77,"")</f>
        <v/>
      </c>
    </row>
    <row r="78" spans="7:27" x14ac:dyDescent="0.2">
      <c r="G78" s="15">
        <v>11810</v>
      </c>
      <c r="H78" s="3">
        <v>-0.20202400000000001</v>
      </c>
      <c r="I78" s="3">
        <v>-8.9999999999999993E-3</v>
      </c>
      <c r="J78" s="3">
        <v>-1.4388489000000001E-2</v>
      </c>
      <c r="K78" s="3" t="str">
        <f t="shared" si="19"/>
        <v/>
      </c>
      <c r="L78" s="3" t="str">
        <f t="shared" si="20"/>
        <v/>
      </c>
      <c r="M78" s="3" t="str">
        <f t="shared" si="21"/>
        <v/>
      </c>
      <c r="N78" s="3" t="str">
        <f t="shared" si="20"/>
        <v/>
      </c>
      <c r="O78" s="3" t="str">
        <f t="shared" si="22"/>
        <v/>
      </c>
      <c r="P78" s="3" t="str">
        <f t="shared" si="12"/>
        <v/>
      </c>
      <c r="Q78" s="3" t="str">
        <f t="shared" si="23"/>
        <v/>
      </c>
      <c r="R78" s="3" t="str">
        <f t="shared" si="13"/>
        <v/>
      </c>
      <c r="S78" s="17" t="str">
        <f t="shared" si="14"/>
        <v/>
      </c>
      <c r="T78" s="18" t="str">
        <f>IF(S78&lt;MAX(S$2:S78),(S78-MAX($S$2:S78))/MAX($S$2:S78),"")</f>
        <v/>
      </c>
      <c r="U78" s="18" t="str">
        <f t="shared" si="15"/>
        <v/>
      </c>
      <c r="V78" s="18" t="str">
        <f t="shared" si="16"/>
        <v/>
      </c>
      <c r="W78" s="18" t="str">
        <f t="shared" si="17"/>
        <v/>
      </c>
      <c r="X78" s="16" t="str">
        <f>IF(W78&lt;0,COUNTIF($V$2:V78,W78),"")</f>
        <v/>
      </c>
      <c r="Y78" s="16" t="str">
        <f>IF(W78&lt;0,COUNTIF(U78:$U$1045,W78)-1,"")</f>
        <v/>
      </c>
      <c r="Z78" s="20" t="str">
        <f t="shared" si="18"/>
        <v/>
      </c>
      <c r="AA78" s="15" t="str">
        <f>IF(W78=MIN(W:W),G78,"")</f>
        <v/>
      </c>
    </row>
    <row r="79" spans="7:27" x14ac:dyDescent="0.2">
      <c r="G79" s="15">
        <v>11841</v>
      </c>
      <c r="H79" s="3">
        <v>-7.4929999999999997E-3</v>
      </c>
      <c r="I79" s="3">
        <v>1.0779E-2</v>
      </c>
      <c r="J79" s="3">
        <v>-7.2992700000000001E-3</v>
      </c>
      <c r="K79" s="3" t="str">
        <f t="shared" si="19"/>
        <v/>
      </c>
      <c r="L79" s="3" t="str">
        <f t="shared" si="20"/>
        <v/>
      </c>
      <c r="M79" s="3" t="str">
        <f t="shared" si="21"/>
        <v/>
      </c>
      <c r="N79" s="3" t="str">
        <f t="shared" si="20"/>
        <v/>
      </c>
      <c r="O79" s="3" t="str">
        <f t="shared" si="22"/>
        <v/>
      </c>
      <c r="P79" s="3" t="str">
        <f t="shared" si="12"/>
        <v/>
      </c>
      <c r="Q79" s="3" t="str">
        <f t="shared" si="23"/>
        <v/>
      </c>
      <c r="R79" s="3" t="str">
        <f t="shared" si="13"/>
        <v/>
      </c>
      <c r="S79" s="17" t="str">
        <f t="shared" si="14"/>
        <v/>
      </c>
      <c r="T79" s="18" t="str">
        <f>IF(S79&lt;MAX(S$2:S79),(S79-MAX($S$2:S79))/MAX($S$2:S79),"")</f>
        <v/>
      </c>
      <c r="U79" s="18" t="str">
        <f t="shared" si="15"/>
        <v/>
      </c>
      <c r="V79" s="18" t="str">
        <f t="shared" si="16"/>
        <v/>
      </c>
      <c r="W79" s="18" t="str">
        <f t="shared" si="17"/>
        <v/>
      </c>
      <c r="X79" s="16" t="str">
        <f>IF(W79&lt;0,COUNTIF($V$2:V79,W79),"")</f>
        <v/>
      </c>
      <c r="Y79" s="16" t="str">
        <f>IF(W79&lt;0,COUNTIF(U79:$U$1045,W79)-1,"")</f>
        <v/>
      </c>
      <c r="Z79" s="20" t="str">
        <f>IF(W79&lt;0,Y79+X79,"")</f>
        <v/>
      </c>
      <c r="AA79" s="15" t="str">
        <f>IF(W79=MIN(W:W),G79,"")</f>
        <v/>
      </c>
    </row>
    <row r="80" spans="7:27" x14ac:dyDescent="0.2">
      <c r="G80" s="15">
        <v>11871</v>
      </c>
      <c r="H80" s="3">
        <v>0.33674700000000002</v>
      </c>
      <c r="I80" s="3">
        <v>1.2023000000000001E-2</v>
      </c>
      <c r="J80" s="3">
        <v>0</v>
      </c>
      <c r="K80" s="3" t="str">
        <f t="shared" si="19"/>
        <v/>
      </c>
      <c r="L80" s="3" t="str">
        <f t="shared" si="20"/>
        <v/>
      </c>
      <c r="M80" s="3" t="str">
        <f t="shared" si="21"/>
        <v/>
      </c>
      <c r="N80" s="3" t="str">
        <f t="shared" si="20"/>
        <v/>
      </c>
      <c r="O80" s="3" t="str">
        <f t="shared" si="22"/>
        <v/>
      </c>
      <c r="P80" s="3" t="str">
        <f t="shared" si="12"/>
        <v/>
      </c>
      <c r="Q80" s="3" t="str">
        <f t="shared" si="23"/>
        <v/>
      </c>
      <c r="R80" s="3" t="str">
        <f t="shared" si="13"/>
        <v/>
      </c>
      <c r="S80" s="17" t="str">
        <f t="shared" si="14"/>
        <v/>
      </c>
      <c r="T80" s="18" t="str">
        <f>IF(S80&lt;MAX(S$2:S80),(S80-MAX($S$2:S80))/MAX($S$2:S80),"")</f>
        <v/>
      </c>
      <c r="U80" s="18" t="str">
        <f t="shared" si="15"/>
        <v/>
      </c>
      <c r="V80" s="18" t="str">
        <f t="shared" si="16"/>
        <v/>
      </c>
      <c r="W80" s="18" t="str">
        <f t="shared" si="17"/>
        <v/>
      </c>
      <c r="X80" s="16" t="str">
        <f>IF(W80&lt;0,COUNTIF($V$2:V80,W80),"")</f>
        <v/>
      </c>
      <c r="Y80" s="16" t="str">
        <f>IF(W80&lt;0,COUNTIF(U80:$U$1045,W80)-1,"")</f>
        <v/>
      </c>
      <c r="Z80" s="20" t="str">
        <f t="shared" ref="Z80:Z143" si="24">IF(W80&lt;0,Y80+X80,"")</f>
        <v/>
      </c>
      <c r="AA80" s="15" t="str">
        <f>IF(W80=MIN(W:W),G80,"")</f>
        <v/>
      </c>
    </row>
    <row r="81" spans="7:27" x14ac:dyDescent="0.2">
      <c r="G81" s="15">
        <v>11902</v>
      </c>
      <c r="H81" s="3">
        <v>0.36239100000000002</v>
      </c>
      <c r="I81" s="3">
        <v>1.2359E-2</v>
      </c>
      <c r="J81" s="3">
        <v>-7.352941E-3</v>
      </c>
      <c r="K81" s="3" t="str">
        <f t="shared" si="19"/>
        <v/>
      </c>
      <c r="L81" s="3" t="str">
        <f t="shared" si="20"/>
        <v/>
      </c>
      <c r="M81" s="3" t="str">
        <f t="shared" si="21"/>
        <v/>
      </c>
      <c r="N81" s="3" t="str">
        <f t="shared" si="20"/>
        <v/>
      </c>
      <c r="O81" s="3" t="str">
        <f t="shared" si="22"/>
        <v/>
      </c>
      <c r="P81" s="3" t="str">
        <f t="shared" si="12"/>
        <v/>
      </c>
      <c r="Q81" s="3" t="str">
        <f t="shared" si="23"/>
        <v/>
      </c>
      <c r="R81" s="3" t="str">
        <f t="shared" si="13"/>
        <v/>
      </c>
      <c r="S81" s="17" t="str">
        <f t="shared" si="14"/>
        <v/>
      </c>
      <c r="T81" s="18" t="str">
        <f>IF(S81&lt;MAX(S$2:S81),(S81-MAX($S$2:S81))/MAX($S$2:S81),"")</f>
        <v/>
      </c>
      <c r="U81" s="18" t="str">
        <f t="shared" si="15"/>
        <v/>
      </c>
      <c r="V81" s="18" t="str">
        <f t="shared" si="16"/>
        <v/>
      </c>
      <c r="W81" s="18" t="str">
        <f t="shared" si="17"/>
        <v/>
      </c>
      <c r="X81" s="16" t="str">
        <f>IF(W81&lt;0,COUNTIF($V$2:V81,W81),"")</f>
        <v/>
      </c>
      <c r="Y81" s="16" t="str">
        <f>IF(W81&lt;0,COUNTIF(U81:$U$1045,W81)-1,"")</f>
        <v/>
      </c>
      <c r="Z81" s="20" t="str">
        <f t="shared" si="24"/>
        <v/>
      </c>
      <c r="AA81" s="15" t="str">
        <f>IF(W81=MIN(W:W),G81,"")</f>
        <v/>
      </c>
    </row>
    <row r="82" spans="7:27" x14ac:dyDescent="0.2">
      <c r="G82" s="15">
        <v>11933</v>
      </c>
      <c r="H82" s="3">
        <v>-3.1371999999999997E-2</v>
      </c>
      <c r="I82" s="3">
        <v>2.7230000000000002E-3</v>
      </c>
      <c r="J82" s="3">
        <v>-7.4074070000000004E-3</v>
      </c>
      <c r="K82" s="3" t="str">
        <f t="shared" si="19"/>
        <v/>
      </c>
      <c r="L82" s="3" t="str">
        <f t="shared" si="20"/>
        <v/>
      </c>
      <c r="M82" s="3" t="str">
        <f t="shared" si="21"/>
        <v/>
      </c>
      <c r="N82" s="3" t="str">
        <f t="shared" si="20"/>
        <v/>
      </c>
      <c r="O82" s="3" t="str">
        <f t="shared" si="22"/>
        <v/>
      </c>
      <c r="P82" s="3" t="str">
        <f t="shared" si="12"/>
        <v/>
      </c>
      <c r="Q82" s="3" t="str">
        <f t="shared" si="23"/>
        <v/>
      </c>
      <c r="R82" s="3" t="str">
        <f t="shared" si="13"/>
        <v/>
      </c>
      <c r="S82" s="17" t="str">
        <f t="shared" si="14"/>
        <v/>
      </c>
      <c r="T82" s="18" t="str">
        <f>IF(S82&lt;MAX(S$2:S82),(S82-MAX($S$2:S82))/MAX($S$2:S82),"")</f>
        <v/>
      </c>
      <c r="U82" s="18" t="str">
        <f t="shared" si="15"/>
        <v/>
      </c>
      <c r="V82" s="18" t="str">
        <f t="shared" si="16"/>
        <v/>
      </c>
      <c r="W82" s="18" t="str">
        <f t="shared" si="17"/>
        <v/>
      </c>
      <c r="X82" s="16" t="str">
        <f>IF(W82&lt;0,COUNTIF($V$2:V82,W82),"")</f>
        <v/>
      </c>
      <c r="Y82" s="16" t="str">
        <f>IF(W82&lt;0,COUNTIF(U82:$U$1045,W82)-1,"")</f>
        <v/>
      </c>
      <c r="Z82" s="20" t="str">
        <f t="shared" si="24"/>
        <v/>
      </c>
      <c r="AA82" s="15" t="str">
        <f>IF(W82=MIN(W:W),G82,"")</f>
        <v/>
      </c>
    </row>
    <row r="83" spans="7:27" x14ac:dyDescent="0.2">
      <c r="G83" s="15">
        <v>11963</v>
      </c>
      <c r="H83" s="3">
        <v>-0.12972600000000001</v>
      </c>
      <c r="I83" s="3">
        <v>4.5269999999999998E-3</v>
      </c>
      <c r="J83" s="3">
        <v>-7.462687E-3</v>
      </c>
      <c r="K83" s="3" t="str">
        <f t="shared" si="19"/>
        <v/>
      </c>
      <c r="L83" s="3" t="str">
        <f t="shared" si="20"/>
        <v/>
      </c>
      <c r="M83" s="3" t="str">
        <f t="shared" si="21"/>
        <v/>
      </c>
      <c r="N83" s="3" t="str">
        <f t="shared" si="20"/>
        <v/>
      </c>
      <c r="O83" s="3" t="str">
        <f t="shared" si="22"/>
        <v/>
      </c>
      <c r="P83" s="3" t="str">
        <f t="shared" si="12"/>
        <v/>
      </c>
      <c r="Q83" s="3" t="str">
        <f t="shared" si="23"/>
        <v/>
      </c>
      <c r="R83" s="3" t="str">
        <f t="shared" si="13"/>
        <v/>
      </c>
      <c r="S83" s="17" t="str">
        <f t="shared" si="14"/>
        <v/>
      </c>
      <c r="T83" s="18" t="str">
        <f>IF(S83&lt;MAX(S$2:S83),(S83-MAX($S$2:S83))/MAX($S$2:S83),"")</f>
        <v/>
      </c>
      <c r="U83" s="18" t="str">
        <f t="shared" si="15"/>
        <v/>
      </c>
      <c r="V83" s="18" t="str">
        <f t="shared" si="16"/>
        <v/>
      </c>
      <c r="W83" s="18" t="str">
        <f t="shared" si="17"/>
        <v/>
      </c>
      <c r="X83" s="16" t="str">
        <f>IF(W83&lt;0,COUNTIF($V$2:V83,W83),"")</f>
        <v/>
      </c>
      <c r="Y83" s="16" t="str">
        <f>IF(W83&lt;0,COUNTIF(U83:$U$1045,W83)-1,"")</f>
        <v/>
      </c>
      <c r="Z83" s="20" t="str">
        <f t="shared" si="24"/>
        <v/>
      </c>
      <c r="AA83" s="15" t="str">
        <f>IF(W83=MIN(W:W),G83,"")</f>
        <v/>
      </c>
    </row>
    <row r="84" spans="7:27" x14ac:dyDescent="0.2">
      <c r="G84" s="15">
        <v>11994</v>
      </c>
      <c r="H84" s="3">
        <v>-5.5225000000000003E-2</v>
      </c>
      <c r="I84" s="3">
        <v>3.1410000000000001E-3</v>
      </c>
      <c r="J84" s="3">
        <v>-7.5187969999999998E-3</v>
      </c>
      <c r="K84" s="3" t="str">
        <f t="shared" si="19"/>
        <v/>
      </c>
      <c r="L84" s="3" t="str">
        <f t="shared" si="20"/>
        <v/>
      </c>
      <c r="M84" s="3" t="str">
        <f t="shared" si="21"/>
        <v/>
      </c>
      <c r="N84" s="3" t="str">
        <f t="shared" si="20"/>
        <v/>
      </c>
      <c r="O84" s="3" t="str">
        <f t="shared" si="22"/>
        <v/>
      </c>
      <c r="P84" s="3" t="str">
        <f t="shared" si="12"/>
        <v/>
      </c>
      <c r="Q84" s="3" t="str">
        <f t="shared" si="23"/>
        <v/>
      </c>
      <c r="R84" s="3" t="str">
        <f t="shared" si="13"/>
        <v/>
      </c>
      <c r="S84" s="17" t="str">
        <f t="shared" si="14"/>
        <v/>
      </c>
      <c r="T84" s="18" t="str">
        <f>IF(S84&lt;MAX(S$2:S84),(S84-MAX($S$2:S84))/MAX($S$2:S84),"")</f>
        <v/>
      </c>
      <c r="U84" s="18" t="str">
        <f t="shared" si="15"/>
        <v/>
      </c>
      <c r="V84" s="18" t="str">
        <f t="shared" si="16"/>
        <v/>
      </c>
      <c r="W84" s="18" t="str">
        <f t="shared" si="17"/>
        <v/>
      </c>
      <c r="X84" s="16" t="str">
        <f>IF(W84&lt;0,COUNTIF($V$2:V84,W84),"")</f>
        <v/>
      </c>
      <c r="Y84" s="16" t="str">
        <f>IF(W84&lt;0,COUNTIF(U84:$U$1045,W84)-1,"")</f>
        <v/>
      </c>
      <c r="Z84" s="20" t="str">
        <f t="shared" si="24"/>
        <v/>
      </c>
      <c r="AA84" s="15" t="str">
        <f>IF(W84=MIN(W:W),G84,"")</f>
        <v/>
      </c>
    </row>
    <row r="85" spans="7:27" x14ac:dyDescent="0.2">
      <c r="G85" s="15">
        <v>12024</v>
      </c>
      <c r="H85" s="3">
        <v>4.4511000000000002E-2</v>
      </c>
      <c r="I85" s="3">
        <v>1.1753E-2</v>
      </c>
      <c r="J85" s="3">
        <v>-7.5757580000000001E-3</v>
      </c>
      <c r="K85" s="3" t="str">
        <f t="shared" si="19"/>
        <v/>
      </c>
      <c r="L85" s="3" t="str">
        <f t="shared" si="20"/>
        <v/>
      </c>
      <c r="M85" s="3" t="str">
        <f t="shared" si="21"/>
        <v/>
      </c>
      <c r="N85" s="3" t="str">
        <f t="shared" si="20"/>
        <v/>
      </c>
      <c r="O85" s="3" t="str">
        <f t="shared" si="22"/>
        <v/>
      </c>
      <c r="P85" s="3" t="str">
        <f t="shared" si="12"/>
        <v/>
      </c>
      <c r="Q85" s="3" t="str">
        <f t="shared" si="23"/>
        <v/>
      </c>
      <c r="R85" s="3" t="str">
        <f t="shared" si="13"/>
        <v/>
      </c>
      <c r="S85" s="17" t="str">
        <f t="shared" si="14"/>
        <v/>
      </c>
      <c r="T85" s="18" t="str">
        <f>IF(S85&lt;MAX(S$2:S85),(S85-MAX($S$2:S85))/MAX($S$2:S85),"")</f>
        <v/>
      </c>
      <c r="U85" s="18" t="str">
        <f t="shared" si="15"/>
        <v/>
      </c>
      <c r="V85" s="18" t="str">
        <f t="shared" si="16"/>
        <v/>
      </c>
      <c r="W85" s="18" t="str">
        <f t="shared" si="17"/>
        <v/>
      </c>
      <c r="X85" s="16" t="str">
        <f>IF(W85&lt;0,COUNTIF($V$2:V85,W85),"")</f>
        <v/>
      </c>
      <c r="Y85" s="16" t="str">
        <f>IF(W85&lt;0,COUNTIF(U85:$U$1045,W85)-1,"")</f>
        <v/>
      </c>
      <c r="Z85" s="20" t="str">
        <f t="shared" si="24"/>
        <v/>
      </c>
      <c r="AA85" s="15" t="str">
        <f>IF(W85=MIN(W:W),G85,"")</f>
        <v/>
      </c>
    </row>
    <row r="86" spans="7:27" x14ac:dyDescent="0.2">
      <c r="G86" s="15">
        <v>12055</v>
      </c>
      <c r="H86" s="3">
        <v>1.2467000000000001E-2</v>
      </c>
      <c r="I86" s="3">
        <v>-1.5499999999999999E-3</v>
      </c>
      <c r="J86" s="3">
        <v>-1.5267176E-2</v>
      </c>
      <c r="K86" s="3" t="str">
        <f t="shared" si="19"/>
        <v/>
      </c>
      <c r="L86" s="3" t="str">
        <f t="shared" si="20"/>
        <v/>
      </c>
      <c r="M86" s="3" t="str">
        <f t="shared" si="21"/>
        <v/>
      </c>
      <c r="N86" s="3" t="str">
        <f t="shared" si="20"/>
        <v/>
      </c>
      <c r="O86" s="3" t="str">
        <f t="shared" si="22"/>
        <v/>
      </c>
      <c r="P86" s="3" t="str">
        <f t="shared" si="12"/>
        <v/>
      </c>
      <c r="Q86" s="3" t="str">
        <f t="shared" si="23"/>
        <v/>
      </c>
      <c r="R86" s="3" t="str">
        <f t="shared" si="13"/>
        <v/>
      </c>
      <c r="S86" s="17" t="str">
        <f t="shared" si="14"/>
        <v/>
      </c>
      <c r="T86" s="18" t="str">
        <f>IF(S86&lt;MAX(S$2:S86),(S86-MAX($S$2:S86))/MAX($S$2:S86),"")</f>
        <v/>
      </c>
      <c r="U86" s="18" t="str">
        <f t="shared" si="15"/>
        <v/>
      </c>
      <c r="V86" s="18" t="str">
        <f t="shared" si="16"/>
        <v/>
      </c>
      <c r="W86" s="18" t="str">
        <f t="shared" si="17"/>
        <v/>
      </c>
      <c r="X86" s="16" t="str">
        <f>IF(W86&lt;0,COUNTIF($V$2:V86,W86),"")</f>
        <v/>
      </c>
      <c r="Y86" s="16" t="str">
        <f>IF(W86&lt;0,COUNTIF(U86:$U$1045,W86)-1,"")</f>
        <v/>
      </c>
      <c r="Z86" s="20" t="str">
        <f t="shared" si="24"/>
        <v/>
      </c>
      <c r="AA86" s="15" t="str">
        <f>IF(W86=MIN(W:W),G86,"")</f>
        <v/>
      </c>
    </row>
    <row r="87" spans="7:27" x14ac:dyDescent="0.2">
      <c r="G87" s="15">
        <v>12086</v>
      </c>
      <c r="H87" s="3">
        <v>-0.15007100000000001</v>
      </c>
      <c r="I87" s="3">
        <v>-1.1E-4</v>
      </c>
      <c r="J87" s="3">
        <v>-1.5503876E-2</v>
      </c>
      <c r="K87" s="3" t="str">
        <f t="shared" si="19"/>
        <v/>
      </c>
      <c r="L87" s="3" t="str">
        <f t="shared" si="20"/>
        <v/>
      </c>
      <c r="M87" s="3" t="str">
        <f t="shared" si="21"/>
        <v/>
      </c>
      <c r="N87" s="3" t="str">
        <f t="shared" si="20"/>
        <v/>
      </c>
      <c r="O87" s="3" t="str">
        <f t="shared" si="22"/>
        <v/>
      </c>
      <c r="P87" s="3" t="str">
        <f t="shared" si="12"/>
        <v/>
      </c>
      <c r="Q87" s="3" t="str">
        <f t="shared" si="23"/>
        <v/>
      </c>
      <c r="R87" s="3" t="str">
        <f t="shared" si="13"/>
        <v/>
      </c>
      <c r="S87" s="17" t="str">
        <f t="shared" si="14"/>
        <v/>
      </c>
      <c r="T87" s="18" t="str">
        <f>IF(S87&lt;MAX(S$2:S87),(S87-MAX($S$2:S87))/MAX($S$2:S87),"")</f>
        <v/>
      </c>
      <c r="U87" s="18" t="str">
        <f t="shared" si="15"/>
        <v/>
      </c>
      <c r="V87" s="18" t="str">
        <f t="shared" si="16"/>
        <v/>
      </c>
      <c r="W87" s="18" t="str">
        <f t="shared" si="17"/>
        <v/>
      </c>
      <c r="X87" s="16" t="str">
        <f>IF(W87&lt;0,COUNTIF($V$2:V87,W87),"")</f>
        <v/>
      </c>
      <c r="Y87" s="16" t="str">
        <f>IF(W87&lt;0,COUNTIF(U87:$U$1045,W87)-1,"")</f>
        <v/>
      </c>
      <c r="Z87" s="20" t="str">
        <f t="shared" si="24"/>
        <v/>
      </c>
      <c r="AA87" s="15" t="str">
        <f>IF(W87=MIN(W:W),G87,"")</f>
        <v/>
      </c>
    </row>
    <row r="88" spans="7:27" x14ac:dyDescent="0.2">
      <c r="G88" s="15">
        <v>12114</v>
      </c>
      <c r="H88" s="3">
        <v>3.1308999999999997E-2</v>
      </c>
      <c r="I88" s="3">
        <v>9.9000000000000008E-3</v>
      </c>
      <c r="J88" s="3">
        <v>-7.8740159999999993E-3</v>
      </c>
      <c r="K88" s="3" t="str">
        <f t="shared" si="19"/>
        <v/>
      </c>
      <c r="L88" s="3" t="str">
        <f t="shared" si="20"/>
        <v/>
      </c>
      <c r="M88" s="3" t="str">
        <f t="shared" si="21"/>
        <v/>
      </c>
      <c r="N88" s="3" t="str">
        <f t="shared" si="20"/>
        <v/>
      </c>
      <c r="O88" s="3" t="str">
        <f t="shared" si="22"/>
        <v/>
      </c>
      <c r="P88" s="3" t="str">
        <f t="shared" si="12"/>
        <v/>
      </c>
      <c r="Q88" s="3" t="str">
        <f t="shared" si="23"/>
        <v/>
      </c>
      <c r="R88" s="3" t="str">
        <f t="shared" si="13"/>
        <v/>
      </c>
      <c r="S88" s="17" t="str">
        <f t="shared" si="14"/>
        <v/>
      </c>
      <c r="T88" s="18" t="str">
        <f>IF(S88&lt;MAX(S$2:S88),(S88-MAX($S$2:S88))/MAX($S$2:S88),"")</f>
        <v/>
      </c>
      <c r="U88" s="18" t="str">
        <f t="shared" si="15"/>
        <v/>
      </c>
      <c r="V88" s="18" t="str">
        <f t="shared" si="16"/>
        <v/>
      </c>
      <c r="W88" s="18" t="str">
        <f t="shared" si="17"/>
        <v/>
      </c>
      <c r="X88" s="16" t="str">
        <f>IF(W88&lt;0,COUNTIF($V$2:V88,W88),"")</f>
        <v/>
      </c>
      <c r="Y88" s="16" t="str">
        <f>IF(W88&lt;0,COUNTIF(U88:$U$1045,W88)-1,"")</f>
        <v/>
      </c>
      <c r="Z88" s="20" t="str">
        <f t="shared" si="24"/>
        <v/>
      </c>
      <c r="AA88" s="15" t="str">
        <f>IF(W88=MIN(W:W),G88,"")</f>
        <v/>
      </c>
    </row>
    <row r="89" spans="7:27" x14ac:dyDescent="0.2">
      <c r="G89" s="15">
        <v>12145</v>
      </c>
      <c r="H89" s="3">
        <v>0.37872099999999997</v>
      </c>
      <c r="I89" s="3">
        <v>5.6909999999999999E-3</v>
      </c>
      <c r="J89" s="3">
        <v>0</v>
      </c>
      <c r="K89" s="3" t="str">
        <f t="shared" si="19"/>
        <v/>
      </c>
      <c r="L89" s="3" t="str">
        <f t="shared" si="20"/>
        <v/>
      </c>
      <c r="M89" s="3" t="str">
        <f t="shared" si="21"/>
        <v/>
      </c>
      <c r="N89" s="3" t="str">
        <f t="shared" si="20"/>
        <v/>
      </c>
      <c r="O89" s="3" t="str">
        <f t="shared" si="22"/>
        <v/>
      </c>
      <c r="P89" s="3" t="str">
        <f t="shared" si="12"/>
        <v/>
      </c>
      <c r="Q89" s="3" t="str">
        <f t="shared" si="23"/>
        <v/>
      </c>
      <c r="R89" s="3" t="str">
        <f t="shared" si="13"/>
        <v/>
      </c>
      <c r="S89" s="17" t="str">
        <f t="shared" si="14"/>
        <v/>
      </c>
      <c r="T89" s="18" t="str">
        <f>IF(S89&lt;MAX(S$2:S89),(S89-MAX($S$2:S89))/MAX($S$2:S89),"")</f>
        <v/>
      </c>
      <c r="U89" s="18" t="str">
        <f t="shared" si="15"/>
        <v/>
      </c>
      <c r="V89" s="18" t="str">
        <f t="shared" si="16"/>
        <v/>
      </c>
      <c r="W89" s="18" t="str">
        <f t="shared" si="17"/>
        <v/>
      </c>
      <c r="X89" s="16" t="str">
        <f>IF(W89&lt;0,COUNTIF($V$2:V89,W89),"")</f>
        <v/>
      </c>
      <c r="Y89" s="16" t="str">
        <f>IF(W89&lt;0,COUNTIF(U89:$U$1045,W89)-1,"")</f>
        <v/>
      </c>
      <c r="Z89" s="20" t="str">
        <f t="shared" si="24"/>
        <v/>
      </c>
      <c r="AA89" s="15" t="str">
        <f>IF(W89=MIN(W:W),G89,"")</f>
        <v/>
      </c>
    </row>
    <row r="90" spans="7:27" x14ac:dyDescent="0.2">
      <c r="G90" s="15">
        <v>12175</v>
      </c>
      <c r="H90" s="3">
        <v>0.21390999999999999</v>
      </c>
      <c r="I90" s="3">
        <v>1.9894999999999999E-2</v>
      </c>
      <c r="J90" s="3">
        <v>0</v>
      </c>
      <c r="K90" s="3" t="str">
        <f t="shared" si="19"/>
        <v/>
      </c>
      <c r="L90" s="3" t="str">
        <f t="shared" si="20"/>
        <v/>
      </c>
      <c r="M90" s="3" t="str">
        <f t="shared" si="21"/>
        <v/>
      </c>
      <c r="N90" s="3" t="str">
        <f t="shared" si="20"/>
        <v/>
      </c>
      <c r="O90" s="3" t="str">
        <f t="shared" si="22"/>
        <v/>
      </c>
      <c r="P90" s="3" t="str">
        <f t="shared" si="12"/>
        <v/>
      </c>
      <c r="Q90" s="3" t="str">
        <f t="shared" si="23"/>
        <v/>
      </c>
      <c r="R90" s="3" t="str">
        <f t="shared" si="13"/>
        <v/>
      </c>
      <c r="S90" s="17" t="str">
        <f t="shared" si="14"/>
        <v/>
      </c>
      <c r="T90" s="18" t="str">
        <f>IF(S90&lt;MAX(S$2:S90),(S90-MAX($S$2:S90))/MAX($S$2:S90),"")</f>
        <v/>
      </c>
      <c r="U90" s="18" t="str">
        <f t="shared" si="15"/>
        <v/>
      </c>
      <c r="V90" s="18" t="str">
        <f t="shared" si="16"/>
        <v/>
      </c>
      <c r="W90" s="18" t="str">
        <f t="shared" si="17"/>
        <v/>
      </c>
      <c r="X90" s="16" t="str">
        <f>IF(W90&lt;0,COUNTIF($V$2:V90,W90),"")</f>
        <v/>
      </c>
      <c r="Y90" s="16" t="str">
        <f>IF(W90&lt;0,COUNTIF(U90:$U$1045,W90)-1,"")</f>
        <v/>
      </c>
      <c r="Z90" s="20" t="str">
        <f t="shared" si="24"/>
        <v/>
      </c>
      <c r="AA90" s="15" t="str">
        <f>IF(W90=MIN(W:W),G90,"")</f>
        <v/>
      </c>
    </row>
    <row r="91" spans="7:27" x14ac:dyDescent="0.2">
      <c r="G91" s="15">
        <v>12206</v>
      </c>
      <c r="H91" s="3">
        <v>0.13145000000000001</v>
      </c>
      <c r="I91" s="3">
        <v>7.6300000000000001E-4</v>
      </c>
      <c r="J91" s="3">
        <v>7.9365080000000001E-3</v>
      </c>
      <c r="K91" s="3" t="str">
        <f t="shared" si="19"/>
        <v/>
      </c>
      <c r="L91" s="3" t="str">
        <f t="shared" si="20"/>
        <v/>
      </c>
      <c r="M91" s="3" t="str">
        <f t="shared" si="21"/>
        <v/>
      </c>
      <c r="N91" s="3" t="str">
        <f t="shared" si="20"/>
        <v/>
      </c>
      <c r="O91" s="3" t="str">
        <f t="shared" si="22"/>
        <v/>
      </c>
      <c r="P91" s="3" t="str">
        <f t="shared" si="12"/>
        <v/>
      </c>
      <c r="Q91" s="3" t="str">
        <f t="shared" si="23"/>
        <v/>
      </c>
      <c r="R91" s="3" t="str">
        <f t="shared" si="13"/>
        <v/>
      </c>
      <c r="S91" s="17" t="str">
        <f t="shared" si="14"/>
        <v/>
      </c>
      <c r="T91" s="18" t="str">
        <f>IF(S91&lt;MAX(S$2:S91),(S91-MAX($S$2:S91))/MAX($S$2:S91),"")</f>
        <v/>
      </c>
      <c r="U91" s="18" t="str">
        <f t="shared" si="15"/>
        <v/>
      </c>
      <c r="V91" s="18" t="str">
        <f t="shared" si="16"/>
        <v/>
      </c>
      <c r="W91" s="18" t="str">
        <f t="shared" si="17"/>
        <v/>
      </c>
      <c r="X91" s="16" t="str">
        <f>IF(W91&lt;0,COUNTIF($V$2:V91,W91),"")</f>
        <v/>
      </c>
      <c r="Y91" s="16" t="str">
        <f>IF(W91&lt;0,COUNTIF(U91:$U$1045,W91)-1,"")</f>
        <v/>
      </c>
      <c r="Z91" s="20" t="str">
        <f t="shared" si="24"/>
        <v/>
      </c>
      <c r="AA91" s="15" t="str">
        <f>IF(W91=MIN(W:W),G91,"")</f>
        <v/>
      </c>
    </row>
    <row r="92" spans="7:27" x14ac:dyDescent="0.2">
      <c r="G92" s="15">
        <v>12236</v>
      </c>
      <c r="H92" s="3">
        <v>-9.6619999999999998E-2</v>
      </c>
      <c r="I92" s="3">
        <v>-5.8E-4</v>
      </c>
      <c r="J92" s="3">
        <v>3.1496062999999998E-2</v>
      </c>
      <c r="K92" s="3" t="str">
        <f t="shared" si="19"/>
        <v/>
      </c>
      <c r="L92" s="3" t="str">
        <f t="shared" si="20"/>
        <v/>
      </c>
      <c r="M92" s="3" t="str">
        <f t="shared" si="21"/>
        <v/>
      </c>
      <c r="N92" s="3" t="str">
        <f t="shared" si="20"/>
        <v/>
      </c>
      <c r="O92" s="3" t="str">
        <f t="shared" si="22"/>
        <v/>
      </c>
      <c r="P92" s="3" t="str">
        <f t="shared" si="12"/>
        <v/>
      </c>
      <c r="Q92" s="3" t="str">
        <f t="shared" si="23"/>
        <v/>
      </c>
      <c r="R92" s="3" t="str">
        <f t="shared" si="13"/>
        <v/>
      </c>
      <c r="S92" s="17" t="str">
        <f t="shared" si="14"/>
        <v/>
      </c>
      <c r="T92" s="18" t="str">
        <f>IF(S92&lt;MAX(S$2:S92),(S92-MAX($S$2:S92))/MAX($S$2:S92),"")</f>
        <v/>
      </c>
      <c r="U92" s="18" t="str">
        <f t="shared" si="15"/>
        <v/>
      </c>
      <c r="V92" s="18" t="str">
        <f t="shared" si="16"/>
        <v/>
      </c>
      <c r="W92" s="18" t="str">
        <f t="shared" si="17"/>
        <v/>
      </c>
      <c r="X92" s="16" t="str">
        <f>IF(W92&lt;0,COUNTIF($V$2:V92,W92),"")</f>
        <v/>
      </c>
      <c r="Y92" s="16" t="str">
        <f>IF(W92&lt;0,COUNTIF(U92:$U$1045,W92)-1,"")</f>
        <v/>
      </c>
      <c r="Z92" s="20" t="str">
        <f t="shared" si="24"/>
        <v/>
      </c>
      <c r="AA92" s="15" t="str">
        <f>IF(W92=MIN(W:W),G92,"")</f>
        <v/>
      </c>
    </row>
    <row r="93" spans="7:27" x14ac:dyDescent="0.2">
      <c r="G93" s="15">
        <v>12267</v>
      </c>
      <c r="H93" s="3">
        <v>0.120225</v>
      </c>
      <c r="I93" s="3">
        <v>7.2649999999999998E-3</v>
      </c>
      <c r="J93" s="3">
        <v>7.6335880000000002E-3</v>
      </c>
      <c r="K93" s="3" t="str">
        <f t="shared" si="19"/>
        <v/>
      </c>
      <c r="L93" s="3" t="str">
        <f t="shared" si="20"/>
        <v/>
      </c>
      <c r="M93" s="3" t="str">
        <f t="shared" si="21"/>
        <v/>
      </c>
      <c r="N93" s="3" t="str">
        <f t="shared" si="20"/>
        <v/>
      </c>
      <c r="O93" s="3" t="str">
        <f t="shared" si="22"/>
        <v/>
      </c>
      <c r="P93" s="3" t="str">
        <f t="shared" si="12"/>
        <v/>
      </c>
      <c r="Q93" s="3" t="str">
        <f t="shared" si="23"/>
        <v/>
      </c>
      <c r="R93" s="3" t="str">
        <f t="shared" si="13"/>
        <v/>
      </c>
      <c r="S93" s="17" t="str">
        <f t="shared" si="14"/>
        <v/>
      </c>
      <c r="T93" s="18" t="str">
        <f>IF(S93&lt;MAX(S$2:S93),(S93-MAX($S$2:S93))/MAX($S$2:S93),"")</f>
        <v/>
      </c>
      <c r="U93" s="18" t="str">
        <f t="shared" si="15"/>
        <v/>
      </c>
      <c r="V93" s="18" t="str">
        <f t="shared" si="16"/>
        <v/>
      </c>
      <c r="W93" s="18" t="str">
        <f t="shared" si="17"/>
        <v/>
      </c>
      <c r="X93" s="16" t="str">
        <f>IF(W93&lt;0,COUNTIF($V$2:V93,W93),"")</f>
        <v/>
      </c>
      <c r="Y93" s="16" t="str">
        <f>IF(W93&lt;0,COUNTIF(U93:$U$1045,W93)-1,"")</f>
        <v/>
      </c>
      <c r="Z93" s="20" t="str">
        <f t="shared" si="24"/>
        <v/>
      </c>
      <c r="AA93" s="15" t="str">
        <f>IF(W93=MIN(W:W),G93,"")</f>
        <v/>
      </c>
    </row>
    <row r="94" spans="7:27" x14ac:dyDescent="0.2">
      <c r="G94" s="15">
        <v>12298</v>
      </c>
      <c r="H94" s="3">
        <v>-0.104424</v>
      </c>
      <c r="I94" s="3">
        <v>2.581E-3</v>
      </c>
      <c r="J94" s="3">
        <v>0</v>
      </c>
      <c r="K94" s="3" t="str">
        <f t="shared" si="19"/>
        <v/>
      </c>
      <c r="L94" s="3" t="str">
        <f t="shared" si="20"/>
        <v/>
      </c>
      <c r="M94" s="3" t="str">
        <f t="shared" si="21"/>
        <v/>
      </c>
      <c r="N94" s="3" t="str">
        <f t="shared" si="20"/>
        <v/>
      </c>
      <c r="O94" s="3" t="str">
        <f t="shared" si="22"/>
        <v/>
      </c>
      <c r="P94" s="3" t="str">
        <f t="shared" si="12"/>
        <v/>
      </c>
      <c r="Q94" s="3" t="str">
        <f t="shared" si="23"/>
        <v/>
      </c>
      <c r="R94" s="3" t="str">
        <f t="shared" si="13"/>
        <v/>
      </c>
      <c r="S94" s="17" t="str">
        <f t="shared" si="14"/>
        <v/>
      </c>
      <c r="T94" s="18" t="str">
        <f>IF(S94&lt;MAX(S$2:S94),(S94-MAX($S$2:S94))/MAX($S$2:S94),"")</f>
        <v/>
      </c>
      <c r="U94" s="18" t="str">
        <f t="shared" si="15"/>
        <v/>
      </c>
      <c r="V94" s="18" t="str">
        <f t="shared" si="16"/>
        <v/>
      </c>
      <c r="W94" s="18" t="str">
        <f t="shared" si="17"/>
        <v/>
      </c>
      <c r="X94" s="16" t="str">
        <f>IF(W94&lt;0,COUNTIF($V$2:V94,W94),"")</f>
        <v/>
      </c>
      <c r="Y94" s="16" t="str">
        <f>IF(W94&lt;0,COUNTIF(U94:$U$1045,W94)-1,"")</f>
        <v/>
      </c>
      <c r="Z94" s="20" t="str">
        <f t="shared" si="24"/>
        <v/>
      </c>
      <c r="AA94" s="15" t="str">
        <f>IF(W94=MIN(W:W),G94,"")</f>
        <v/>
      </c>
    </row>
    <row r="95" spans="7:27" x14ac:dyDescent="0.2">
      <c r="G95" s="15">
        <v>12328</v>
      </c>
      <c r="H95" s="3">
        <v>-8.3104999999999998E-2</v>
      </c>
      <c r="I95" s="3">
        <v>-2.4599999999999999E-3</v>
      </c>
      <c r="J95" s="3">
        <v>0</v>
      </c>
      <c r="K95" s="3" t="str">
        <f t="shared" si="19"/>
        <v/>
      </c>
      <c r="L95" s="3" t="str">
        <f t="shared" si="20"/>
        <v/>
      </c>
      <c r="M95" s="3" t="str">
        <f t="shared" si="21"/>
        <v/>
      </c>
      <c r="N95" s="3" t="str">
        <f t="shared" si="20"/>
        <v/>
      </c>
      <c r="O95" s="3" t="str">
        <f t="shared" si="22"/>
        <v/>
      </c>
      <c r="P95" s="3" t="str">
        <f t="shared" si="12"/>
        <v/>
      </c>
      <c r="Q95" s="3" t="str">
        <f t="shared" si="23"/>
        <v/>
      </c>
      <c r="R95" s="3" t="str">
        <f t="shared" si="13"/>
        <v/>
      </c>
      <c r="S95" s="17" t="str">
        <f t="shared" si="14"/>
        <v/>
      </c>
      <c r="T95" s="18" t="str">
        <f>IF(S95&lt;MAX(S$2:S95),(S95-MAX($S$2:S95))/MAX($S$2:S95),"")</f>
        <v/>
      </c>
      <c r="U95" s="18" t="str">
        <f t="shared" si="15"/>
        <v/>
      </c>
      <c r="V95" s="18" t="str">
        <f t="shared" si="16"/>
        <v/>
      </c>
      <c r="W95" s="18" t="str">
        <f t="shared" si="17"/>
        <v/>
      </c>
      <c r="X95" s="16" t="str">
        <f>IF(W95&lt;0,COUNTIF($V$2:V95,W95),"")</f>
        <v/>
      </c>
      <c r="Y95" s="16" t="str">
        <f>IF(W95&lt;0,COUNTIF(U95:$U$1045,W95)-1,"")</f>
        <v/>
      </c>
      <c r="Z95" s="20" t="str">
        <f t="shared" si="24"/>
        <v/>
      </c>
      <c r="AA95" s="15" t="str">
        <f>IF(W95=MIN(W:W),G95,"")</f>
        <v/>
      </c>
    </row>
    <row r="96" spans="7:27" x14ac:dyDescent="0.2">
      <c r="G96" s="15">
        <v>12359</v>
      </c>
      <c r="H96" s="3">
        <v>9.9198999999999996E-2</v>
      </c>
      <c r="I96" s="3">
        <v>2.6549999999999998E-3</v>
      </c>
      <c r="J96" s="3">
        <v>0</v>
      </c>
      <c r="K96" s="3" t="str">
        <f t="shared" si="19"/>
        <v/>
      </c>
      <c r="L96" s="3" t="str">
        <f t="shared" si="20"/>
        <v/>
      </c>
      <c r="M96" s="3" t="str">
        <f t="shared" si="21"/>
        <v/>
      </c>
      <c r="N96" s="3" t="str">
        <f t="shared" si="20"/>
        <v/>
      </c>
      <c r="O96" s="3" t="str">
        <f t="shared" si="22"/>
        <v/>
      </c>
      <c r="P96" s="3" t="str">
        <f t="shared" si="12"/>
        <v/>
      </c>
      <c r="Q96" s="3" t="str">
        <f t="shared" si="23"/>
        <v/>
      </c>
      <c r="R96" s="3" t="str">
        <f t="shared" si="13"/>
        <v/>
      </c>
      <c r="S96" s="17" t="str">
        <f t="shared" si="14"/>
        <v/>
      </c>
      <c r="T96" s="18" t="str">
        <f>IF(S96&lt;MAX(S$2:S96),(S96-MAX($S$2:S96))/MAX($S$2:S96),"")</f>
        <v/>
      </c>
      <c r="U96" s="18" t="str">
        <f t="shared" si="15"/>
        <v/>
      </c>
      <c r="V96" s="18" t="str">
        <f t="shared" si="16"/>
        <v/>
      </c>
      <c r="W96" s="18" t="str">
        <f t="shared" si="17"/>
        <v/>
      </c>
      <c r="X96" s="16" t="str">
        <f>IF(W96&lt;0,COUNTIF($V$2:V96,W96),"")</f>
        <v/>
      </c>
      <c r="Y96" s="16" t="str">
        <f>IF(W96&lt;0,COUNTIF(U96:$U$1045,W96)-1,"")</f>
        <v/>
      </c>
      <c r="Z96" s="20" t="str">
        <f t="shared" si="24"/>
        <v/>
      </c>
      <c r="AA96" s="15" t="str">
        <f>IF(W96=MIN(W:W),G96,"")</f>
        <v/>
      </c>
    </row>
    <row r="97" spans="7:27" x14ac:dyDescent="0.2">
      <c r="G97" s="15">
        <v>12389</v>
      </c>
      <c r="H97" s="3">
        <v>2.0492E-2</v>
      </c>
      <c r="I97" s="3">
        <v>-2.5319999999999999E-2</v>
      </c>
      <c r="J97" s="3">
        <v>0</v>
      </c>
      <c r="K97" s="3" t="str">
        <f t="shared" si="19"/>
        <v/>
      </c>
      <c r="L97" s="3" t="str">
        <f t="shared" si="20"/>
        <v/>
      </c>
      <c r="M97" s="3" t="str">
        <f t="shared" si="21"/>
        <v/>
      </c>
      <c r="N97" s="3" t="str">
        <f t="shared" si="20"/>
        <v/>
      </c>
      <c r="O97" s="3" t="str">
        <f t="shared" si="22"/>
        <v/>
      </c>
      <c r="P97" s="3" t="str">
        <f t="shared" si="12"/>
        <v/>
      </c>
      <c r="Q97" s="3" t="str">
        <f t="shared" si="23"/>
        <v/>
      </c>
      <c r="R97" s="3" t="str">
        <f t="shared" si="13"/>
        <v/>
      </c>
      <c r="S97" s="17" t="str">
        <f t="shared" si="14"/>
        <v/>
      </c>
      <c r="T97" s="18" t="str">
        <f>IF(S97&lt;MAX(S$2:S97),(S97-MAX($S$2:S97))/MAX($S$2:S97),"")</f>
        <v/>
      </c>
      <c r="U97" s="18" t="str">
        <f t="shared" si="15"/>
        <v/>
      </c>
      <c r="V97" s="18" t="str">
        <f t="shared" si="16"/>
        <v/>
      </c>
      <c r="W97" s="18" t="str">
        <f t="shared" si="17"/>
        <v/>
      </c>
      <c r="X97" s="16" t="str">
        <f>IF(W97&lt;0,COUNTIF($V$2:V97,W97),"")</f>
        <v/>
      </c>
      <c r="Y97" s="16" t="str">
        <f>IF(W97&lt;0,COUNTIF(U97:$U$1045,W97)-1,"")</f>
        <v/>
      </c>
      <c r="Z97" s="20" t="str">
        <f t="shared" si="24"/>
        <v/>
      </c>
      <c r="AA97" s="15" t="str">
        <f>IF(W97=MIN(W:W),G97,"")</f>
        <v/>
      </c>
    </row>
    <row r="98" spans="7:27" x14ac:dyDescent="0.2">
      <c r="G98" s="15">
        <v>12420</v>
      </c>
      <c r="H98" s="3">
        <v>0.12976799999999999</v>
      </c>
      <c r="I98" s="3">
        <v>1.2961E-2</v>
      </c>
      <c r="J98" s="3">
        <v>0</v>
      </c>
      <c r="K98" s="3" t="str">
        <f t="shared" si="19"/>
        <v/>
      </c>
      <c r="L98" s="3" t="str">
        <f t="shared" si="20"/>
        <v/>
      </c>
      <c r="M98" s="3" t="str">
        <f t="shared" si="21"/>
        <v/>
      </c>
      <c r="N98" s="3" t="str">
        <f t="shared" si="20"/>
        <v/>
      </c>
      <c r="O98" s="3" t="str">
        <f t="shared" si="22"/>
        <v/>
      </c>
      <c r="P98" s="3" t="str">
        <f t="shared" si="12"/>
        <v/>
      </c>
      <c r="Q98" s="3" t="str">
        <f t="shared" si="23"/>
        <v/>
      </c>
      <c r="R98" s="3" t="str">
        <f t="shared" si="13"/>
        <v/>
      </c>
      <c r="S98" s="17" t="str">
        <f t="shared" si="14"/>
        <v/>
      </c>
      <c r="T98" s="18" t="str">
        <f>IF(S98&lt;MAX(S$2:S98),(S98-MAX($S$2:S98))/MAX($S$2:S98),"")</f>
        <v/>
      </c>
      <c r="U98" s="18" t="str">
        <f t="shared" si="15"/>
        <v/>
      </c>
      <c r="V98" s="18" t="str">
        <f t="shared" si="16"/>
        <v/>
      </c>
      <c r="W98" s="18" t="str">
        <f t="shared" si="17"/>
        <v/>
      </c>
      <c r="X98" s="16" t="str">
        <f>IF(W98&lt;0,COUNTIF($V$2:V98,W98),"")</f>
        <v/>
      </c>
      <c r="Y98" s="16" t="str">
        <f>IF(W98&lt;0,COUNTIF(U98:$U$1045,W98)-1,"")</f>
        <v/>
      </c>
      <c r="Z98" s="20" t="str">
        <f t="shared" si="24"/>
        <v/>
      </c>
      <c r="AA98" s="15" t="str">
        <f>IF(W98=MIN(W:W),G98,"")</f>
        <v/>
      </c>
    </row>
    <row r="99" spans="7:27" x14ac:dyDescent="0.2">
      <c r="G99" s="15">
        <v>12451</v>
      </c>
      <c r="H99" s="3">
        <v>-2.3715E-2</v>
      </c>
      <c r="I99" s="3">
        <v>5.2480000000000001E-3</v>
      </c>
      <c r="J99" s="3">
        <v>7.5757580000000001E-3</v>
      </c>
      <c r="K99" s="3" t="str">
        <f t="shared" si="19"/>
        <v/>
      </c>
      <c r="L99" s="3" t="str">
        <f t="shared" si="20"/>
        <v/>
      </c>
      <c r="M99" s="3" t="str">
        <f t="shared" si="21"/>
        <v/>
      </c>
      <c r="N99" s="3" t="str">
        <f t="shared" si="20"/>
        <v/>
      </c>
      <c r="O99" s="3" t="str">
        <f t="shared" si="22"/>
        <v/>
      </c>
      <c r="P99" s="3" t="str">
        <f t="shared" si="12"/>
        <v/>
      </c>
      <c r="Q99" s="3" t="str">
        <f t="shared" si="23"/>
        <v/>
      </c>
      <c r="R99" s="3" t="str">
        <f t="shared" si="13"/>
        <v/>
      </c>
      <c r="S99" s="17" t="str">
        <f t="shared" si="14"/>
        <v/>
      </c>
      <c r="T99" s="18" t="str">
        <f>IF(S99&lt;MAX(S$2:S99),(S99-MAX($S$2:S99))/MAX($S$2:S99),"")</f>
        <v/>
      </c>
      <c r="U99" s="18" t="str">
        <f t="shared" si="15"/>
        <v/>
      </c>
      <c r="V99" s="18" t="str">
        <f t="shared" si="16"/>
        <v/>
      </c>
      <c r="W99" s="18" t="str">
        <f t="shared" si="17"/>
        <v/>
      </c>
      <c r="X99" s="16" t="str">
        <f>IF(W99&lt;0,COUNTIF($V$2:V99,W99),"")</f>
        <v/>
      </c>
      <c r="Y99" s="16" t="str">
        <f>IF(W99&lt;0,COUNTIF(U99:$U$1045,W99)-1,"")</f>
        <v/>
      </c>
      <c r="Z99" s="20" t="str">
        <f t="shared" si="24"/>
        <v/>
      </c>
      <c r="AA99" s="15" t="str">
        <f>IF(W99=MIN(W:W),G99,"")</f>
        <v/>
      </c>
    </row>
    <row r="100" spans="7:27" x14ac:dyDescent="0.2">
      <c r="G100" s="15">
        <v>12479</v>
      </c>
      <c r="H100" s="3">
        <v>1.861E-3</v>
      </c>
      <c r="I100" s="3">
        <v>1.8939999999999999E-2</v>
      </c>
      <c r="J100" s="3">
        <v>0</v>
      </c>
      <c r="K100" s="3" t="str">
        <f t="shared" si="19"/>
        <v/>
      </c>
      <c r="L100" s="3" t="str">
        <f t="shared" si="20"/>
        <v/>
      </c>
      <c r="M100" s="3" t="str">
        <f t="shared" si="21"/>
        <v/>
      </c>
      <c r="N100" s="3" t="str">
        <f t="shared" si="20"/>
        <v/>
      </c>
      <c r="O100" s="3" t="str">
        <f t="shared" si="22"/>
        <v/>
      </c>
      <c r="P100" s="3" t="str">
        <f t="shared" si="12"/>
        <v/>
      </c>
      <c r="Q100" s="3" t="str">
        <f t="shared" si="23"/>
        <v/>
      </c>
      <c r="R100" s="3" t="str">
        <f t="shared" si="13"/>
        <v/>
      </c>
      <c r="S100" s="17" t="str">
        <f t="shared" si="14"/>
        <v/>
      </c>
      <c r="T100" s="18" t="str">
        <f>IF(S100&lt;MAX(S$2:S100),(S100-MAX($S$2:S100))/MAX($S$2:S100),"")</f>
        <v/>
      </c>
      <c r="U100" s="18" t="str">
        <f t="shared" si="15"/>
        <v/>
      </c>
      <c r="V100" s="18" t="str">
        <f t="shared" si="16"/>
        <v/>
      </c>
      <c r="W100" s="18" t="str">
        <f t="shared" si="17"/>
        <v/>
      </c>
      <c r="X100" s="16" t="str">
        <f>IF(W100&lt;0,COUNTIF($V$2:V100,W100),"")</f>
        <v/>
      </c>
      <c r="Y100" s="16" t="str">
        <f>IF(W100&lt;0,COUNTIF(U100:$U$1045,W100)-1,"")</f>
        <v/>
      </c>
      <c r="Z100" s="20" t="str">
        <f t="shared" si="24"/>
        <v/>
      </c>
      <c r="AA100" s="15" t="str">
        <f>IF(W100=MIN(W:W),G100,"")</f>
        <v/>
      </c>
    </row>
    <row r="101" spans="7:27" x14ac:dyDescent="0.2">
      <c r="G101" s="15">
        <v>12510</v>
      </c>
      <c r="H101" s="3">
        <v>-1.7402999999999998E-2</v>
      </c>
      <c r="I101" s="3">
        <v>1.8194999999999999E-2</v>
      </c>
      <c r="J101" s="3">
        <v>0</v>
      </c>
      <c r="K101" s="3" t="str">
        <f t="shared" si="19"/>
        <v/>
      </c>
      <c r="L101" s="3" t="str">
        <f t="shared" si="20"/>
        <v/>
      </c>
      <c r="M101" s="3" t="str">
        <f t="shared" si="21"/>
        <v/>
      </c>
      <c r="N101" s="3" t="str">
        <f t="shared" si="20"/>
        <v/>
      </c>
      <c r="O101" s="3" t="str">
        <f t="shared" si="22"/>
        <v/>
      </c>
      <c r="P101" s="3" t="str">
        <f t="shared" si="12"/>
        <v/>
      </c>
      <c r="Q101" s="3" t="str">
        <f t="shared" si="23"/>
        <v/>
      </c>
      <c r="R101" s="3" t="str">
        <f t="shared" si="13"/>
        <v/>
      </c>
      <c r="S101" s="17" t="str">
        <f t="shared" si="14"/>
        <v/>
      </c>
      <c r="T101" s="18" t="str">
        <f>IF(S101&lt;MAX(S$2:S101),(S101-MAX($S$2:S101))/MAX($S$2:S101),"")</f>
        <v/>
      </c>
      <c r="U101" s="18" t="str">
        <f t="shared" si="15"/>
        <v/>
      </c>
      <c r="V101" s="18" t="str">
        <f t="shared" si="16"/>
        <v/>
      </c>
      <c r="W101" s="18" t="str">
        <f t="shared" si="17"/>
        <v/>
      </c>
      <c r="X101" s="16" t="str">
        <f>IF(W101&lt;0,COUNTIF($V$2:V101,W101),"")</f>
        <v/>
      </c>
      <c r="Y101" s="16" t="str">
        <f>IF(W101&lt;0,COUNTIF(U101:$U$1045,W101)-1,"")</f>
        <v/>
      </c>
      <c r="Z101" s="20" t="str">
        <f t="shared" si="24"/>
        <v/>
      </c>
      <c r="AA101" s="15" t="str">
        <f>IF(W101=MIN(W:W),G101,"")</f>
        <v/>
      </c>
    </row>
    <row r="102" spans="7:27" x14ac:dyDescent="0.2">
      <c r="G102" s="15">
        <v>12540</v>
      </c>
      <c r="H102" s="3">
        <v>-7.1514999999999995E-2</v>
      </c>
      <c r="I102" s="3">
        <v>1.1960999999999999E-2</v>
      </c>
      <c r="J102" s="3">
        <v>0</v>
      </c>
      <c r="K102" s="3" t="str">
        <f t="shared" si="19"/>
        <v/>
      </c>
      <c r="L102" s="3" t="str">
        <f t="shared" si="20"/>
        <v/>
      </c>
      <c r="M102" s="3" t="str">
        <f t="shared" si="21"/>
        <v/>
      </c>
      <c r="N102" s="3" t="str">
        <f t="shared" si="20"/>
        <v/>
      </c>
      <c r="O102" s="3" t="str">
        <f t="shared" si="22"/>
        <v/>
      </c>
      <c r="P102" s="3" t="str">
        <f t="shared" si="12"/>
        <v/>
      </c>
      <c r="Q102" s="3" t="str">
        <f t="shared" si="23"/>
        <v/>
      </c>
      <c r="R102" s="3" t="str">
        <f t="shared" si="13"/>
        <v/>
      </c>
      <c r="S102" s="17" t="str">
        <f t="shared" si="14"/>
        <v/>
      </c>
      <c r="T102" s="18" t="str">
        <f>IF(S102&lt;MAX(S$2:S102),(S102-MAX($S$2:S102))/MAX($S$2:S102),"")</f>
        <v/>
      </c>
      <c r="U102" s="18" t="str">
        <f t="shared" si="15"/>
        <v/>
      </c>
      <c r="V102" s="18" t="str">
        <f t="shared" si="16"/>
        <v/>
      </c>
      <c r="W102" s="18" t="str">
        <f t="shared" si="17"/>
        <v/>
      </c>
      <c r="X102" s="16" t="str">
        <f>IF(W102&lt;0,COUNTIF($V$2:V102,W102),"")</f>
        <v/>
      </c>
      <c r="Y102" s="16" t="str">
        <f>IF(W102&lt;0,COUNTIF(U102:$U$1045,W102)-1,"")</f>
        <v/>
      </c>
      <c r="Z102" s="20" t="str">
        <f t="shared" si="24"/>
        <v/>
      </c>
      <c r="AA102" s="15" t="str">
        <f>IF(W102=MIN(W:W),G102,"")</f>
        <v/>
      </c>
    </row>
    <row r="103" spans="7:27" x14ac:dyDescent="0.2">
      <c r="G103" s="15">
        <v>12571</v>
      </c>
      <c r="H103" s="3">
        <v>2.6714000000000002E-2</v>
      </c>
      <c r="I103" s="3">
        <v>9.0690000000000007E-3</v>
      </c>
      <c r="J103" s="3">
        <v>7.5187969999999998E-3</v>
      </c>
      <c r="K103" s="3" t="str">
        <f t="shared" si="19"/>
        <v/>
      </c>
      <c r="L103" s="3" t="str">
        <f t="shared" si="20"/>
        <v/>
      </c>
      <c r="M103" s="3" t="str">
        <f t="shared" si="21"/>
        <v/>
      </c>
      <c r="N103" s="3" t="str">
        <f t="shared" si="20"/>
        <v/>
      </c>
      <c r="O103" s="3" t="str">
        <f t="shared" si="22"/>
        <v/>
      </c>
      <c r="P103" s="3" t="str">
        <f t="shared" si="12"/>
        <v/>
      </c>
      <c r="Q103" s="3" t="str">
        <f t="shared" si="23"/>
        <v/>
      </c>
      <c r="R103" s="3" t="str">
        <f t="shared" si="13"/>
        <v/>
      </c>
      <c r="S103" s="17" t="str">
        <f t="shared" si="14"/>
        <v/>
      </c>
      <c r="T103" s="18" t="str">
        <f>IF(S103&lt;MAX(S$2:S103),(S103-MAX($S$2:S103))/MAX($S$2:S103),"")</f>
        <v/>
      </c>
      <c r="U103" s="18" t="str">
        <f t="shared" si="15"/>
        <v/>
      </c>
      <c r="V103" s="18" t="str">
        <f t="shared" si="16"/>
        <v/>
      </c>
      <c r="W103" s="18" t="str">
        <f t="shared" si="17"/>
        <v/>
      </c>
      <c r="X103" s="16" t="str">
        <f>IF(W103&lt;0,COUNTIF($V$2:V103,W103),"")</f>
        <v/>
      </c>
      <c r="Y103" s="16" t="str">
        <f>IF(W103&lt;0,COUNTIF(U103:$U$1045,W103)-1,"")</f>
        <v/>
      </c>
      <c r="Z103" s="20" t="str">
        <f t="shared" si="24"/>
        <v/>
      </c>
      <c r="AA103" s="15" t="str">
        <f>IF(W103=MIN(W:W),G103,"")</f>
        <v/>
      </c>
    </row>
    <row r="104" spans="7:27" x14ac:dyDescent="0.2">
      <c r="G104" s="15">
        <v>12601</v>
      </c>
      <c r="H104" s="3">
        <v>-0.10921500000000001</v>
      </c>
      <c r="I104" s="3">
        <v>-2.3700000000000001E-3</v>
      </c>
      <c r="J104" s="3">
        <v>0</v>
      </c>
      <c r="K104" s="3" t="str">
        <f t="shared" si="19"/>
        <v/>
      </c>
      <c r="L104" s="3" t="str">
        <f t="shared" si="20"/>
        <v/>
      </c>
      <c r="M104" s="3" t="str">
        <f t="shared" si="21"/>
        <v/>
      </c>
      <c r="N104" s="3" t="str">
        <f t="shared" si="20"/>
        <v/>
      </c>
      <c r="O104" s="3" t="str">
        <f t="shared" si="22"/>
        <v/>
      </c>
      <c r="P104" s="3" t="str">
        <f t="shared" si="12"/>
        <v/>
      </c>
      <c r="Q104" s="3" t="str">
        <f t="shared" si="23"/>
        <v/>
      </c>
      <c r="R104" s="3" t="str">
        <f t="shared" si="13"/>
        <v/>
      </c>
      <c r="S104" s="17" t="str">
        <f t="shared" si="14"/>
        <v/>
      </c>
      <c r="T104" s="18" t="str">
        <f>IF(S104&lt;MAX(S$2:S104),(S104-MAX($S$2:S104))/MAX($S$2:S104),"")</f>
        <v/>
      </c>
      <c r="U104" s="18" t="str">
        <f t="shared" si="15"/>
        <v/>
      </c>
      <c r="V104" s="18" t="str">
        <f t="shared" si="16"/>
        <v/>
      </c>
      <c r="W104" s="18" t="str">
        <f t="shared" si="17"/>
        <v/>
      </c>
      <c r="X104" s="16" t="str">
        <f>IF(W104&lt;0,COUNTIF($V$2:V104,W104),"")</f>
        <v/>
      </c>
      <c r="Y104" s="16" t="str">
        <f>IF(W104&lt;0,COUNTIF(U104:$U$1045,W104)-1,"")</f>
        <v/>
      </c>
      <c r="Z104" s="20" t="str">
        <f t="shared" si="24"/>
        <v/>
      </c>
      <c r="AA104" s="15" t="str">
        <f>IF(W104=MIN(W:W),G104,"")</f>
        <v/>
      </c>
    </row>
    <row r="105" spans="7:27" x14ac:dyDescent="0.2">
      <c r="G105" s="15">
        <v>12632</v>
      </c>
      <c r="H105" s="3">
        <v>5.8309E-2</v>
      </c>
      <c r="I105" s="3">
        <v>-9.1900000000000003E-3</v>
      </c>
      <c r="J105" s="3">
        <v>0</v>
      </c>
      <c r="K105" s="3" t="str">
        <f t="shared" si="19"/>
        <v/>
      </c>
      <c r="L105" s="3" t="str">
        <f t="shared" si="20"/>
        <v/>
      </c>
      <c r="M105" s="3" t="str">
        <f t="shared" si="21"/>
        <v/>
      </c>
      <c r="N105" s="3" t="str">
        <f t="shared" si="20"/>
        <v/>
      </c>
      <c r="O105" s="3" t="str">
        <f t="shared" si="22"/>
        <v/>
      </c>
      <c r="P105" s="3" t="str">
        <f t="shared" si="12"/>
        <v/>
      </c>
      <c r="Q105" s="3" t="str">
        <f t="shared" si="23"/>
        <v/>
      </c>
      <c r="R105" s="3" t="str">
        <f t="shared" si="13"/>
        <v/>
      </c>
      <c r="S105" s="17" t="str">
        <f t="shared" si="14"/>
        <v/>
      </c>
      <c r="T105" s="18" t="str">
        <f>IF(S105&lt;MAX(S$2:S105),(S105-MAX($S$2:S105))/MAX($S$2:S105),"")</f>
        <v/>
      </c>
      <c r="U105" s="18" t="str">
        <f t="shared" si="15"/>
        <v/>
      </c>
      <c r="V105" s="18" t="str">
        <f t="shared" si="16"/>
        <v/>
      </c>
      <c r="W105" s="18" t="str">
        <f t="shared" si="17"/>
        <v/>
      </c>
      <c r="X105" s="16" t="str">
        <f>IF(W105&lt;0,COUNTIF($V$2:V105,W105),"")</f>
        <v/>
      </c>
      <c r="Y105" s="16" t="str">
        <f>IF(W105&lt;0,COUNTIF(U105:$U$1045,W105)-1,"")</f>
        <v/>
      </c>
      <c r="Z105" s="20" t="str">
        <f t="shared" si="24"/>
        <v/>
      </c>
      <c r="AA105" s="15" t="str">
        <f>IF(W105=MIN(W:W),G105,"")</f>
        <v/>
      </c>
    </row>
    <row r="106" spans="7:27" x14ac:dyDescent="0.2">
      <c r="G106" s="15">
        <v>12663</v>
      </c>
      <c r="H106" s="3">
        <v>-3.2079999999999999E-3</v>
      </c>
      <c r="I106" s="3">
        <v>-1.3809999999999999E-2</v>
      </c>
      <c r="J106" s="3">
        <v>1.4925373E-2</v>
      </c>
      <c r="K106" s="3" t="str">
        <f t="shared" si="19"/>
        <v/>
      </c>
      <c r="L106" s="3" t="str">
        <f t="shared" si="20"/>
        <v/>
      </c>
      <c r="M106" s="3" t="str">
        <f t="shared" si="21"/>
        <v/>
      </c>
      <c r="N106" s="3" t="str">
        <f t="shared" si="20"/>
        <v/>
      </c>
      <c r="O106" s="3" t="str">
        <f t="shared" si="22"/>
        <v/>
      </c>
      <c r="P106" s="3" t="str">
        <f t="shared" si="12"/>
        <v/>
      </c>
      <c r="Q106" s="3" t="str">
        <f t="shared" si="23"/>
        <v/>
      </c>
      <c r="R106" s="3" t="str">
        <f t="shared" si="13"/>
        <v/>
      </c>
      <c r="S106" s="17" t="str">
        <f t="shared" si="14"/>
        <v/>
      </c>
      <c r="T106" s="18" t="str">
        <f>IF(S106&lt;MAX(S$2:S106),(S106-MAX($S$2:S106))/MAX($S$2:S106),"")</f>
        <v/>
      </c>
      <c r="U106" s="18" t="str">
        <f t="shared" si="15"/>
        <v/>
      </c>
      <c r="V106" s="18" t="str">
        <f t="shared" si="16"/>
        <v/>
      </c>
      <c r="W106" s="18" t="str">
        <f t="shared" si="17"/>
        <v/>
      </c>
      <c r="X106" s="16" t="str">
        <f>IF(W106&lt;0,COUNTIF($V$2:V106,W106),"")</f>
        <v/>
      </c>
      <c r="Y106" s="16" t="str">
        <f>IF(W106&lt;0,COUNTIF(U106:$U$1045,W106)-1,"")</f>
        <v/>
      </c>
      <c r="Z106" s="20" t="str">
        <f t="shared" si="24"/>
        <v/>
      </c>
      <c r="AA106" s="15" t="str">
        <f>IF(W106=MIN(W:W),G106,"")</f>
        <v/>
      </c>
    </row>
    <row r="107" spans="7:27" x14ac:dyDescent="0.2">
      <c r="G107" s="15">
        <v>12693</v>
      </c>
      <c r="H107" s="3">
        <v>-1.7332E-2</v>
      </c>
      <c r="I107" s="3">
        <v>1.8974999999999999E-2</v>
      </c>
      <c r="J107" s="3">
        <v>-7.352941E-3</v>
      </c>
      <c r="K107" s="3" t="str">
        <f t="shared" si="19"/>
        <v/>
      </c>
      <c r="L107" s="3" t="str">
        <f t="shared" si="20"/>
        <v/>
      </c>
      <c r="M107" s="3" t="str">
        <f t="shared" si="21"/>
        <v/>
      </c>
      <c r="N107" s="3" t="str">
        <f t="shared" si="20"/>
        <v/>
      </c>
      <c r="O107" s="3" t="str">
        <f t="shared" si="22"/>
        <v/>
      </c>
      <c r="P107" s="3" t="str">
        <f t="shared" si="12"/>
        <v/>
      </c>
      <c r="Q107" s="3" t="str">
        <f t="shared" si="23"/>
        <v/>
      </c>
      <c r="R107" s="3" t="str">
        <f t="shared" si="13"/>
        <v/>
      </c>
      <c r="S107" s="17" t="str">
        <f t="shared" si="14"/>
        <v/>
      </c>
      <c r="T107" s="18" t="str">
        <f>IF(S107&lt;MAX(S$2:S107),(S107-MAX($S$2:S107))/MAX($S$2:S107),"")</f>
        <v/>
      </c>
      <c r="U107" s="18" t="str">
        <f t="shared" si="15"/>
        <v/>
      </c>
      <c r="V107" s="18" t="str">
        <f t="shared" si="16"/>
        <v/>
      </c>
      <c r="W107" s="18" t="str">
        <f t="shared" si="17"/>
        <v/>
      </c>
      <c r="X107" s="16" t="str">
        <f>IF(W107&lt;0,COUNTIF($V$2:V107,W107),"")</f>
        <v/>
      </c>
      <c r="Y107" s="16" t="str">
        <f>IF(W107&lt;0,COUNTIF(U107:$U$1045,W107)-1,"")</f>
        <v/>
      </c>
      <c r="Z107" s="20" t="str">
        <f t="shared" si="24"/>
        <v/>
      </c>
      <c r="AA107" s="15" t="str">
        <f>IF(W107=MIN(W:W),G107,"")</f>
        <v/>
      </c>
    </row>
    <row r="108" spans="7:27" x14ac:dyDescent="0.2">
      <c r="G108" s="15">
        <v>12724</v>
      </c>
      <c r="H108" s="3">
        <v>8.5064000000000001E-2</v>
      </c>
      <c r="I108" s="3">
        <v>4.646E-3</v>
      </c>
      <c r="J108" s="3">
        <v>0</v>
      </c>
      <c r="K108" s="3" t="str">
        <f t="shared" si="19"/>
        <v/>
      </c>
      <c r="L108" s="3" t="str">
        <f t="shared" si="20"/>
        <v/>
      </c>
      <c r="M108" s="3" t="str">
        <f t="shared" si="21"/>
        <v/>
      </c>
      <c r="N108" s="3" t="str">
        <f t="shared" si="20"/>
        <v/>
      </c>
      <c r="O108" s="3" t="str">
        <f t="shared" si="22"/>
        <v/>
      </c>
      <c r="P108" s="3" t="str">
        <f t="shared" si="12"/>
        <v/>
      </c>
      <c r="Q108" s="3" t="str">
        <f t="shared" si="23"/>
        <v/>
      </c>
      <c r="R108" s="3" t="str">
        <f t="shared" si="13"/>
        <v/>
      </c>
      <c r="S108" s="17" t="str">
        <f t="shared" si="14"/>
        <v/>
      </c>
      <c r="T108" s="18" t="str">
        <f>IF(S108&lt;MAX(S$2:S108),(S108-MAX($S$2:S108))/MAX($S$2:S108),"")</f>
        <v/>
      </c>
      <c r="U108" s="18" t="str">
        <f t="shared" si="15"/>
        <v/>
      </c>
      <c r="V108" s="18" t="str">
        <f t="shared" si="16"/>
        <v/>
      </c>
      <c r="W108" s="18" t="str">
        <f t="shared" si="17"/>
        <v/>
      </c>
      <c r="X108" s="16" t="str">
        <f>IF(W108&lt;0,COUNTIF($V$2:V108,W108),"")</f>
        <v/>
      </c>
      <c r="Y108" s="16" t="str">
        <f>IF(W108&lt;0,COUNTIF(U108:$U$1045,W108)-1,"")</f>
        <v/>
      </c>
      <c r="Z108" s="20" t="str">
        <f t="shared" si="24"/>
        <v/>
      </c>
      <c r="AA108" s="15" t="str">
        <f>IF(W108=MIN(W:W),G108,"")</f>
        <v/>
      </c>
    </row>
    <row r="109" spans="7:27" x14ac:dyDescent="0.2">
      <c r="G109" s="15">
        <v>12754</v>
      </c>
      <c r="H109" s="3">
        <v>3.6459999999999999E-3</v>
      </c>
      <c r="I109" s="3">
        <v>1.2475999999999999E-2</v>
      </c>
      <c r="J109" s="3">
        <v>-7.4074070000000004E-3</v>
      </c>
      <c r="K109" s="3" t="str">
        <f t="shared" si="19"/>
        <v/>
      </c>
      <c r="L109" s="3" t="str">
        <f t="shared" si="20"/>
        <v/>
      </c>
      <c r="M109" s="3" t="str">
        <f t="shared" si="21"/>
        <v/>
      </c>
      <c r="N109" s="3" t="str">
        <f t="shared" si="20"/>
        <v/>
      </c>
      <c r="O109" s="3" t="str">
        <f t="shared" si="22"/>
        <v/>
      </c>
      <c r="P109" s="3" t="str">
        <f t="shared" si="12"/>
        <v/>
      </c>
      <c r="Q109" s="3" t="str">
        <f t="shared" si="23"/>
        <v/>
      </c>
      <c r="R109" s="3" t="str">
        <f t="shared" si="13"/>
        <v/>
      </c>
      <c r="S109" s="17" t="str">
        <f t="shared" si="14"/>
        <v/>
      </c>
      <c r="T109" s="18" t="str">
        <f>IF(S109&lt;MAX(S$2:S109),(S109-MAX($S$2:S109))/MAX($S$2:S109),"")</f>
        <v/>
      </c>
      <c r="U109" s="18" t="str">
        <f t="shared" si="15"/>
        <v/>
      </c>
      <c r="V109" s="18" t="str">
        <f t="shared" si="16"/>
        <v/>
      </c>
      <c r="W109" s="18" t="str">
        <f t="shared" si="17"/>
        <v/>
      </c>
      <c r="X109" s="16" t="str">
        <f>IF(W109&lt;0,COUNTIF($V$2:V109,W109),"")</f>
        <v/>
      </c>
      <c r="Y109" s="16" t="str">
        <f>IF(W109&lt;0,COUNTIF(U109:$U$1045,W109)-1,"")</f>
        <v/>
      </c>
      <c r="Z109" s="20" t="str">
        <f t="shared" si="24"/>
        <v/>
      </c>
      <c r="AA109" s="15" t="str">
        <f>IF(W109=MIN(W:W),G109,"")</f>
        <v/>
      </c>
    </row>
    <row r="110" spans="7:27" x14ac:dyDescent="0.2">
      <c r="G110" s="15">
        <v>12785</v>
      </c>
      <c r="H110" s="3">
        <v>-3.3792000000000003E-2</v>
      </c>
      <c r="I110" s="3">
        <v>1.1436999999999999E-2</v>
      </c>
      <c r="J110" s="3">
        <v>1.4925373E-2</v>
      </c>
      <c r="K110" s="3" t="str">
        <f t="shared" si="19"/>
        <v/>
      </c>
      <c r="L110" s="3" t="str">
        <f t="shared" si="20"/>
        <v/>
      </c>
      <c r="M110" s="3" t="str">
        <f t="shared" si="21"/>
        <v/>
      </c>
      <c r="N110" s="3" t="str">
        <f t="shared" si="20"/>
        <v/>
      </c>
      <c r="O110" s="3" t="str">
        <f t="shared" si="22"/>
        <v/>
      </c>
      <c r="P110" s="3" t="str">
        <f t="shared" si="12"/>
        <v/>
      </c>
      <c r="Q110" s="3" t="str">
        <f t="shared" si="23"/>
        <v/>
      </c>
      <c r="R110" s="3" t="str">
        <f t="shared" si="13"/>
        <v/>
      </c>
      <c r="S110" s="17" t="str">
        <f t="shared" si="14"/>
        <v/>
      </c>
      <c r="T110" s="18" t="str">
        <f>IF(S110&lt;MAX(S$2:S110),(S110-MAX($S$2:S110))/MAX($S$2:S110),"")</f>
        <v/>
      </c>
      <c r="U110" s="18" t="str">
        <f t="shared" si="15"/>
        <v/>
      </c>
      <c r="V110" s="18" t="str">
        <f t="shared" si="16"/>
        <v/>
      </c>
      <c r="W110" s="18" t="str">
        <f t="shared" si="17"/>
        <v/>
      </c>
      <c r="X110" s="16" t="str">
        <f>IF(W110&lt;0,COUNTIF($V$2:V110,W110),"")</f>
        <v/>
      </c>
      <c r="Y110" s="16" t="str">
        <f>IF(W110&lt;0,COUNTIF(U110:$U$1045,W110)-1,"")</f>
        <v/>
      </c>
      <c r="Z110" s="20" t="str">
        <f t="shared" si="24"/>
        <v/>
      </c>
      <c r="AA110" s="15" t="str">
        <f>IF(W110=MIN(W:W),G110,"")</f>
        <v/>
      </c>
    </row>
    <row r="111" spans="7:27" x14ac:dyDescent="0.2">
      <c r="G111" s="15">
        <v>12816</v>
      </c>
      <c r="H111" s="3">
        <v>-1.8962E-2</v>
      </c>
      <c r="I111" s="3">
        <v>1.0514000000000001E-2</v>
      </c>
      <c r="J111" s="3">
        <v>7.352941E-3</v>
      </c>
      <c r="K111" s="3" t="str">
        <f t="shared" si="19"/>
        <v/>
      </c>
      <c r="L111" s="3" t="str">
        <f t="shared" si="20"/>
        <v/>
      </c>
      <c r="M111" s="3" t="str">
        <f t="shared" si="21"/>
        <v/>
      </c>
      <c r="N111" s="3" t="str">
        <f t="shared" si="20"/>
        <v/>
      </c>
      <c r="O111" s="3" t="str">
        <f t="shared" si="22"/>
        <v/>
      </c>
      <c r="P111" s="3" t="str">
        <f t="shared" si="12"/>
        <v/>
      </c>
      <c r="Q111" s="3" t="str">
        <f t="shared" si="23"/>
        <v/>
      </c>
      <c r="R111" s="3" t="str">
        <f t="shared" si="13"/>
        <v/>
      </c>
      <c r="S111" s="17" t="str">
        <f t="shared" si="14"/>
        <v/>
      </c>
      <c r="T111" s="18" t="str">
        <f>IF(S111&lt;MAX(S$2:S111),(S111-MAX($S$2:S111))/MAX($S$2:S111),"")</f>
        <v/>
      </c>
      <c r="U111" s="18" t="str">
        <f t="shared" si="15"/>
        <v/>
      </c>
      <c r="V111" s="18" t="str">
        <f t="shared" si="16"/>
        <v/>
      </c>
      <c r="W111" s="18" t="str">
        <f t="shared" si="17"/>
        <v/>
      </c>
      <c r="X111" s="16" t="str">
        <f>IF(W111&lt;0,COUNTIF($V$2:V111,W111),"")</f>
        <v/>
      </c>
      <c r="Y111" s="16" t="str">
        <f>IF(W111&lt;0,COUNTIF(U111:$U$1045,W111)-1,"")</f>
        <v/>
      </c>
      <c r="Z111" s="20" t="str">
        <f t="shared" si="24"/>
        <v/>
      </c>
      <c r="AA111" s="15" t="str">
        <f>IF(W111=MIN(W:W),G111,"")</f>
        <v/>
      </c>
    </row>
    <row r="112" spans="7:27" x14ac:dyDescent="0.2">
      <c r="G112" s="15">
        <v>12844</v>
      </c>
      <c r="H112" s="3">
        <v>-3.7726999999999997E-2</v>
      </c>
      <c r="I112" s="3">
        <v>1.2492E-2</v>
      </c>
      <c r="J112" s="3">
        <v>0</v>
      </c>
      <c r="K112" s="3" t="str">
        <f t="shared" si="19"/>
        <v/>
      </c>
      <c r="L112" s="3" t="str">
        <f t="shared" si="20"/>
        <v/>
      </c>
      <c r="M112" s="3" t="str">
        <f t="shared" si="21"/>
        <v/>
      </c>
      <c r="N112" s="3" t="str">
        <f t="shared" si="20"/>
        <v/>
      </c>
      <c r="O112" s="3" t="str">
        <f t="shared" si="22"/>
        <v/>
      </c>
      <c r="P112" s="3" t="str">
        <f t="shared" si="12"/>
        <v/>
      </c>
      <c r="Q112" s="3" t="str">
        <f t="shared" si="23"/>
        <v/>
      </c>
      <c r="R112" s="3" t="str">
        <f t="shared" si="13"/>
        <v/>
      </c>
      <c r="S112" s="17" t="str">
        <f t="shared" si="14"/>
        <v/>
      </c>
      <c r="T112" s="18" t="str">
        <f>IF(S112&lt;MAX(S$2:S112),(S112-MAX($S$2:S112))/MAX($S$2:S112),"")</f>
        <v/>
      </c>
      <c r="U112" s="18" t="str">
        <f t="shared" si="15"/>
        <v/>
      </c>
      <c r="V112" s="18" t="str">
        <f t="shared" si="16"/>
        <v/>
      </c>
      <c r="W112" s="18" t="str">
        <f t="shared" si="17"/>
        <v/>
      </c>
      <c r="X112" s="16" t="str">
        <f>IF(W112&lt;0,COUNTIF($V$2:V112,W112),"")</f>
        <v/>
      </c>
      <c r="Y112" s="16" t="str">
        <f>IF(W112&lt;0,COUNTIF(U112:$U$1045,W112)-1,"")</f>
        <v/>
      </c>
      <c r="Z112" s="20" t="str">
        <f t="shared" si="24"/>
        <v/>
      </c>
      <c r="AA112" s="15" t="str">
        <f>IF(W112=MIN(W:W),G112,"")</f>
        <v/>
      </c>
    </row>
    <row r="113" spans="7:27" x14ac:dyDescent="0.2">
      <c r="G113" s="15">
        <v>12875</v>
      </c>
      <c r="H113" s="3">
        <v>8.9668999999999999E-2</v>
      </c>
      <c r="I113" s="3">
        <v>1.0684000000000001E-2</v>
      </c>
      <c r="J113" s="3">
        <v>7.2992700000000001E-3</v>
      </c>
      <c r="K113" s="3" t="str">
        <f t="shared" si="19"/>
        <v/>
      </c>
      <c r="L113" s="3" t="str">
        <f t="shared" si="20"/>
        <v/>
      </c>
      <c r="M113" s="3" t="str">
        <f t="shared" si="21"/>
        <v/>
      </c>
      <c r="N113" s="3" t="str">
        <f t="shared" si="20"/>
        <v/>
      </c>
      <c r="O113" s="3" t="str">
        <f t="shared" si="22"/>
        <v/>
      </c>
      <c r="P113" s="3" t="str">
        <f t="shared" si="12"/>
        <v/>
      </c>
      <c r="Q113" s="3" t="str">
        <f t="shared" si="23"/>
        <v/>
      </c>
      <c r="R113" s="3" t="str">
        <f t="shared" si="13"/>
        <v/>
      </c>
      <c r="S113" s="17" t="str">
        <f t="shared" si="14"/>
        <v/>
      </c>
      <c r="T113" s="18" t="str">
        <f>IF(S113&lt;MAX(S$2:S113),(S113-MAX($S$2:S113))/MAX($S$2:S113),"")</f>
        <v/>
      </c>
      <c r="U113" s="18" t="str">
        <f t="shared" si="15"/>
        <v/>
      </c>
      <c r="V113" s="18" t="str">
        <f t="shared" si="16"/>
        <v/>
      </c>
      <c r="W113" s="18" t="str">
        <f t="shared" si="17"/>
        <v/>
      </c>
      <c r="X113" s="16" t="str">
        <f>IF(W113&lt;0,COUNTIF($V$2:V113,W113),"")</f>
        <v/>
      </c>
      <c r="Y113" s="16" t="str">
        <f>IF(W113&lt;0,COUNTIF(U113:$U$1045,W113)-1,"")</f>
        <v/>
      </c>
      <c r="Z113" s="20" t="str">
        <f t="shared" si="24"/>
        <v/>
      </c>
      <c r="AA113" s="15" t="str">
        <f>IF(W113=MIN(W:W),G113,"")</f>
        <v/>
      </c>
    </row>
    <row r="114" spans="7:27" x14ac:dyDescent="0.2">
      <c r="G114" s="15">
        <v>12905</v>
      </c>
      <c r="H114" s="3">
        <v>3.5256000000000003E-2</v>
      </c>
      <c r="I114" s="3">
        <v>-3.46E-3</v>
      </c>
      <c r="J114" s="3">
        <v>0</v>
      </c>
      <c r="K114" s="3" t="str">
        <f t="shared" si="19"/>
        <v/>
      </c>
      <c r="L114" s="3" t="str">
        <f t="shared" si="20"/>
        <v/>
      </c>
      <c r="M114" s="3" t="str">
        <f t="shared" si="21"/>
        <v/>
      </c>
      <c r="N114" s="3" t="str">
        <f t="shared" si="20"/>
        <v/>
      </c>
      <c r="O114" s="3" t="str">
        <f t="shared" si="22"/>
        <v/>
      </c>
      <c r="P114" s="3" t="str">
        <f t="shared" si="12"/>
        <v/>
      </c>
      <c r="Q114" s="3" t="str">
        <f t="shared" si="23"/>
        <v/>
      </c>
      <c r="R114" s="3" t="str">
        <f t="shared" si="13"/>
        <v/>
      </c>
      <c r="S114" s="17" t="str">
        <f t="shared" si="14"/>
        <v/>
      </c>
      <c r="T114" s="18" t="str">
        <f>IF(S114&lt;MAX(S$2:S114),(S114-MAX($S$2:S114))/MAX($S$2:S114),"")</f>
        <v/>
      </c>
      <c r="U114" s="18" t="str">
        <f t="shared" si="15"/>
        <v/>
      </c>
      <c r="V114" s="18" t="str">
        <f t="shared" si="16"/>
        <v/>
      </c>
      <c r="W114" s="18" t="str">
        <f t="shared" si="17"/>
        <v/>
      </c>
      <c r="X114" s="16" t="str">
        <f>IF(W114&lt;0,COUNTIF($V$2:V114,W114),"")</f>
        <v/>
      </c>
      <c r="Y114" s="16" t="str">
        <f>IF(W114&lt;0,COUNTIF(U114:$U$1045,W114)-1,"")</f>
        <v/>
      </c>
      <c r="Z114" s="20" t="str">
        <f t="shared" si="24"/>
        <v/>
      </c>
      <c r="AA114" s="15" t="str">
        <f>IF(W114=MIN(W:W),G114,"")</f>
        <v/>
      </c>
    </row>
    <row r="115" spans="7:27" x14ac:dyDescent="0.2">
      <c r="G115" s="15">
        <v>12936</v>
      </c>
      <c r="H115" s="3">
        <v>5.6992000000000001E-2</v>
      </c>
      <c r="I115" s="3">
        <v>1.1305000000000001E-2</v>
      </c>
      <c r="J115" s="3">
        <v>-7.246377E-3</v>
      </c>
      <c r="K115" s="3" t="str">
        <f t="shared" si="19"/>
        <v/>
      </c>
      <c r="L115" s="3" t="str">
        <f t="shared" si="20"/>
        <v/>
      </c>
      <c r="M115" s="3" t="str">
        <f t="shared" si="21"/>
        <v/>
      </c>
      <c r="N115" s="3" t="str">
        <f t="shared" si="20"/>
        <v/>
      </c>
      <c r="O115" s="3" t="str">
        <f t="shared" si="22"/>
        <v/>
      </c>
      <c r="P115" s="3" t="str">
        <f t="shared" si="12"/>
        <v/>
      </c>
      <c r="Q115" s="3" t="str">
        <f t="shared" si="23"/>
        <v/>
      </c>
      <c r="R115" s="3" t="str">
        <f t="shared" si="13"/>
        <v/>
      </c>
      <c r="S115" s="17" t="str">
        <f t="shared" si="14"/>
        <v/>
      </c>
      <c r="T115" s="18" t="str">
        <f>IF(S115&lt;MAX(S$2:S115),(S115-MAX($S$2:S115))/MAX($S$2:S115),"")</f>
        <v/>
      </c>
      <c r="U115" s="18" t="str">
        <f t="shared" si="15"/>
        <v/>
      </c>
      <c r="V115" s="18" t="str">
        <f t="shared" si="16"/>
        <v/>
      </c>
      <c r="W115" s="18" t="str">
        <f t="shared" si="17"/>
        <v/>
      </c>
      <c r="X115" s="16" t="str">
        <f>IF(W115&lt;0,COUNTIF($V$2:V115,W115),"")</f>
        <v/>
      </c>
      <c r="Y115" s="16" t="str">
        <f>IF(W115&lt;0,COUNTIF(U115:$U$1045,W115)-1,"")</f>
        <v/>
      </c>
      <c r="Z115" s="20" t="str">
        <f t="shared" si="24"/>
        <v/>
      </c>
      <c r="AA115" s="15" t="str">
        <f>IF(W115=MIN(W:W),G115,"")</f>
        <v/>
      </c>
    </row>
    <row r="116" spans="7:27" x14ac:dyDescent="0.2">
      <c r="G116" s="15">
        <v>12966</v>
      </c>
      <c r="H116" s="3">
        <v>7.5118000000000004E-2</v>
      </c>
      <c r="I116" s="3">
        <v>3.7499999999999999E-3</v>
      </c>
      <c r="J116" s="3">
        <v>0</v>
      </c>
      <c r="K116" s="3" t="str">
        <f t="shared" si="19"/>
        <v/>
      </c>
      <c r="L116" s="3" t="str">
        <f t="shared" si="20"/>
        <v/>
      </c>
      <c r="M116" s="3" t="str">
        <f t="shared" si="21"/>
        <v/>
      </c>
      <c r="N116" s="3" t="str">
        <f t="shared" si="20"/>
        <v/>
      </c>
      <c r="O116" s="3" t="str">
        <f t="shared" si="22"/>
        <v/>
      </c>
      <c r="P116" s="3" t="str">
        <f t="shared" si="12"/>
        <v/>
      </c>
      <c r="Q116" s="3" t="str">
        <f t="shared" si="23"/>
        <v/>
      </c>
      <c r="R116" s="3" t="str">
        <f t="shared" si="13"/>
        <v/>
      </c>
      <c r="S116" s="17" t="str">
        <f t="shared" si="14"/>
        <v/>
      </c>
      <c r="T116" s="18" t="str">
        <f>IF(S116&lt;MAX(S$2:S116),(S116-MAX($S$2:S116))/MAX($S$2:S116),"")</f>
        <v/>
      </c>
      <c r="U116" s="18" t="str">
        <f t="shared" si="15"/>
        <v/>
      </c>
      <c r="V116" s="18" t="str">
        <f t="shared" si="16"/>
        <v/>
      </c>
      <c r="W116" s="18" t="str">
        <f t="shared" si="17"/>
        <v/>
      </c>
      <c r="X116" s="16" t="str">
        <f>IF(W116&lt;0,COUNTIF($V$2:V116,W116),"")</f>
        <v/>
      </c>
      <c r="Y116" s="16" t="str">
        <f>IF(W116&lt;0,COUNTIF(U116:$U$1045,W116)-1,"")</f>
        <v/>
      </c>
      <c r="Z116" s="20" t="str">
        <f t="shared" si="24"/>
        <v/>
      </c>
      <c r="AA116" s="15" t="str">
        <f>IF(W116=MIN(W:W),G116,"")</f>
        <v/>
      </c>
    </row>
    <row r="117" spans="7:27" x14ac:dyDescent="0.2">
      <c r="G117" s="15">
        <v>12997</v>
      </c>
      <c r="H117" s="3">
        <v>2.4901E-2</v>
      </c>
      <c r="I117" s="3">
        <v>-7.1399999999999996E-3</v>
      </c>
      <c r="J117" s="3">
        <v>0</v>
      </c>
      <c r="K117" s="3" t="str">
        <f t="shared" si="19"/>
        <v/>
      </c>
      <c r="L117" s="3" t="str">
        <f t="shared" si="20"/>
        <v/>
      </c>
      <c r="M117" s="3" t="str">
        <f t="shared" si="21"/>
        <v/>
      </c>
      <c r="N117" s="3" t="str">
        <f t="shared" si="20"/>
        <v/>
      </c>
      <c r="O117" s="3" t="str">
        <f t="shared" si="22"/>
        <v/>
      </c>
      <c r="P117" s="3" t="str">
        <f t="shared" si="12"/>
        <v/>
      </c>
      <c r="Q117" s="3" t="str">
        <f t="shared" si="23"/>
        <v/>
      </c>
      <c r="R117" s="3" t="str">
        <f t="shared" si="13"/>
        <v/>
      </c>
      <c r="S117" s="17" t="str">
        <f t="shared" si="14"/>
        <v/>
      </c>
      <c r="T117" s="18" t="str">
        <f>IF(S117&lt;MAX(S$2:S117),(S117-MAX($S$2:S117))/MAX($S$2:S117),"")</f>
        <v/>
      </c>
      <c r="U117" s="18" t="str">
        <f t="shared" si="15"/>
        <v/>
      </c>
      <c r="V117" s="18" t="str">
        <f t="shared" si="16"/>
        <v/>
      </c>
      <c r="W117" s="18" t="str">
        <f t="shared" si="17"/>
        <v/>
      </c>
      <c r="X117" s="16" t="str">
        <f>IF(W117&lt;0,COUNTIF($V$2:V117,W117),"")</f>
        <v/>
      </c>
      <c r="Y117" s="16" t="str">
        <f>IF(W117&lt;0,COUNTIF(U117:$U$1045,W117)-1,"")</f>
        <v/>
      </c>
      <c r="Z117" s="20" t="str">
        <f t="shared" si="24"/>
        <v/>
      </c>
      <c r="AA117" s="15" t="str">
        <f>IF(W117=MIN(W:W),G117,"")</f>
        <v/>
      </c>
    </row>
    <row r="118" spans="7:27" x14ac:dyDescent="0.2">
      <c r="G118" s="15">
        <v>13028</v>
      </c>
      <c r="H118" s="3">
        <v>2.6186999999999998E-2</v>
      </c>
      <c r="I118" s="3">
        <v>-5.6499999999999996E-3</v>
      </c>
      <c r="J118" s="3">
        <v>0</v>
      </c>
      <c r="K118" s="3" t="str">
        <f t="shared" si="19"/>
        <v/>
      </c>
      <c r="L118" s="3" t="str">
        <f t="shared" si="20"/>
        <v/>
      </c>
      <c r="M118" s="3" t="str">
        <f t="shared" si="21"/>
        <v/>
      </c>
      <c r="N118" s="3" t="str">
        <f t="shared" si="20"/>
        <v/>
      </c>
      <c r="O118" s="3" t="str">
        <f t="shared" si="22"/>
        <v/>
      </c>
      <c r="P118" s="3" t="str">
        <f t="shared" si="12"/>
        <v/>
      </c>
      <c r="Q118" s="3" t="str">
        <f t="shared" si="23"/>
        <v/>
      </c>
      <c r="R118" s="3" t="str">
        <f t="shared" si="13"/>
        <v/>
      </c>
      <c r="S118" s="17" t="str">
        <f t="shared" si="14"/>
        <v/>
      </c>
      <c r="T118" s="18" t="str">
        <f>IF(S118&lt;MAX(S$2:S118),(S118-MAX($S$2:S118))/MAX($S$2:S118),"")</f>
        <v/>
      </c>
      <c r="U118" s="18" t="str">
        <f t="shared" si="15"/>
        <v/>
      </c>
      <c r="V118" s="18" t="str">
        <f t="shared" si="16"/>
        <v/>
      </c>
      <c r="W118" s="18" t="str">
        <f t="shared" si="17"/>
        <v/>
      </c>
      <c r="X118" s="16" t="str">
        <f>IF(W118&lt;0,COUNTIF($V$2:V118,W118),"")</f>
        <v/>
      </c>
      <c r="Y118" s="16" t="str">
        <f>IF(W118&lt;0,COUNTIF(U118:$U$1045,W118)-1,"")</f>
        <v/>
      </c>
      <c r="Z118" s="20" t="str">
        <f t="shared" si="24"/>
        <v/>
      </c>
      <c r="AA118" s="15" t="str">
        <f>IF(W118=MIN(W:W),G118,"")</f>
        <v/>
      </c>
    </row>
    <row r="119" spans="7:27" x14ac:dyDescent="0.2">
      <c r="G119" s="15">
        <v>13058</v>
      </c>
      <c r="H119" s="3">
        <v>7.2179999999999994E-2</v>
      </c>
      <c r="I119" s="3">
        <v>1.0911000000000001E-2</v>
      </c>
      <c r="J119" s="3">
        <v>0</v>
      </c>
      <c r="K119" s="3" t="str">
        <f t="shared" si="19"/>
        <v/>
      </c>
      <c r="L119" s="3" t="str">
        <f t="shared" si="20"/>
        <v/>
      </c>
      <c r="M119" s="3" t="str">
        <f t="shared" si="21"/>
        <v/>
      </c>
      <c r="N119" s="3" t="str">
        <f t="shared" si="20"/>
        <v/>
      </c>
      <c r="O119" s="3" t="str">
        <f t="shared" si="22"/>
        <v/>
      </c>
      <c r="P119" s="3" t="str">
        <f t="shared" si="12"/>
        <v/>
      </c>
      <c r="Q119" s="3" t="str">
        <f t="shared" si="23"/>
        <v/>
      </c>
      <c r="R119" s="3" t="str">
        <f t="shared" si="13"/>
        <v/>
      </c>
      <c r="S119" s="17" t="str">
        <f t="shared" si="14"/>
        <v/>
      </c>
      <c r="T119" s="18" t="str">
        <f>IF(S119&lt;MAX(S$2:S119),(S119-MAX($S$2:S119))/MAX($S$2:S119),"")</f>
        <v/>
      </c>
      <c r="U119" s="18" t="str">
        <f t="shared" si="15"/>
        <v/>
      </c>
      <c r="V119" s="18" t="str">
        <f t="shared" si="16"/>
        <v/>
      </c>
      <c r="W119" s="18" t="str">
        <f t="shared" si="17"/>
        <v/>
      </c>
      <c r="X119" s="16" t="str">
        <f>IF(W119&lt;0,COUNTIF($V$2:V119,W119),"")</f>
        <v/>
      </c>
      <c r="Y119" s="16" t="str">
        <f>IF(W119&lt;0,COUNTIF(U119:$U$1045,W119)-1,"")</f>
        <v/>
      </c>
      <c r="Z119" s="20" t="str">
        <f t="shared" si="24"/>
        <v/>
      </c>
      <c r="AA119" s="15" t="str">
        <f>IF(W119=MIN(W:W),G119,"")</f>
        <v/>
      </c>
    </row>
    <row r="120" spans="7:27" x14ac:dyDescent="0.2">
      <c r="G120" s="15">
        <v>13089</v>
      </c>
      <c r="H120" s="3">
        <v>4.8606999999999997E-2</v>
      </c>
      <c r="I120" s="3">
        <v>1.371E-3</v>
      </c>
      <c r="J120" s="3">
        <v>7.2992700000000001E-3</v>
      </c>
      <c r="K120" s="3" t="str">
        <f t="shared" si="19"/>
        <v/>
      </c>
      <c r="L120" s="3" t="str">
        <f t="shared" si="20"/>
        <v/>
      </c>
      <c r="M120" s="3" t="str">
        <f t="shared" si="21"/>
        <v/>
      </c>
      <c r="N120" s="3" t="str">
        <f t="shared" si="20"/>
        <v/>
      </c>
      <c r="O120" s="3" t="str">
        <f t="shared" si="22"/>
        <v/>
      </c>
      <c r="P120" s="3" t="str">
        <f t="shared" si="12"/>
        <v/>
      </c>
      <c r="Q120" s="3" t="str">
        <f t="shared" si="23"/>
        <v/>
      </c>
      <c r="R120" s="3" t="str">
        <f t="shared" si="13"/>
        <v/>
      </c>
      <c r="S120" s="17" t="str">
        <f t="shared" si="14"/>
        <v/>
      </c>
      <c r="T120" s="18" t="str">
        <f>IF(S120&lt;MAX(S$2:S120),(S120-MAX($S$2:S120))/MAX($S$2:S120),"")</f>
        <v/>
      </c>
      <c r="U120" s="18" t="str">
        <f t="shared" si="15"/>
        <v/>
      </c>
      <c r="V120" s="18" t="str">
        <f t="shared" si="16"/>
        <v/>
      </c>
      <c r="W120" s="18" t="str">
        <f t="shared" si="17"/>
        <v/>
      </c>
      <c r="X120" s="16" t="str">
        <f>IF(W120&lt;0,COUNTIF($V$2:V120,W120),"")</f>
        <v/>
      </c>
      <c r="Y120" s="16" t="str">
        <f>IF(W120&lt;0,COUNTIF(U120:$U$1045,W120)-1,"")</f>
        <v/>
      </c>
      <c r="Z120" s="20" t="str">
        <f t="shared" si="24"/>
        <v/>
      </c>
      <c r="AA120" s="15" t="str">
        <f>IF(W120=MIN(W:W),G120,"")</f>
        <v/>
      </c>
    </row>
    <row r="121" spans="7:27" x14ac:dyDescent="0.2">
      <c r="G121" s="15">
        <v>13119</v>
      </c>
      <c r="H121" s="3">
        <v>4.4594000000000002E-2</v>
      </c>
      <c r="I121" s="3">
        <v>1.201E-2</v>
      </c>
      <c r="J121" s="3">
        <v>0</v>
      </c>
      <c r="K121" s="3" t="str">
        <f t="shared" si="19"/>
        <v/>
      </c>
      <c r="L121" s="3" t="str">
        <f t="shared" si="20"/>
        <v/>
      </c>
      <c r="M121" s="3" t="str">
        <f t="shared" si="21"/>
        <v/>
      </c>
      <c r="N121" s="3" t="str">
        <f t="shared" si="20"/>
        <v/>
      </c>
      <c r="O121" s="3" t="str">
        <f t="shared" si="22"/>
        <v/>
      </c>
      <c r="P121" s="3" t="str">
        <f t="shared" si="12"/>
        <v/>
      </c>
      <c r="Q121" s="3" t="str">
        <f t="shared" si="23"/>
        <v/>
      </c>
      <c r="R121" s="3" t="str">
        <f t="shared" si="13"/>
        <v/>
      </c>
      <c r="S121" s="17" t="str">
        <f t="shared" si="14"/>
        <v/>
      </c>
      <c r="T121" s="18" t="str">
        <f>IF(S121&lt;MAX(S$2:S121),(S121-MAX($S$2:S121))/MAX($S$2:S121),"")</f>
        <v/>
      </c>
      <c r="U121" s="18" t="str">
        <f t="shared" si="15"/>
        <v/>
      </c>
      <c r="V121" s="18" t="str">
        <f t="shared" si="16"/>
        <v/>
      </c>
      <c r="W121" s="18" t="str">
        <f t="shared" si="17"/>
        <v/>
      </c>
      <c r="X121" s="16" t="str">
        <f>IF(W121&lt;0,COUNTIF($V$2:V121,W121),"")</f>
        <v/>
      </c>
      <c r="Y121" s="16" t="str">
        <f>IF(W121&lt;0,COUNTIF(U121:$U$1045,W121)-1,"")</f>
        <v/>
      </c>
      <c r="Z121" s="20" t="str">
        <f t="shared" si="24"/>
        <v/>
      </c>
      <c r="AA121" s="15" t="str">
        <f>IF(W121=MIN(W:W),G121,"")</f>
        <v/>
      </c>
    </row>
    <row r="122" spans="7:27" x14ac:dyDescent="0.2">
      <c r="G122" s="15">
        <v>13150</v>
      </c>
      <c r="H122" s="3">
        <v>6.6341999999999998E-2</v>
      </c>
      <c r="I122" s="3">
        <v>-3.5E-4</v>
      </c>
      <c r="J122" s="3">
        <v>0</v>
      </c>
      <c r="K122" s="3" t="str">
        <f t="shared" si="19"/>
        <v/>
      </c>
      <c r="L122" s="3" t="str">
        <f t="shared" si="20"/>
        <v/>
      </c>
      <c r="M122" s="3" t="str">
        <f t="shared" si="21"/>
        <v/>
      </c>
      <c r="N122" s="3" t="str">
        <f t="shared" si="20"/>
        <v/>
      </c>
      <c r="O122" s="3" t="str">
        <f t="shared" si="22"/>
        <v/>
      </c>
      <c r="P122" s="3" t="str">
        <f t="shared" si="12"/>
        <v/>
      </c>
      <c r="Q122" s="3" t="str">
        <f t="shared" si="23"/>
        <v/>
      </c>
      <c r="R122" s="3" t="str">
        <f t="shared" si="13"/>
        <v/>
      </c>
      <c r="S122" s="17" t="str">
        <f t="shared" si="14"/>
        <v/>
      </c>
      <c r="T122" s="18" t="str">
        <f>IF(S122&lt;MAX(S$2:S122),(S122-MAX($S$2:S122))/MAX($S$2:S122),"")</f>
        <v/>
      </c>
      <c r="U122" s="18" t="str">
        <f t="shared" si="15"/>
        <v/>
      </c>
      <c r="V122" s="18" t="str">
        <f t="shared" si="16"/>
        <v/>
      </c>
      <c r="W122" s="18" t="str">
        <f t="shared" si="17"/>
        <v/>
      </c>
      <c r="X122" s="16" t="str">
        <f>IF(W122&lt;0,COUNTIF($V$2:V122,W122),"")</f>
        <v/>
      </c>
      <c r="Y122" s="16" t="str">
        <f>IF(W122&lt;0,COUNTIF(U122:$U$1045,W122)-1,"")</f>
        <v/>
      </c>
      <c r="Z122" s="20" t="str">
        <f t="shared" si="24"/>
        <v/>
      </c>
      <c r="AA122" s="15" t="str">
        <f>IF(W122=MIN(W:W),G122,"")</f>
        <v/>
      </c>
    </row>
    <row r="123" spans="7:27" x14ac:dyDescent="0.2">
      <c r="G123" s="15">
        <v>13181</v>
      </c>
      <c r="H123" s="3">
        <v>2.5302000000000002E-2</v>
      </c>
      <c r="I123" s="3">
        <v>6.9030000000000003E-3</v>
      </c>
      <c r="J123" s="3">
        <v>0</v>
      </c>
      <c r="K123" s="3" t="str">
        <f t="shared" si="19"/>
        <v/>
      </c>
      <c r="L123" s="3" t="str">
        <f t="shared" si="20"/>
        <v/>
      </c>
      <c r="M123" s="3" t="str">
        <f t="shared" si="21"/>
        <v/>
      </c>
      <c r="N123" s="3" t="str">
        <f t="shared" si="20"/>
        <v/>
      </c>
      <c r="O123" s="3" t="str">
        <f t="shared" si="22"/>
        <v/>
      </c>
      <c r="P123" s="3" t="str">
        <f t="shared" si="12"/>
        <v/>
      </c>
      <c r="Q123" s="3" t="str">
        <f t="shared" si="23"/>
        <v/>
      </c>
      <c r="R123" s="3" t="str">
        <f t="shared" si="13"/>
        <v/>
      </c>
      <c r="S123" s="17" t="str">
        <f t="shared" si="14"/>
        <v/>
      </c>
      <c r="T123" s="18" t="str">
        <f>IF(S123&lt;MAX(S$2:S123),(S123-MAX($S$2:S123))/MAX($S$2:S123),"")</f>
        <v/>
      </c>
      <c r="U123" s="18" t="str">
        <f t="shared" si="15"/>
        <v/>
      </c>
      <c r="V123" s="18" t="str">
        <f t="shared" si="16"/>
        <v/>
      </c>
      <c r="W123" s="18" t="str">
        <f t="shared" si="17"/>
        <v/>
      </c>
      <c r="X123" s="16" t="str">
        <f>IF(W123&lt;0,COUNTIF($V$2:V123,W123),"")</f>
        <v/>
      </c>
      <c r="Y123" s="16" t="str">
        <f>IF(W123&lt;0,COUNTIF(U123:$U$1045,W123)-1,"")</f>
        <v/>
      </c>
      <c r="Z123" s="20" t="str">
        <f t="shared" si="24"/>
        <v/>
      </c>
      <c r="AA123" s="15" t="str">
        <f>IF(W123=MIN(W:W),G123,"")</f>
        <v/>
      </c>
    </row>
    <row r="124" spans="7:27" x14ac:dyDescent="0.2">
      <c r="G124" s="15">
        <v>13210</v>
      </c>
      <c r="H124" s="3">
        <v>1.0975E-2</v>
      </c>
      <c r="I124" s="3">
        <v>3.1110000000000001E-3</v>
      </c>
      <c r="J124" s="3">
        <v>-7.246377E-3</v>
      </c>
      <c r="K124" s="3" t="str">
        <f t="shared" si="19"/>
        <v/>
      </c>
      <c r="L124" s="3" t="str">
        <f t="shared" si="20"/>
        <v/>
      </c>
      <c r="M124" s="3" t="str">
        <f t="shared" si="21"/>
        <v/>
      </c>
      <c r="N124" s="3" t="str">
        <f t="shared" si="20"/>
        <v/>
      </c>
      <c r="O124" s="3" t="str">
        <f t="shared" si="22"/>
        <v/>
      </c>
      <c r="P124" s="3" t="str">
        <f t="shared" si="12"/>
        <v/>
      </c>
      <c r="Q124" s="3" t="str">
        <f t="shared" si="23"/>
        <v/>
      </c>
      <c r="R124" s="3" t="str">
        <f t="shared" si="13"/>
        <v/>
      </c>
      <c r="S124" s="17" t="str">
        <f t="shared" si="14"/>
        <v/>
      </c>
      <c r="T124" s="18" t="str">
        <f>IF(S124&lt;MAX(S$2:S124),(S124-MAX($S$2:S124))/MAX($S$2:S124),"")</f>
        <v/>
      </c>
      <c r="U124" s="18" t="str">
        <f t="shared" si="15"/>
        <v/>
      </c>
      <c r="V124" s="18" t="str">
        <f t="shared" si="16"/>
        <v/>
      </c>
      <c r="W124" s="18" t="str">
        <f t="shared" si="17"/>
        <v/>
      </c>
      <c r="X124" s="16" t="str">
        <f>IF(W124&lt;0,COUNTIF($V$2:V124,W124),"")</f>
        <v/>
      </c>
      <c r="Y124" s="16" t="str">
        <f>IF(W124&lt;0,COUNTIF(U124:$U$1045,W124)-1,"")</f>
        <v/>
      </c>
      <c r="Z124" s="20" t="str">
        <f t="shared" si="24"/>
        <v/>
      </c>
      <c r="AA124" s="15" t="str">
        <f>IF(W124=MIN(W:W),G124,"")</f>
        <v/>
      </c>
    </row>
    <row r="125" spans="7:27" x14ac:dyDescent="0.2">
      <c r="G125" s="15">
        <v>13241</v>
      </c>
      <c r="H125" s="3">
        <v>-7.8739000000000003E-2</v>
      </c>
      <c r="I125" s="3">
        <v>2.4480000000000001E-3</v>
      </c>
      <c r="J125" s="3">
        <v>0</v>
      </c>
      <c r="K125" s="3" t="str">
        <f t="shared" si="19"/>
        <v/>
      </c>
      <c r="L125" s="3" t="str">
        <f t="shared" si="20"/>
        <v/>
      </c>
      <c r="M125" s="3" t="str">
        <f t="shared" si="21"/>
        <v/>
      </c>
      <c r="N125" s="3" t="str">
        <f t="shared" si="20"/>
        <v/>
      </c>
      <c r="O125" s="3" t="str">
        <f t="shared" si="22"/>
        <v/>
      </c>
      <c r="P125" s="3" t="str">
        <f t="shared" si="12"/>
        <v/>
      </c>
      <c r="Q125" s="3" t="str">
        <f t="shared" si="23"/>
        <v/>
      </c>
      <c r="R125" s="3" t="str">
        <f t="shared" si="13"/>
        <v/>
      </c>
      <c r="S125" s="17" t="str">
        <f t="shared" si="14"/>
        <v/>
      </c>
      <c r="T125" s="18" t="str">
        <f>IF(S125&lt;MAX(S$2:S125),(S125-MAX($S$2:S125))/MAX($S$2:S125),"")</f>
        <v/>
      </c>
      <c r="U125" s="18" t="str">
        <f t="shared" si="15"/>
        <v/>
      </c>
      <c r="V125" s="18" t="str">
        <f t="shared" si="16"/>
        <v/>
      </c>
      <c r="W125" s="18" t="str">
        <f t="shared" si="17"/>
        <v/>
      </c>
      <c r="X125" s="16" t="str">
        <f>IF(W125&lt;0,COUNTIF($V$2:V125,W125),"")</f>
        <v/>
      </c>
      <c r="Y125" s="16" t="str">
        <f>IF(W125&lt;0,COUNTIF(U125:$U$1045,W125)-1,"")</f>
        <v/>
      </c>
      <c r="Z125" s="20" t="str">
        <f t="shared" si="24"/>
        <v/>
      </c>
      <c r="AA125" s="15" t="str">
        <f>IF(W125=MIN(W:W),G125,"")</f>
        <v/>
      </c>
    </row>
    <row r="126" spans="7:27" x14ac:dyDescent="0.2">
      <c r="G126" s="15">
        <v>13271</v>
      </c>
      <c r="H126" s="3">
        <v>5.0255000000000001E-2</v>
      </c>
      <c r="I126" s="3">
        <v>3.7859999999999999E-3</v>
      </c>
      <c r="J126" s="3">
        <v>0</v>
      </c>
      <c r="K126" s="3" t="str">
        <f t="shared" si="19"/>
        <v/>
      </c>
      <c r="L126" s="3" t="str">
        <f t="shared" si="20"/>
        <v/>
      </c>
      <c r="M126" s="3" t="str">
        <f t="shared" si="21"/>
        <v/>
      </c>
      <c r="N126" s="3" t="str">
        <f t="shared" si="20"/>
        <v/>
      </c>
      <c r="O126" s="3" t="str">
        <f t="shared" si="22"/>
        <v/>
      </c>
      <c r="P126" s="3" t="str">
        <f t="shared" si="12"/>
        <v/>
      </c>
      <c r="Q126" s="3" t="str">
        <f t="shared" si="23"/>
        <v/>
      </c>
      <c r="R126" s="3" t="str">
        <f t="shared" si="13"/>
        <v/>
      </c>
      <c r="S126" s="17" t="str">
        <f t="shared" si="14"/>
        <v/>
      </c>
      <c r="T126" s="18" t="str">
        <f>IF(S126&lt;MAX(S$2:S126),(S126-MAX($S$2:S126))/MAX($S$2:S126),"")</f>
        <v/>
      </c>
      <c r="U126" s="18" t="str">
        <f t="shared" si="15"/>
        <v/>
      </c>
      <c r="V126" s="18" t="str">
        <f t="shared" si="16"/>
        <v/>
      </c>
      <c r="W126" s="18" t="str">
        <f t="shared" si="17"/>
        <v/>
      </c>
      <c r="X126" s="16" t="str">
        <f>IF(W126&lt;0,COUNTIF($V$2:V126,W126),"")</f>
        <v/>
      </c>
      <c r="Y126" s="16" t="str">
        <f>IF(W126&lt;0,COUNTIF(U126:$U$1045,W126)-1,"")</f>
        <v/>
      </c>
      <c r="Z126" s="20" t="str">
        <f t="shared" si="24"/>
        <v/>
      </c>
      <c r="AA126" s="15" t="str">
        <f>IF(W126=MIN(W:W),G126,"")</f>
        <v/>
      </c>
    </row>
    <row r="127" spans="7:27" x14ac:dyDescent="0.2">
      <c r="G127" s="15">
        <v>13302</v>
      </c>
      <c r="H127" s="3">
        <v>2.3614E-2</v>
      </c>
      <c r="I127" s="3">
        <v>1.176E-3</v>
      </c>
      <c r="J127" s="3">
        <v>7.2992700000000001E-3</v>
      </c>
      <c r="K127" s="3" t="str">
        <f t="shared" si="19"/>
        <v/>
      </c>
      <c r="L127" s="3" t="str">
        <f t="shared" si="20"/>
        <v/>
      </c>
      <c r="M127" s="3" t="str">
        <f t="shared" si="21"/>
        <v/>
      </c>
      <c r="N127" s="3" t="str">
        <f t="shared" si="20"/>
        <v/>
      </c>
      <c r="O127" s="3" t="str">
        <f t="shared" si="22"/>
        <v/>
      </c>
      <c r="P127" s="3" t="str">
        <f t="shared" si="12"/>
        <v/>
      </c>
      <c r="Q127" s="3" t="str">
        <f t="shared" si="23"/>
        <v/>
      </c>
      <c r="R127" s="3" t="str">
        <f t="shared" si="13"/>
        <v/>
      </c>
      <c r="S127" s="17" t="str">
        <f t="shared" si="14"/>
        <v/>
      </c>
      <c r="T127" s="18" t="str">
        <f>IF(S127&lt;MAX(S$2:S127),(S127-MAX($S$2:S127))/MAX($S$2:S127),"")</f>
        <v/>
      </c>
      <c r="U127" s="18" t="str">
        <f t="shared" si="15"/>
        <v/>
      </c>
      <c r="V127" s="18" t="str">
        <f t="shared" si="16"/>
        <v/>
      </c>
      <c r="W127" s="18" t="str">
        <f t="shared" si="17"/>
        <v/>
      </c>
      <c r="X127" s="16" t="str">
        <f>IF(W127&lt;0,COUNTIF($V$2:V127,W127),"")</f>
        <v/>
      </c>
      <c r="Y127" s="16" t="str">
        <f>IF(W127&lt;0,COUNTIF(U127:$U$1045,W127)-1,"")</f>
        <v/>
      </c>
      <c r="Z127" s="20" t="str">
        <f t="shared" si="24"/>
        <v/>
      </c>
      <c r="AA127" s="15" t="str">
        <f>IF(W127=MIN(W:W),G127,"")</f>
        <v/>
      </c>
    </row>
    <row r="128" spans="7:27" x14ac:dyDescent="0.2">
      <c r="G128" s="15">
        <v>13332</v>
      </c>
      <c r="H128" s="3">
        <v>6.5249000000000001E-2</v>
      </c>
      <c r="I128" s="3">
        <v>2.2279999999999999E-3</v>
      </c>
      <c r="J128" s="3">
        <v>7.246377E-3</v>
      </c>
      <c r="K128" s="3" t="str">
        <f t="shared" si="19"/>
        <v/>
      </c>
      <c r="L128" s="3" t="str">
        <f t="shared" si="20"/>
        <v/>
      </c>
      <c r="M128" s="3" t="str">
        <f t="shared" si="21"/>
        <v/>
      </c>
      <c r="N128" s="3" t="str">
        <f t="shared" si="20"/>
        <v/>
      </c>
      <c r="O128" s="3" t="str">
        <f t="shared" si="22"/>
        <v/>
      </c>
      <c r="P128" s="3" t="str">
        <f t="shared" si="12"/>
        <v/>
      </c>
      <c r="Q128" s="3" t="str">
        <f t="shared" si="23"/>
        <v/>
      </c>
      <c r="R128" s="3" t="str">
        <f t="shared" si="13"/>
        <v/>
      </c>
      <c r="S128" s="17" t="str">
        <f t="shared" si="14"/>
        <v/>
      </c>
      <c r="T128" s="18" t="str">
        <f>IF(S128&lt;MAX(S$2:S128),(S128-MAX($S$2:S128))/MAX($S$2:S128),"")</f>
        <v/>
      </c>
      <c r="U128" s="18" t="str">
        <f t="shared" si="15"/>
        <v/>
      </c>
      <c r="V128" s="18" t="str">
        <f t="shared" si="16"/>
        <v/>
      </c>
      <c r="W128" s="18" t="str">
        <f t="shared" si="17"/>
        <v/>
      </c>
      <c r="X128" s="16" t="str">
        <f>IF(W128&lt;0,COUNTIF($V$2:V128,W128),"")</f>
        <v/>
      </c>
      <c r="Y128" s="16" t="str">
        <f>IF(W128&lt;0,COUNTIF(U128:$U$1045,W128)-1,"")</f>
        <v/>
      </c>
      <c r="Z128" s="20" t="str">
        <f t="shared" si="24"/>
        <v/>
      </c>
      <c r="AA128" s="15" t="str">
        <f>IF(W128=MIN(W:W),G128,"")</f>
        <v/>
      </c>
    </row>
    <row r="129" spans="7:27" x14ac:dyDescent="0.2">
      <c r="G129" s="15">
        <v>13363</v>
      </c>
      <c r="H129" s="3">
        <v>1.0012E-2</v>
      </c>
      <c r="I129" s="3">
        <v>5.0260000000000001E-3</v>
      </c>
      <c r="J129" s="3">
        <v>7.1942450000000002E-3</v>
      </c>
      <c r="K129" s="3" t="str">
        <f t="shared" si="19"/>
        <v/>
      </c>
      <c r="L129" s="3" t="str">
        <f t="shared" si="20"/>
        <v/>
      </c>
      <c r="M129" s="3" t="str">
        <f t="shared" si="21"/>
        <v/>
      </c>
      <c r="N129" s="3" t="str">
        <f t="shared" si="20"/>
        <v/>
      </c>
      <c r="O129" s="3" t="str">
        <f t="shared" si="22"/>
        <v/>
      </c>
      <c r="P129" s="3" t="str">
        <f t="shared" si="12"/>
        <v/>
      </c>
      <c r="Q129" s="3" t="str">
        <f t="shared" si="23"/>
        <v/>
      </c>
      <c r="R129" s="3" t="str">
        <f t="shared" si="13"/>
        <v/>
      </c>
      <c r="S129" s="17" t="str">
        <f t="shared" si="14"/>
        <v/>
      </c>
      <c r="T129" s="18" t="str">
        <f>IF(S129&lt;MAX(S$2:S129),(S129-MAX($S$2:S129))/MAX($S$2:S129),"")</f>
        <v/>
      </c>
      <c r="U129" s="18" t="str">
        <f t="shared" si="15"/>
        <v/>
      </c>
      <c r="V129" s="18" t="str">
        <f t="shared" si="16"/>
        <v/>
      </c>
      <c r="W129" s="18" t="str">
        <f t="shared" si="17"/>
        <v/>
      </c>
      <c r="X129" s="16" t="str">
        <f>IF(W129&lt;0,COUNTIF($V$2:V129,W129),"")</f>
        <v/>
      </c>
      <c r="Y129" s="16" t="str">
        <f>IF(W129&lt;0,COUNTIF(U129:$U$1045,W129)-1,"")</f>
        <v/>
      </c>
      <c r="Z129" s="20" t="str">
        <f t="shared" si="24"/>
        <v/>
      </c>
      <c r="AA129" s="15" t="str">
        <f>IF(W129=MIN(W:W),G129,"")</f>
        <v/>
      </c>
    </row>
    <row r="130" spans="7:27" x14ac:dyDescent="0.2">
      <c r="G130" s="15">
        <v>13394</v>
      </c>
      <c r="H130" s="3">
        <v>1.2571000000000001E-2</v>
      </c>
      <c r="I130" s="3">
        <v>9.9400000000000009E-4</v>
      </c>
      <c r="J130" s="3">
        <v>0</v>
      </c>
      <c r="K130" s="3" t="str">
        <f t="shared" si="19"/>
        <v/>
      </c>
      <c r="L130" s="3" t="str">
        <f t="shared" si="20"/>
        <v/>
      </c>
      <c r="M130" s="3" t="str">
        <f t="shared" si="21"/>
        <v/>
      </c>
      <c r="N130" s="3" t="str">
        <f t="shared" si="20"/>
        <v/>
      </c>
      <c r="O130" s="3" t="str">
        <f t="shared" si="22"/>
        <v/>
      </c>
      <c r="P130" s="3" t="str">
        <f t="shared" ref="P130:P193" si="25">IF(O130="","",1+O130)</f>
        <v/>
      </c>
      <c r="Q130" s="3" t="str">
        <f t="shared" si="23"/>
        <v/>
      </c>
      <c r="R130" s="3" t="str">
        <f t="shared" ref="R130:R193" si="26">IF(Q130="","",1+Q130)</f>
        <v/>
      </c>
      <c r="S130" s="17" t="str">
        <f t="shared" ref="S130:S193" si="27">IF(G130=$B$4,(1+Q130),IF(AND(G130&gt;$B$4,G130&lt;=$B$5),(1+Q130)*S129,""))</f>
        <v/>
      </c>
      <c r="T130" s="18" t="str">
        <f>IF(S130&lt;MAX(S$2:S130),(S130-MAX($S$2:S130))/MAX($S$2:S130),"")</f>
        <v/>
      </c>
      <c r="U130" s="18" t="str">
        <f t="shared" ref="U130:U193" si="28">IF(T130="","",MIN(U129,T130))</f>
        <v/>
      </c>
      <c r="V130" s="18" t="str">
        <f t="shared" ref="V130:V193" si="29">IF(T130="","",MIN(V131,T130))</f>
        <v/>
      </c>
      <c r="W130" s="18" t="str">
        <f t="shared" ref="W130:W193" si="30">IF(AND(V130=U130,T130&lt;-$B$6),T130,"")</f>
        <v/>
      </c>
      <c r="X130" s="16" t="str">
        <f>IF(W130&lt;0,COUNTIF($V$2:V130,W130),"")</f>
        <v/>
      </c>
      <c r="Y130" s="16" t="str">
        <f>IF(W130&lt;0,COUNTIF(U130:$U$1045,W130)-1,"")</f>
        <v/>
      </c>
      <c r="Z130" s="20" t="str">
        <f t="shared" si="24"/>
        <v/>
      </c>
      <c r="AA130" s="15" t="str">
        <f>IF(W130=MIN(W:W),G130,"")</f>
        <v/>
      </c>
    </row>
    <row r="131" spans="7:27" x14ac:dyDescent="0.2">
      <c r="G131" s="15">
        <v>13424</v>
      </c>
      <c r="H131" s="3">
        <v>7.1930999999999995E-2</v>
      </c>
      <c r="I131" s="3">
        <v>2.5000000000000001E-3</v>
      </c>
      <c r="J131" s="3">
        <v>0</v>
      </c>
      <c r="K131" s="3" t="str">
        <f t="shared" ref="K131:K194" si="31">IF(AND($G131&gt;=$B$4,$G131&lt;=$B$5),IF($B$7="Real",(1+H131)/(1+J131)-1,H131),"")</f>
        <v/>
      </c>
      <c r="L131" s="3" t="str">
        <f t="shared" ref="L131:N194" si="32">IF(K131="","",1+K131)</f>
        <v/>
      </c>
      <c r="M131" s="3" t="str">
        <f t="shared" ref="M131:M194" si="33">IF(AND($G131&gt;=$B$4,$G131&lt;=$B$5),IF($B$7="Real",(1+I131)/(1+J131)-1,I131),"")</f>
        <v/>
      </c>
      <c r="N131" s="3" t="str">
        <f t="shared" si="32"/>
        <v/>
      </c>
      <c r="O131" s="3" t="str">
        <f t="shared" ref="O131:O194" si="34">IF(AND($G131&gt;=$B$4,$G131&lt;=$B$5),IF($B$7="Real",(1+J131)/(1+J131)-1,J131),"")</f>
        <v/>
      </c>
      <c r="P131" s="3" t="str">
        <f t="shared" si="25"/>
        <v/>
      </c>
      <c r="Q131" s="3" t="str">
        <f t="shared" ref="Q131:Q194" si="35">IF(AND($G131&gt;=$B$4,$G131&lt;=$B$5),IF($B$7="Real",(1+K131*$B$3+M131*$E$3)/(1+O131)-1,K131*$B$3+M131*$E$3),"")</f>
        <v/>
      </c>
      <c r="R131" s="3" t="str">
        <f t="shared" si="26"/>
        <v/>
      </c>
      <c r="S131" s="17" t="str">
        <f t="shared" si="27"/>
        <v/>
      </c>
      <c r="T131" s="18" t="str">
        <f>IF(S131&lt;MAX(S$2:S131),(S131-MAX($S$2:S131))/MAX($S$2:S131),"")</f>
        <v/>
      </c>
      <c r="U131" s="18" t="str">
        <f t="shared" si="28"/>
        <v/>
      </c>
      <c r="V131" s="18" t="str">
        <f t="shared" si="29"/>
        <v/>
      </c>
      <c r="W131" s="18" t="str">
        <f t="shared" si="30"/>
        <v/>
      </c>
      <c r="X131" s="16" t="str">
        <f>IF(W131&lt;0,COUNTIF($V$2:V131,W131),"")</f>
        <v/>
      </c>
      <c r="Y131" s="16" t="str">
        <f>IF(W131&lt;0,COUNTIF(U131:$U$1045,W131)-1,"")</f>
        <v/>
      </c>
      <c r="Z131" s="20" t="str">
        <f t="shared" si="24"/>
        <v/>
      </c>
      <c r="AA131" s="15" t="str">
        <f>IF(W131=MIN(W:W),G131,"")</f>
        <v/>
      </c>
    </row>
    <row r="132" spans="7:27" x14ac:dyDescent="0.2">
      <c r="G132" s="15">
        <v>13455</v>
      </c>
      <c r="H132" s="3">
        <v>3.3674999999999997E-2</v>
      </c>
      <c r="I132" s="3">
        <v>8.1069999999999996E-3</v>
      </c>
      <c r="J132" s="3">
        <v>0</v>
      </c>
      <c r="K132" s="3" t="str">
        <f t="shared" si="31"/>
        <v/>
      </c>
      <c r="L132" s="3" t="str">
        <f t="shared" si="32"/>
        <v/>
      </c>
      <c r="M132" s="3" t="str">
        <f t="shared" si="33"/>
        <v/>
      </c>
      <c r="N132" s="3" t="str">
        <f t="shared" si="32"/>
        <v/>
      </c>
      <c r="O132" s="3" t="str">
        <f t="shared" si="34"/>
        <v/>
      </c>
      <c r="P132" s="3" t="str">
        <f t="shared" si="25"/>
        <v/>
      </c>
      <c r="Q132" s="3" t="str">
        <f t="shared" si="35"/>
        <v/>
      </c>
      <c r="R132" s="3" t="str">
        <f t="shared" si="26"/>
        <v/>
      </c>
      <c r="S132" s="17" t="str">
        <f t="shared" si="27"/>
        <v/>
      </c>
      <c r="T132" s="18" t="str">
        <f>IF(S132&lt;MAX(S$2:S132),(S132-MAX($S$2:S132))/MAX($S$2:S132),"")</f>
        <v/>
      </c>
      <c r="U132" s="18" t="str">
        <f t="shared" si="28"/>
        <v/>
      </c>
      <c r="V132" s="18" t="str">
        <f t="shared" si="29"/>
        <v/>
      </c>
      <c r="W132" s="18" t="str">
        <f t="shared" si="30"/>
        <v/>
      </c>
      <c r="X132" s="16" t="str">
        <f>IF(W132&lt;0,COUNTIF($V$2:V132,W132),"")</f>
        <v/>
      </c>
      <c r="Y132" s="16" t="str">
        <f>IF(W132&lt;0,COUNTIF(U132:$U$1045,W132)-1,"")</f>
        <v/>
      </c>
      <c r="Z132" s="20" t="str">
        <f t="shared" si="24"/>
        <v/>
      </c>
      <c r="AA132" s="15" t="str">
        <f>IF(W132=MIN(W:W),G132,"")</f>
        <v/>
      </c>
    </row>
    <row r="133" spans="7:27" x14ac:dyDescent="0.2">
      <c r="G133" s="15">
        <v>13485</v>
      </c>
      <c r="H133" s="3">
        <v>1.2979999999999999E-3</v>
      </c>
      <c r="I133" s="3">
        <v>-5.7099999999999998E-3</v>
      </c>
      <c r="J133" s="3">
        <v>0</v>
      </c>
      <c r="K133" s="3" t="str">
        <f t="shared" si="31"/>
        <v/>
      </c>
      <c r="L133" s="3" t="str">
        <f t="shared" si="32"/>
        <v/>
      </c>
      <c r="M133" s="3" t="str">
        <f t="shared" si="33"/>
        <v/>
      </c>
      <c r="N133" s="3" t="str">
        <f t="shared" si="32"/>
        <v/>
      </c>
      <c r="O133" s="3" t="str">
        <f t="shared" si="34"/>
        <v/>
      </c>
      <c r="P133" s="3" t="str">
        <f t="shared" si="25"/>
        <v/>
      </c>
      <c r="Q133" s="3" t="str">
        <f t="shared" si="35"/>
        <v/>
      </c>
      <c r="R133" s="3" t="str">
        <f t="shared" si="26"/>
        <v/>
      </c>
      <c r="S133" s="17" t="str">
        <f t="shared" si="27"/>
        <v/>
      </c>
      <c r="T133" s="18" t="str">
        <f>IF(S133&lt;MAX(S$2:S133),(S133-MAX($S$2:S133))/MAX($S$2:S133),"")</f>
        <v/>
      </c>
      <c r="U133" s="18" t="str">
        <f t="shared" si="28"/>
        <v/>
      </c>
      <c r="V133" s="18" t="str">
        <f t="shared" si="29"/>
        <v/>
      </c>
      <c r="W133" s="18" t="str">
        <f t="shared" si="30"/>
        <v/>
      </c>
      <c r="X133" s="16" t="str">
        <f>IF(W133&lt;0,COUNTIF($V$2:V133,W133),"")</f>
        <v/>
      </c>
      <c r="Y133" s="16" t="str">
        <f>IF(W133&lt;0,COUNTIF(U133:$U$1045,W133)-1,"")</f>
        <v/>
      </c>
      <c r="Z133" s="20" t="str">
        <f t="shared" si="24"/>
        <v/>
      </c>
      <c r="AA133" s="15" t="str">
        <f>IF(W133=MIN(W:W),G133,"")</f>
        <v/>
      </c>
    </row>
    <row r="134" spans="7:27" x14ac:dyDescent="0.2">
      <c r="G134" s="15">
        <v>13516</v>
      </c>
      <c r="H134" s="3">
        <v>3.2952000000000002E-2</v>
      </c>
      <c r="I134" s="3">
        <v>-3.14E-3</v>
      </c>
      <c r="J134" s="3">
        <v>7.1428569999999999E-3</v>
      </c>
      <c r="K134" s="3" t="str">
        <f t="shared" si="31"/>
        <v/>
      </c>
      <c r="L134" s="3" t="str">
        <f t="shared" si="32"/>
        <v/>
      </c>
      <c r="M134" s="3" t="str">
        <f t="shared" si="33"/>
        <v/>
      </c>
      <c r="N134" s="3" t="str">
        <f t="shared" si="32"/>
        <v/>
      </c>
      <c r="O134" s="3" t="str">
        <f t="shared" si="34"/>
        <v/>
      </c>
      <c r="P134" s="3" t="str">
        <f t="shared" si="25"/>
        <v/>
      </c>
      <c r="Q134" s="3" t="str">
        <f t="shared" si="35"/>
        <v/>
      </c>
      <c r="R134" s="3" t="str">
        <f t="shared" si="26"/>
        <v/>
      </c>
      <c r="S134" s="17" t="str">
        <f t="shared" si="27"/>
        <v/>
      </c>
      <c r="T134" s="18" t="str">
        <f>IF(S134&lt;MAX(S$2:S134),(S134-MAX($S$2:S134))/MAX($S$2:S134),"")</f>
        <v/>
      </c>
      <c r="U134" s="18" t="str">
        <f t="shared" si="28"/>
        <v/>
      </c>
      <c r="V134" s="18" t="str">
        <f t="shared" si="29"/>
        <v/>
      </c>
      <c r="W134" s="18" t="str">
        <f t="shared" si="30"/>
        <v/>
      </c>
      <c r="X134" s="16" t="str">
        <f>IF(W134&lt;0,COUNTIF($V$2:V134,W134),"")</f>
        <v/>
      </c>
      <c r="Y134" s="16" t="str">
        <f>IF(W134&lt;0,COUNTIF(U134:$U$1045,W134)-1,"")</f>
        <v/>
      </c>
      <c r="Z134" s="20" t="str">
        <f t="shared" si="24"/>
        <v/>
      </c>
      <c r="AA134" s="15" t="str">
        <f>IF(W134=MIN(W:W),G134,"")</f>
        <v/>
      </c>
    </row>
    <row r="135" spans="7:27" x14ac:dyDescent="0.2">
      <c r="G135" s="15">
        <v>13547</v>
      </c>
      <c r="H135" s="3">
        <v>1.0935E-2</v>
      </c>
      <c r="I135" s="3">
        <v>6.7199999999999996E-4</v>
      </c>
      <c r="J135" s="3">
        <v>0</v>
      </c>
      <c r="K135" s="3" t="str">
        <f t="shared" si="31"/>
        <v/>
      </c>
      <c r="L135" s="3" t="str">
        <f t="shared" si="32"/>
        <v/>
      </c>
      <c r="M135" s="3" t="str">
        <f t="shared" si="33"/>
        <v/>
      </c>
      <c r="N135" s="3" t="str">
        <f t="shared" si="32"/>
        <v/>
      </c>
      <c r="O135" s="3" t="str">
        <f t="shared" si="34"/>
        <v/>
      </c>
      <c r="P135" s="3" t="str">
        <f t="shared" si="25"/>
        <v/>
      </c>
      <c r="Q135" s="3" t="str">
        <f t="shared" si="35"/>
        <v/>
      </c>
      <c r="R135" s="3" t="str">
        <f t="shared" si="26"/>
        <v/>
      </c>
      <c r="S135" s="17" t="str">
        <f t="shared" si="27"/>
        <v/>
      </c>
      <c r="T135" s="18" t="str">
        <f>IF(S135&lt;MAX(S$2:S135),(S135-MAX($S$2:S135))/MAX($S$2:S135),"")</f>
        <v/>
      </c>
      <c r="U135" s="18" t="str">
        <f t="shared" si="28"/>
        <v/>
      </c>
      <c r="V135" s="18" t="str">
        <f t="shared" si="29"/>
        <v/>
      </c>
      <c r="W135" s="18" t="str">
        <f t="shared" si="30"/>
        <v/>
      </c>
      <c r="X135" s="16" t="str">
        <f>IF(W135&lt;0,COUNTIF($V$2:V135,W135),"")</f>
        <v/>
      </c>
      <c r="Y135" s="16" t="str">
        <f>IF(W135&lt;0,COUNTIF(U135:$U$1045,W135)-1,"")</f>
        <v/>
      </c>
      <c r="Z135" s="20" t="str">
        <f t="shared" si="24"/>
        <v/>
      </c>
      <c r="AA135" s="15" t="str">
        <f>IF(W135=MIN(W:W),G135,"")</f>
        <v/>
      </c>
    </row>
    <row r="136" spans="7:27" x14ac:dyDescent="0.2">
      <c r="G136" s="15">
        <v>13575</v>
      </c>
      <c r="H136" s="3">
        <v>-2.8969999999999998E-3</v>
      </c>
      <c r="I136" s="3">
        <v>-1.6420000000000001E-2</v>
      </c>
      <c r="J136" s="3">
        <v>7.0921990000000004E-3</v>
      </c>
      <c r="K136" s="3" t="str">
        <f t="shared" si="31"/>
        <v/>
      </c>
      <c r="L136" s="3" t="str">
        <f t="shared" si="32"/>
        <v/>
      </c>
      <c r="M136" s="3" t="str">
        <f t="shared" si="33"/>
        <v/>
      </c>
      <c r="N136" s="3" t="str">
        <f t="shared" si="32"/>
        <v/>
      </c>
      <c r="O136" s="3" t="str">
        <f t="shared" si="34"/>
        <v/>
      </c>
      <c r="P136" s="3" t="str">
        <f t="shared" si="25"/>
        <v/>
      </c>
      <c r="Q136" s="3" t="str">
        <f t="shared" si="35"/>
        <v/>
      </c>
      <c r="R136" s="3" t="str">
        <f t="shared" si="26"/>
        <v/>
      </c>
      <c r="S136" s="17" t="str">
        <f t="shared" si="27"/>
        <v/>
      </c>
      <c r="T136" s="18" t="str">
        <f>IF(S136&lt;MAX(S$2:S136),(S136-MAX($S$2:S136))/MAX($S$2:S136),"")</f>
        <v/>
      </c>
      <c r="U136" s="18" t="str">
        <f t="shared" si="28"/>
        <v/>
      </c>
      <c r="V136" s="18" t="str">
        <f t="shared" si="29"/>
        <v/>
      </c>
      <c r="W136" s="18" t="str">
        <f t="shared" si="30"/>
        <v/>
      </c>
      <c r="X136" s="16" t="str">
        <f>IF(W136&lt;0,COUNTIF($V$2:V136,W136),"")</f>
        <v/>
      </c>
      <c r="Y136" s="16" t="str">
        <f>IF(W136&lt;0,COUNTIF(U136:$U$1045,W136)-1,"")</f>
        <v/>
      </c>
      <c r="Z136" s="20" t="str">
        <f t="shared" si="24"/>
        <v/>
      </c>
      <c r="AA136" s="15" t="str">
        <f>IF(W136=MIN(W:W),G136,"")</f>
        <v/>
      </c>
    </row>
    <row r="137" spans="7:27" x14ac:dyDescent="0.2">
      <c r="G137" s="15">
        <v>13606</v>
      </c>
      <c r="H137" s="3">
        <v>-7.2422E-2</v>
      </c>
      <c r="I137" s="3">
        <v>4.6600000000000001E-3</v>
      </c>
      <c r="J137" s="3">
        <v>7.0422540000000004E-3</v>
      </c>
      <c r="K137" s="3" t="str">
        <f t="shared" si="31"/>
        <v/>
      </c>
      <c r="L137" s="3" t="str">
        <f t="shared" si="32"/>
        <v/>
      </c>
      <c r="M137" s="3" t="str">
        <f t="shared" si="33"/>
        <v/>
      </c>
      <c r="N137" s="3" t="str">
        <f t="shared" si="32"/>
        <v/>
      </c>
      <c r="O137" s="3" t="str">
        <f t="shared" si="34"/>
        <v/>
      </c>
      <c r="P137" s="3" t="str">
        <f t="shared" si="25"/>
        <v/>
      </c>
      <c r="Q137" s="3" t="str">
        <f t="shared" si="35"/>
        <v/>
      </c>
      <c r="R137" s="3" t="str">
        <f t="shared" si="26"/>
        <v/>
      </c>
      <c r="S137" s="17" t="str">
        <f t="shared" si="27"/>
        <v/>
      </c>
      <c r="T137" s="18" t="str">
        <f>IF(S137&lt;MAX(S$2:S137),(S137-MAX($S$2:S137))/MAX($S$2:S137),"")</f>
        <v/>
      </c>
      <c r="U137" s="18" t="str">
        <f t="shared" si="28"/>
        <v/>
      </c>
      <c r="V137" s="18" t="str">
        <f t="shared" si="29"/>
        <v/>
      </c>
      <c r="W137" s="18" t="str">
        <f t="shared" si="30"/>
        <v/>
      </c>
      <c r="X137" s="16" t="str">
        <f>IF(W137&lt;0,COUNTIF($V$2:V137,W137),"")</f>
        <v/>
      </c>
      <c r="Y137" s="16" t="str">
        <f>IF(W137&lt;0,COUNTIF(U137:$U$1045,W137)-1,"")</f>
        <v/>
      </c>
      <c r="Z137" s="20" t="str">
        <f t="shared" si="24"/>
        <v/>
      </c>
      <c r="AA137" s="15" t="str">
        <f>IF(W137=MIN(W:W),G137,"")</f>
        <v/>
      </c>
    </row>
    <row r="138" spans="7:27" x14ac:dyDescent="0.2">
      <c r="G138" s="15">
        <v>13636</v>
      </c>
      <c r="H138" s="3">
        <v>-9.2099999999999994E-3</v>
      </c>
      <c r="I138" s="3">
        <v>7.9880000000000003E-3</v>
      </c>
      <c r="J138" s="3">
        <v>6.9930069999999999E-3</v>
      </c>
      <c r="K138" s="3" t="str">
        <f t="shared" si="31"/>
        <v/>
      </c>
      <c r="L138" s="3" t="str">
        <f t="shared" si="32"/>
        <v/>
      </c>
      <c r="M138" s="3" t="str">
        <f t="shared" si="33"/>
        <v/>
      </c>
      <c r="N138" s="3" t="str">
        <f t="shared" si="32"/>
        <v/>
      </c>
      <c r="O138" s="3" t="str">
        <f t="shared" si="34"/>
        <v/>
      </c>
      <c r="P138" s="3" t="str">
        <f t="shared" si="25"/>
        <v/>
      </c>
      <c r="Q138" s="3" t="str">
        <f t="shared" si="35"/>
        <v/>
      </c>
      <c r="R138" s="3" t="str">
        <f t="shared" si="26"/>
        <v/>
      </c>
      <c r="S138" s="17" t="str">
        <f t="shared" si="27"/>
        <v/>
      </c>
      <c r="T138" s="18" t="str">
        <f>IF(S138&lt;MAX(S$2:S138),(S138-MAX($S$2:S138))/MAX($S$2:S138),"")</f>
        <v/>
      </c>
      <c r="U138" s="18" t="str">
        <f t="shared" si="28"/>
        <v/>
      </c>
      <c r="V138" s="18" t="str">
        <f t="shared" si="29"/>
        <v/>
      </c>
      <c r="W138" s="18" t="str">
        <f t="shared" si="30"/>
        <v/>
      </c>
      <c r="X138" s="16" t="str">
        <f>IF(W138&lt;0,COUNTIF($V$2:V138,W138),"")</f>
        <v/>
      </c>
      <c r="Y138" s="16" t="str">
        <f>IF(W138&lt;0,COUNTIF(U138:$U$1045,W138)-1,"")</f>
        <v/>
      </c>
      <c r="Z138" s="20" t="str">
        <f t="shared" si="24"/>
        <v/>
      </c>
      <c r="AA138" s="15" t="str">
        <f>IF(W138=MIN(W:W),G138,"")</f>
        <v/>
      </c>
    </row>
    <row r="139" spans="7:27" x14ac:dyDescent="0.2">
      <c r="G139" s="15">
        <v>13667</v>
      </c>
      <c r="H139" s="3">
        <v>-4.1888000000000002E-2</v>
      </c>
      <c r="I139" s="3">
        <v>-1.25E-3</v>
      </c>
      <c r="J139" s="3">
        <v>0</v>
      </c>
      <c r="K139" s="3" t="str">
        <f t="shared" si="31"/>
        <v/>
      </c>
      <c r="L139" s="3" t="str">
        <f t="shared" si="32"/>
        <v/>
      </c>
      <c r="M139" s="3" t="str">
        <f t="shared" si="33"/>
        <v/>
      </c>
      <c r="N139" s="3" t="str">
        <f t="shared" si="32"/>
        <v/>
      </c>
      <c r="O139" s="3" t="str">
        <f t="shared" si="34"/>
        <v/>
      </c>
      <c r="P139" s="3" t="str">
        <f t="shared" si="25"/>
        <v/>
      </c>
      <c r="Q139" s="3" t="str">
        <f t="shared" si="35"/>
        <v/>
      </c>
      <c r="R139" s="3" t="str">
        <f t="shared" si="26"/>
        <v/>
      </c>
      <c r="S139" s="17" t="str">
        <f t="shared" si="27"/>
        <v/>
      </c>
      <c r="T139" s="18" t="str">
        <f>IF(S139&lt;MAX(S$2:S139),(S139-MAX($S$2:S139))/MAX($S$2:S139),"")</f>
        <v/>
      </c>
      <c r="U139" s="18" t="str">
        <f t="shared" si="28"/>
        <v/>
      </c>
      <c r="V139" s="18" t="str">
        <f t="shared" si="29"/>
        <v/>
      </c>
      <c r="W139" s="18" t="str">
        <f t="shared" si="30"/>
        <v/>
      </c>
      <c r="X139" s="16" t="str">
        <f>IF(W139&lt;0,COUNTIF($V$2:V139,W139),"")</f>
        <v/>
      </c>
      <c r="Y139" s="16" t="str">
        <f>IF(W139&lt;0,COUNTIF(U139:$U$1045,W139)-1,"")</f>
        <v/>
      </c>
      <c r="Z139" s="20" t="str">
        <f t="shared" si="24"/>
        <v/>
      </c>
      <c r="AA139" s="15" t="str">
        <f>IF(W139=MIN(W:W),G139,"")</f>
        <v/>
      </c>
    </row>
    <row r="140" spans="7:27" x14ac:dyDescent="0.2">
      <c r="G140" s="15">
        <v>13697</v>
      </c>
      <c r="H140" s="3">
        <v>8.8914999999999994E-2</v>
      </c>
      <c r="I140" s="3">
        <v>5.8589999999999996E-3</v>
      </c>
      <c r="J140" s="3">
        <v>6.9444440000000001E-3</v>
      </c>
      <c r="K140" s="3" t="str">
        <f t="shared" si="31"/>
        <v/>
      </c>
      <c r="L140" s="3" t="str">
        <f t="shared" si="32"/>
        <v/>
      </c>
      <c r="M140" s="3" t="str">
        <f t="shared" si="33"/>
        <v/>
      </c>
      <c r="N140" s="3" t="str">
        <f t="shared" si="32"/>
        <v/>
      </c>
      <c r="O140" s="3" t="str">
        <f t="shared" si="34"/>
        <v/>
      </c>
      <c r="P140" s="3" t="str">
        <f t="shared" si="25"/>
        <v/>
      </c>
      <c r="Q140" s="3" t="str">
        <f t="shared" si="35"/>
        <v/>
      </c>
      <c r="R140" s="3" t="str">
        <f t="shared" si="26"/>
        <v/>
      </c>
      <c r="S140" s="17" t="str">
        <f t="shared" si="27"/>
        <v/>
      </c>
      <c r="T140" s="18" t="str">
        <f>IF(S140&lt;MAX(S$2:S140),(S140-MAX($S$2:S140))/MAX($S$2:S140),"")</f>
        <v/>
      </c>
      <c r="U140" s="18" t="str">
        <f t="shared" si="28"/>
        <v/>
      </c>
      <c r="V140" s="18" t="str">
        <f t="shared" si="29"/>
        <v/>
      </c>
      <c r="W140" s="18" t="str">
        <f t="shared" si="30"/>
        <v/>
      </c>
      <c r="X140" s="16" t="str">
        <f>IF(W140&lt;0,COUNTIF($V$2:V140,W140),"")</f>
        <v/>
      </c>
      <c r="Y140" s="16" t="str">
        <f>IF(W140&lt;0,COUNTIF(U140:$U$1045,W140)-1,"")</f>
        <v/>
      </c>
      <c r="Z140" s="20" t="str">
        <f t="shared" si="24"/>
        <v/>
      </c>
      <c r="AA140" s="15" t="str">
        <f>IF(W140=MIN(W:W),G140,"")</f>
        <v/>
      </c>
    </row>
    <row r="141" spans="7:27" x14ac:dyDescent="0.2">
      <c r="G141" s="15">
        <v>13728</v>
      </c>
      <c r="H141" s="3">
        <v>-4.8750000000000002E-2</v>
      </c>
      <c r="I141" s="3">
        <v>-4.3099999999999996E-3</v>
      </c>
      <c r="J141" s="3">
        <v>0</v>
      </c>
      <c r="K141" s="3" t="str">
        <f t="shared" si="31"/>
        <v/>
      </c>
      <c r="L141" s="3" t="str">
        <f t="shared" si="32"/>
        <v/>
      </c>
      <c r="M141" s="3" t="str">
        <f t="shared" si="33"/>
        <v/>
      </c>
      <c r="N141" s="3" t="str">
        <f t="shared" si="32"/>
        <v/>
      </c>
      <c r="O141" s="3" t="str">
        <f t="shared" si="34"/>
        <v/>
      </c>
      <c r="P141" s="3" t="str">
        <f t="shared" si="25"/>
        <v/>
      </c>
      <c r="Q141" s="3" t="str">
        <f t="shared" si="35"/>
        <v/>
      </c>
      <c r="R141" s="3" t="str">
        <f t="shared" si="26"/>
        <v/>
      </c>
      <c r="S141" s="17" t="str">
        <f t="shared" si="27"/>
        <v/>
      </c>
      <c r="T141" s="18" t="str">
        <f>IF(S141&lt;MAX(S$2:S141),(S141-MAX($S$2:S141))/MAX($S$2:S141),"")</f>
        <v/>
      </c>
      <c r="U141" s="18" t="str">
        <f t="shared" si="28"/>
        <v/>
      </c>
      <c r="V141" s="18" t="str">
        <f t="shared" si="29"/>
        <v/>
      </c>
      <c r="W141" s="18" t="str">
        <f t="shared" si="30"/>
        <v/>
      </c>
      <c r="X141" s="16" t="str">
        <f>IF(W141&lt;0,COUNTIF($V$2:V141,W141),"")</f>
        <v/>
      </c>
      <c r="Y141" s="16" t="str">
        <f>IF(W141&lt;0,COUNTIF(U141:$U$1045,W141)-1,"")</f>
        <v/>
      </c>
      <c r="Z141" s="20" t="str">
        <f t="shared" si="24"/>
        <v/>
      </c>
      <c r="AA141" s="15" t="str">
        <f>IF(W141=MIN(W:W),G141,"")</f>
        <v/>
      </c>
    </row>
    <row r="142" spans="7:27" x14ac:dyDescent="0.2">
      <c r="G142" s="15">
        <v>13759</v>
      </c>
      <c r="H142" s="3">
        <v>-0.134712</v>
      </c>
      <c r="I142" s="3">
        <v>8.1139999999999997E-3</v>
      </c>
      <c r="J142" s="3">
        <v>6.8965520000000002E-3</v>
      </c>
      <c r="K142" s="3" t="str">
        <f t="shared" si="31"/>
        <v/>
      </c>
      <c r="L142" s="3" t="str">
        <f t="shared" si="32"/>
        <v/>
      </c>
      <c r="M142" s="3" t="str">
        <f t="shared" si="33"/>
        <v/>
      </c>
      <c r="N142" s="3" t="str">
        <f t="shared" si="32"/>
        <v/>
      </c>
      <c r="O142" s="3" t="str">
        <f t="shared" si="34"/>
        <v/>
      </c>
      <c r="P142" s="3" t="str">
        <f t="shared" si="25"/>
        <v/>
      </c>
      <c r="Q142" s="3" t="str">
        <f t="shared" si="35"/>
        <v/>
      </c>
      <c r="R142" s="3" t="str">
        <f t="shared" si="26"/>
        <v/>
      </c>
      <c r="S142" s="17" t="str">
        <f t="shared" si="27"/>
        <v/>
      </c>
      <c r="T142" s="18" t="str">
        <f>IF(S142&lt;MAX(S$2:S142),(S142-MAX($S$2:S142))/MAX($S$2:S142),"")</f>
        <v/>
      </c>
      <c r="U142" s="18" t="str">
        <f t="shared" si="28"/>
        <v/>
      </c>
      <c r="V142" s="18" t="str">
        <f t="shared" si="29"/>
        <v/>
      </c>
      <c r="W142" s="18" t="str">
        <f t="shared" si="30"/>
        <v/>
      </c>
      <c r="X142" s="16" t="str">
        <f>IF(W142&lt;0,COUNTIF($V$2:V142,W142),"")</f>
        <v/>
      </c>
      <c r="Y142" s="16" t="str">
        <f>IF(W142&lt;0,COUNTIF(U142:$U$1045,W142)-1,"")</f>
        <v/>
      </c>
      <c r="Z142" s="20" t="str">
        <f t="shared" si="24"/>
        <v/>
      </c>
      <c r="AA142" s="15" t="str">
        <f>IF(W142=MIN(W:W),G142,"")</f>
        <v/>
      </c>
    </row>
    <row r="143" spans="7:27" x14ac:dyDescent="0.2">
      <c r="G143" s="15">
        <v>13789</v>
      </c>
      <c r="H143" s="3">
        <v>-9.4982999999999998E-2</v>
      </c>
      <c r="I143" s="3">
        <v>3.212E-3</v>
      </c>
      <c r="J143" s="3">
        <v>0</v>
      </c>
      <c r="K143" s="3" t="str">
        <f t="shared" si="31"/>
        <v/>
      </c>
      <c r="L143" s="3" t="str">
        <f t="shared" si="32"/>
        <v/>
      </c>
      <c r="M143" s="3" t="str">
        <f t="shared" si="33"/>
        <v/>
      </c>
      <c r="N143" s="3" t="str">
        <f t="shared" si="32"/>
        <v/>
      </c>
      <c r="O143" s="3" t="str">
        <f t="shared" si="34"/>
        <v/>
      </c>
      <c r="P143" s="3" t="str">
        <f t="shared" si="25"/>
        <v/>
      </c>
      <c r="Q143" s="3" t="str">
        <f t="shared" si="35"/>
        <v/>
      </c>
      <c r="R143" s="3" t="str">
        <f t="shared" si="26"/>
        <v/>
      </c>
      <c r="S143" s="17" t="str">
        <f t="shared" si="27"/>
        <v/>
      </c>
      <c r="T143" s="18" t="str">
        <f>IF(S143&lt;MAX(S$2:S143),(S143-MAX($S$2:S143))/MAX($S$2:S143),"")</f>
        <v/>
      </c>
      <c r="U143" s="18" t="str">
        <f t="shared" si="28"/>
        <v/>
      </c>
      <c r="V143" s="18" t="str">
        <f t="shared" si="29"/>
        <v/>
      </c>
      <c r="W143" s="18" t="str">
        <f t="shared" si="30"/>
        <v/>
      </c>
      <c r="X143" s="16" t="str">
        <f>IF(W143&lt;0,COUNTIF($V$2:V143,W143),"")</f>
        <v/>
      </c>
      <c r="Y143" s="16" t="str">
        <f>IF(W143&lt;0,COUNTIF(U143:$U$1045,W143)-1,"")</f>
        <v/>
      </c>
      <c r="Z143" s="20" t="str">
        <f t="shared" si="24"/>
        <v/>
      </c>
      <c r="AA143" s="15" t="str">
        <f>IF(W143=MIN(W:W),G143,"")</f>
        <v/>
      </c>
    </row>
    <row r="144" spans="7:27" x14ac:dyDescent="0.2">
      <c r="G144" s="15">
        <v>13820</v>
      </c>
      <c r="H144" s="3">
        <v>-8.3426E-2</v>
      </c>
      <c r="I144" s="3">
        <v>4.1660000000000004E-3</v>
      </c>
      <c r="J144" s="3">
        <v>-6.8493149999999999E-3</v>
      </c>
      <c r="K144" s="3" t="str">
        <f t="shared" si="31"/>
        <v/>
      </c>
      <c r="L144" s="3" t="str">
        <f t="shared" si="32"/>
        <v/>
      </c>
      <c r="M144" s="3" t="str">
        <f t="shared" si="33"/>
        <v/>
      </c>
      <c r="N144" s="3" t="str">
        <f t="shared" si="32"/>
        <v/>
      </c>
      <c r="O144" s="3" t="str">
        <f t="shared" si="34"/>
        <v/>
      </c>
      <c r="P144" s="3" t="str">
        <f t="shared" si="25"/>
        <v/>
      </c>
      <c r="Q144" s="3" t="str">
        <f t="shared" si="35"/>
        <v/>
      </c>
      <c r="R144" s="3" t="str">
        <f t="shared" si="26"/>
        <v/>
      </c>
      <c r="S144" s="17" t="str">
        <f t="shared" si="27"/>
        <v/>
      </c>
      <c r="T144" s="18" t="str">
        <f>IF(S144&lt;MAX(S$2:S144),(S144-MAX($S$2:S144))/MAX($S$2:S144),"")</f>
        <v/>
      </c>
      <c r="U144" s="18" t="str">
        <f t="shared" si="28"/>
        <v/>
      </c>
      <c r="V144" s="18" t="str">
        <f t="shared" si="29"/>
        <v/>
      </c>
      <c r="W144" s="18" t="str">
        <f t="shared" si="30"/>
        <v/>
      </c>
      <c r="X144" s="16" t="str">
        <f>IF(W144&lt;0,COUNTIF($V$2:V144,W144),"")</f>
        <v/>
      </c>
      <c r="Y144" s="16" t="str">
        <f>IF(W144&lt;0,COUNTIF(U144:$U$1045,W144)-1,"")</f>
        <v/>
      </c>
      <c r="Z144" s="20" t="str">
        <f t="shared" ref="Z144:Z207" si="36">IF(W144&lt;0,Y144+X144,"")</f>
        <v/>
      </c>
      <c r="AA144" s="15" t="str">
        <f>IF(W144=MIN(W:W),G144,"")</f>
        <v/>
      </c>
    </row>
    <row r="145" spans="7:27" x14ac:dyDescent="0.2">
      <c r="G145" s="15">
        <v>13850</v>
      </c>
      <c r="H145" s="3">
        <v>-4.2570999999999998E-2</v>
      </c>
      <c r="I145" s="3">
        <v>6.1869999999999998E-3</v>
      </c>
      <c r="J145" s="3">
        <v>-6.8965520000000002E-3</v>
      </c>
      <c r="K145" s="3" t="str">
        <f t="shared" si="31"/>
        <v/>
      </c>
      <c r="L145" s="3" t="str">
        <f t="shared" si="32"/>
        <v/>
      </c>
      <c r="M145" s="3" t="str">
        <f t="shared" si="33"/>
        <v/>
      </c>
      <c r="N145" s="3" t="str">
        <f t="shared" si="32"/>
        <v/>
      </c>
      <c r="O145" s="3" t="str">
        <f t="shared" si="34"/>
        <v/>
      </c>
      <c r="P145" s="3" t="str">
        <f t="shared" si="25"/>
        <v/>
      </c>
      <c r="Q145" s="3" t="str">
        <f t="shared" si="35"/>
        <v/>
      </c>
      <c r="R145" s="3" t="str">
        <f t="shared" si="26"/>
        <v/>
      </c>
      <c r="S145" s="17" t="str">
        <f t="shared" si="27"/>
        <v/>
      </c>
      <c r="T145" s="18" t="str">
        <f>IF(S145&lt;MAX(S$2:S145),(S145-MAX($S$2:S145))/MAX($S$2:S145),"")</f>
        <v/>
      </c>
      <c r="U145" s="18" t="str">
        <f t="shared" si="28"/>
        <v/>
      </c>
      <c r="V145" s="18" t="str">
        <f t="shared" si="29"/>
        <v/>
      </c>
      <c r="W145" s="18" t="str">
        <f t="shared" si="30"/>
        <v/>
      </c>
      <c r="X145" s="16" t="str">
        <f>IF(W145&lt;0,COUNTIF($V$2:V145,W145),"")</f>
        <v/>
      </c>
      <c r="Y145" s="16" t="str">
        <f>IF(W145&lt;0,COUNTIF(U145:$U$1045,W145)-1,"")</f>
        <v/>
      </c>
      <c r="Z145" s="20" t="str">
        <f t="shared" si="36"/>
        <v/>
      </c>
      <c r="AA145" s="15" t="str">
        <f>IF(W145=MIN(W:W),G145,"")</f>
        <v/>
      </c>
    </row>
    <row r="146" spans="7:27" x14ac:dyDescent="0.2">
      <c r="G146" s="15">
        <v>13881</v>
      </c>
      <c r="H146" s="3">
        <v>5.6059999999999999E-3</v>
      </c>
      <c r="I146" s="3">
        <v>8.4650000000000003E-3</v>
      </c>
      <c r="J146" s="3">
        <v>-1.3888889E-2</v>
      </c>
      <c r="K146" s="3" t="str">
        <f t="shared" si="31"/>
        <v/>
      </c>
      <c r="L146" s="3" t="str">
        <f t="shared" si="32"/>
        <v/>
      </c>
      <c r="M146" s="3" t="str">
        <f t="shared" si="33"/>
        <v/>
      </c>
      <c r="N146" s="3" t="str">
        <f t="shared" si="32"/>
        <v/>
      </c>
      <c r="O146" s="3" t="str">
        <f t="shared" si="34"/>
        <v/>
      </c>
      <c r="P146" s="3" t="str">
        <f t="shared" si="25"/>
        <v/>
      </c>
      <c r="Q146" s="3" t="str">
        <f t="shared" si="35"/>
        <v/>
      </c>
      <c r="R146" s="3" t="str">
        <f t="shared" si="26"/>
        <v/>
      </c>
      <c r="S146" s="17" t="str">
        <f t="shared" si="27"/>
        <v/>
      </c>
      <c r="T146" s="18" t="str">
        <f>IF(S146&lt;MAX(S$2:S146),(S146-MAX($S$2:S146))/MAX($S$2:S146),"")</f>
        <v/>
      </c>
      <c r="U146" s="18" t="str">
        <f t="shared" si="28"/>
        <v/>
      </c>
      <c r="V146" s="18" t="str">
        <f t="shared" si="29"/>
        <v/>
      </c>
      <c r="W146" s="18" t="str">
        <f t="shared" si="30"/>
        <v/>
      </c>
      <c r="X146" s="16" t="str">
        <f>IF(W146&lt;0,COUNTIF($V$2:V146,W146),"")</f>
        <v/>
      </c>
      <c r="Y146" s="16" t="str">
        <f>IF(W146&lt;0,COUNTIF(U146:$U$1045,W146)-1,"")</f>
        <v/>
      </c>
      <c r="Z146" s="20" t="str">
        <f t="shared" si="36"/>
        <v/>
      </c>
      <c r="AA146" s="15" t="str">
        <f>IF(W146=MIN(W:W),G146,"")</f>
        <v/>
      </c>
    </row>
    <row r="147" spans="7:27" x14ac:dyDescent="0.2">
      <c r="G147" s="15">
        <v>13912</v>
      </c>
      <c r="H147" s="3">
        <v>5.7660000000000003E-2</v>
      </c>
      <c r="I147" s="3">
        <v>5.1770000000000002E-3</v>
      </c>
      <c r="J147" s="3">
        <v>-7.0422540000000004E-3</v>
      </c>
      <c r="K147" s="3" t="str">
        <f t="shared" si="31"/>
        <v/>
      </c>
      <c r="L147" s="3" t="str">
        <f t="shared" si="32"/>
        <v/>
      </c>
      <c r="M147" s="3" t="str">
        <f t="shared" si="33"/>
        <v/>
      </c>
      <c r="N147" s="3" t="str">
        <f t="shared" si="32"/>
        <v/>
      </c>
      <c r="O147" s="3" t="str">
        <f t="shared" si="34"/>
        <v/>
      </c>
      <c r="P147" s="3" t="str">
        <f t="shared" si="25"/>
        <v/>
      </c>
      <c r="Q147" s="3" t="str">
        <f t="shared" si="35"/>
        <v/>
      </c>
      <c r="R147" s="3" t="str">
        <f t="shared" si="26"/>
        <v/>
      </c>
      <c r="S147" s="17" t="str">
        <f t="shared" si="27"/>
        <v/>
      </c>
      <c r="T147" s="18" t="str">
        <f>IF(S147&lt;MAX(S$2:S147),(S147-MAX($S$2:S147))/MAX($S$2:S147),"")</f>
        <v/>
      </c>
      <c r="U147" s="18" t="str">
        <f t="shared" si="28"/>
        <v/>
      </c>
      <c r="V147" s="18" t="str">
        <f t="shared" si="29"/>
        <v/>
      </c>
      <c r="W147" s="18" t="str">
        <f t="shared" si="30"/>
        <v/>
      </c>
      <c r="X147" s="16" t="str">
        <f>IF(W147&lt;0,COUNTIF($V$2:V147,W147),"")</f>
        <v/>
      </c>
      <c r="Y147" s="16" t="str">
        <f>IF(W147&lt;0,COUNTIF(U147:$U$1045,W147)-1,"")</f>
        <v/>
      </c>
      <c r="Z147" s="20" t="str">
        <f t="shared" si="36"/>
        <v/>
      </c>
      <c r="AA147" s="15" t="str">
        <f>IF(W147=MIN(W:W),G147,"")</f>
        <v/>
      </c>
    </row>
    <row r="148" spans="7:27" x14ac:dyDescent="0.2">
      <c r="G148" s="15">
        <v>13940</v>
      </c>
      <c r="H148" s="3">
        <v>-0.23596600000000001</v>
      </c>
      <c r="I148" s="3">
        <v>-1.25E-3</v>
      </c>
      <c r="J148" s="3">
        <v>0</v>
      </c>
      <c r="K148" s="3" t="str">
        <f t="shared" si="31"/>
        <v/>
      </c>
      <c r="L148" s="3" t="str">
        <f t="shared" si="32"/>
        <v/>
      </c>
      <c r="M148" s="3" t="str">
        <f t="shared" si="33"/>
        <v/>
      </c>
      <c r="N148" s="3" t="str">
        <f t="shared" si="32"/>
        <v/>
      </c>
      <c r="O148" s="3" t="str">
        <f t="shared" si="34"/>
        <v/>
      </c>
      <c r="P148" s="3" t="str">
        <f t="shared" si="25"/>
        <v/>
      </c>
      <c r="Q148" s="3" t="str">
        <f t="shared" si="35"/>
        <v/>
      </c>
      <c r="R148" s="3" t="str">
        <f t="shared" si="26"/>
        <v/>
      </c>
      <c r="S148" s="17" t="str">
        <f t="shared" si="27"/>
        <v/>
      </c>
      <c r="T148" s="18" t="str">
        <f>IF(S148&lt;MAX(S$2:S148),(S148-MAX($S$2:S148))/MAX($S$2:S148),"")</f>
        <v/>
      </c>
      <c r="U148" s="18" t="str">
        <f t="shared" si="28"/>
        <v/>
      </c>
      <c r="V148" s="18" t="str">
        <f t="shared" si="29"/>
        <v/>
      </c>
      <c r="W148" s="18" t="str">
        <f t="shared" si="30"/>
        <v/>
      </c>
      <c r="X148" s="16" t="str">
        <f>IF(W148&lt;0,COUNTIF($V$2:V148,W148),"")</f>
        <v/>
      </c>
      <c r="Y148" s="16" t="str">
        <f>IF(W148&lt;0,COUNTIF(U148:$U$1045,W148)-1,"")</f>
        <v/>
      </c>
      <c r="Z148" s="20" t="str">
        <f t="shared" si="36"/>
        <v/>
      </c>
      <c r="AA148" s="15" t="str">
        <f>IF(W148=MIN(W:W),G148,"")</f>
        <v/>
      </c>
    </row>
    <row r="149" spans="7:27" x14ac:dyDescent="0.2">
      <c r="G149" s="15">
        <v>13971</v>
      </c>
      <c r="H149" s="3">
        <v>0.143986</v>
      </c>
      <c r="I149" s="3">
        <v>2.3026999999999999E-2</v>
      </c>
      <c r="J149" s="3">
        <v>7.0921990000000004E-3</v>
      </c>
      <c r="K149" s="3" t="str">
        <f t="shared" si="31"/>
        <v/>
      </c>
      <c r="L149" s="3" t="str">
        <f t="shared" si="32"/>
        <v/>
      </c>
      <c r="M149" s="3" t="str">
        <f t="shared" si="33"/>
        <v/>
      </c>
      <c r="N149" s="3" t="str">
        <f t="shared" si="32"/>
        <v/>
      </c>
      <c r="O149" s="3" t="str">
        <f t="shared" si="34"/>
        <v/>
      </c>
      <c r="P149" s="3" t="str">
        <f t="shared" si="25"/>
        <v/>
      </c>
      <c r="Q149" s="3" t="str">
        <f t="shared" si="35"/>
        <v/>
      </c>
      <c r="R149" s="3" t="str">
        <f t="shared" si="26"/>
        <v/>
      </c>
      <c r="S149" s="17" t="str">
        <f t="shared" si="27"/>
        <v/>
      </c>
      <c r="T149" s="18" t="str">
        <f>IF(S149&lt;MAX(S$2:S149),(S149-MAX($S$2:S149))/MAX($S$2:S149),"")</f>
        <v/>
      </c>
      <c r="U149" s="18" t="str">
        <f t="shared" si="28"/>
        <v/>
      </c>
      <c r="V149" s="18" t="str">
        <f t="shared" si="29"/>
        <v/>
      </c>
      <c r="W149" s="18" t="str">
        <f t="shared" si="30"/>
        <v/>
      </c>
      <c r="X149" s="16" t="str">
        <f>IF(W149&lt;0,COUNTIF($V$2:V149,W149),"")</f>
        <v/>
      </c>
      <c r="Y149" s="16" t="str">
        <f>IF(W149&lt;0,COUNTIF(U149:$U$1045,W149)-1,"")</f>
        <v/>
      </c>
      <c r="Z149" s="20" t="str">
        <f t="shared" si="36"/>
        <v/>
      </c>
      <c r="AA149" s="15" t="str">
        <f>IF(W149=MIN(W:W),G149,"")</f>
        <v/>
      </c>
    </row>
    <row r="150" spans="7:27" x14ac:dyDescent="0.2">
      <c r="G150" s="15">
        <v>14001</v>
      </c>
      <c r="H150" s="3">
        <v>-3.7989000000000002E-2</v>
      </c>
      <c r="I150" s="3">
        <v>2.2959999999999999E-3</v>
      </c>
      <c r="J150" s="3">
        <v>-7.0422540000000004E-3</v>
      </c>
      <c r="K150" s="3" t="str">
        <f t="shared" si="31"/>
        <v/>
      </c>
      <c r="L150" s="3" t="str">
        <f t="shared" si="32"/>
        <v/>
      </c>
      <c r="M150" s="3" t="str">
        <f t="shared" si="33"/>
        <v/>
      </c>
      <c r="N150" s="3" t="str">
        <f t="shared" si="32"/>
        <v/>
      </c>
      <c r="O150" s="3" t="str">
        <f t="shared" si="34"/>
        <v/>
      </c>
      <c r="P150" s="3" t="str">
        <f t="shared" si="25"/>
        <v/>
      </c>
      <c r="Q150" s="3" t="str">
        <f t="shared" si="35"/>
        <v/>
      </c>
      <c r="R150" s="3" t="str">
        <f t="shared" si="26"/>
        <v/>
      </c>
      <c r="S150" s="17" t="str">
        <f t="shared" si="27"/>
        <v/>
      </c>
      <c r="T150" s="18" t="str">
        <f>IF(S150&lt;MAX(S$2:S150),(S150-MAX($S$2:S150))/MAX($S$2:S150),"")</f>
        <v/>
      </c>
      <c r="U150" s="18" t="str">
        <f t="shared" si="28"/>
        <v/>
      </c>
      <c r="V150" s="18" t="str">
        <f t="shared" si="29"/>
        <v/>
      </c>
      <c r="W150" s="18" t="str">
        <f t="shared" si="30"/>
        <v/>
      </c>
      <c r="X150" s="16" t="str">
        <f>IF(W150&lt;0,COUNTIF($V$2:V150,W150),"")</f>
        <v/>
      </c>
      <c r="Y150" s="16" t="str">
        <f>IF(W150&lt;0,COUNTIF(U150:$U$1045,W150)-1,"")</f>
        <v/>
      </c>
      <c r="Z150" s="20" t="str">
        <f t="shared" si="36"/>
        <v/>
      </c>
      <c r="AA150" s="15" t="str">
        <f>IF(W150=MIN(W:W),G150,"")</f>
        <v/>
      </c>
    </row>
    <row r="151" spans="7:27" x14ac:dyDescent="0.2">
      <c r="G151" s="15">
        <v>14032</v>
      </c>
      <c r="H151" s="3">
        <v>0.23677699999999999</v>
      </c>
      <c r="I151" s="3">
        <v>7.4989999999999996E-3</v>
      </c>
      <c r="J151" s="3">
        <v>0</v>
      </c>
      <c r="K151" s="3" t="str">
        <f t="shared" si="31"/>
        <v/>
      </c>
      <c r="L151" s="3" t="str">
        <f t="shared" si="32"/>
        <v/>
      </c>
      <c r="M151" s="3" t="str">
        <f t="shared" si="33"/>
        <v/>
      </c>
      <c r="N151" s="3" t="str">
        <f t="shared" si="32"/>
        <v/>
      </c>
      <c r="O151" s="3" t="str">
        <f t="shared" si="34"/>
        <v/>
      </c>
      <c r="P151" s="3" t="str">
        <f t="shared" si="25"/>
        <v/>
      </c>
      <c r="Q151" s="3" t="str">
        <f t="shared" si="35"/>
        <v/>
      </c>
      <c r="R151" s="3" t="str">
        <f t="shared" si="26"/>
        <v/>
      </c>
      <c r="S151" s="17" t="str">
        <f t="shared" si="27"/>
        <v/>
      </c>
      <c r="T151" s="18" t="str">
        <f>IF(S151&lt;MAX(S$2:S151),(S151-MAX($S$2:S151))/MAX($S$2:S151),"")</f>
        <v/>
      </c>
      <c r="U151" s="18" t="str">
        <f t="shared" si="28"/>
        <v/>
      </c>
      <c r="V151" s="18" t="str">
        <f t="shared" si="29"/>
        <v/>
      </c>
      <c r="W151" s="18" t="str">
        <f t="shared" si="30"/>
        <v/>
      </c>
      <c r="X151" s="16" t="str">
        <f>IF(W151&lt;0,COUNTIF($V$2:V151,W151),"")</f>
        <v/>
      </c>
      <c r="Y151" s="16" t="str">
        <f>IF(W151&lt;0,COUNTIF(U151:$U$1045,W151)-1,"")</f>
        <v/>
      </c>
      <c r="Z151" s="20" t="str">
        <f t="shared" si="36"/>
        <v/>
      </c>
      <c r="AA151" s="15" t="str">
        <f>IF(W151=MIN(W:W),G151,"")</f>
        <v/>
      </c>
    </row>
    <row r="152" spans="7:27" x14ac:dyDescent="0.2">
      <c r="G152" s="15">
        <v>14062</v>
      </c>
      <c r="H152" s="3">
        <v>7.3088E-2</v>
      </c>
      <c r="I152" s="3">
        <v>1.047E-3</v>
      </c>
      <c r="J152" s="3">
        <v>0</v>
      </c>
      <c r="K152" s="3" t="str">
        <f t="shared" si="31"/>
        <v/>
      </c>
      <c r="L152" s="3" t="str">
        <f t="shared" si="32"/>
        <v/>
      </c>
      <c r="M152" s="3" t="str">
        <f t="shared" si="33"/>
        <v/>
      </c>
      <c r="N152" s="3" t="str">
        <f t="shared" si="32"/>
        <v/>
      </c>
      <c r="O152" s="3" t="str">
        <f t="shared" si="34"/>
        <v/>
      </c>
      <c r="P152" s="3" t="str">
        <f t="shared" si="25"/>
        <v/>
      </c>
      <c r="Q152" s="3" t="str">
        <f t="shared" si="35"/>
        <v/>
      </c>
      <c r="R152" s="3" t="str">
        <f t="shared" si="26"/>
        <v/>
      </c>
      <c r="S152" s="17" t="str">
        <f t="shared" si="27"/>
        <v/>
      </c>
      <c r="T152" s="18" t="str">
        <f>IF(S152&lt;MAX(S$2:S152),(S152-MAX($S$2:S152))/MAX($S$2:S152),"")</f>
        <v/>
      </c>
      <c r="U152" s="18" t="str">
        <f t="shared" si="28"/>
        <v/>
      </c>
      <c r="V152" s="18" t="str">
        <f t="shared" si="29"/>
        <v/>
      </c>
      <c r="W152" s="18" t="str">
        <f t="shared" si="30"/>
        <v/>
      </c>
      <c r="X152" s="16" t="str">
        <f>IF(W152&lt;0,COUNTIF($V$2:V152,W152),"")</f>
        <v/>
      </c>
      <c r="Y152" s="16" t="str">
        <f>IF(W152&lt;0,COUNTIF(U152:$U$1045,W152)-1,"")</f>
        <v/>
      </c>
      <c r="Z152" s="20" t="str">
        <f t="shared" si="36"/>
        <v/>
      </c>
      <c r="AA152" s="15" t="str">
        <f>IF(W152=MIN(W:W),G152,"")</f>
        <v/>
      </c>
    </row>
    <row r="153" spans="7:27" x14ac:dyDescent="0.2">
      <c r="G153" s="15">
        <v>14093</v>
      </c>
      <c r="H153" s="3">
        <v>-2.7640999999999999E-2</v>
      </c>
      <c r="I153" s="3">
        <v>1.469E-3</v>
      </c>
      <c r="J153" s="3">
        <v>0</v>
      </c>
      <c r="K153" s="3" t="str">
        <f t="shared" si="31"/>
        <v/>
      </c>
      <c r="L153" s="3" t="str">
        <f t="shared" si="32"/>
        <v/>
      </c>
      <c r="M153" s="3" t="str">
        <f t="shared" si="33"/>
        <v/>
      </c>
      <c r="N153" s="3" t="str">
        <f t="shared" si="32"/>
        <v/>
      </c>
      <c r="O153" s="3" t="str">
        <f t="shared" si="34"/>
        <v/>
      </c>
      <c r="P153" s="3" t="str">
        <f t="shared" si="25"/>
        <v/>
      </c>
      <c r="Q153" s="3" t="str">
        <f t="shared" si="35"/>
        <v/>
      </c>
      <c r="R153" s="3" t="str">
        <f t="shared" si="26"/>
        <v/>
      </c>
      <c r="S153" s="17" t="str">
        <f t="shared" si="27"/>
        <v/>
      </c>
      <c r="T153" s="18" t="str">
        <f>IF(S153&lt;MAX(S$2:S153),(S153-MAX($S$2:S153))/MAX($S$2:S153),"")</f>
        <v/>
      </c>
      <c r="U153" s="18" t="str">
        <f t="shared" si="28"/>
        <v/>
      </c>
      <c r="V153" s="18" t="str">
        <f t="shared" si="29"/>
        <v/>
      </c>
      <c r="W153" s="18" t="str">
        <f t="shared" si="30"/>
        <v/>
      </c>
      <c r="X153" s="16" t="str">
        <f>IF(W153&lt;0,COUNTIF($V$2:V153,W153),"")</f>
        <v/>
      </c>
      <c r="Y153" s="16" t="str">
        <f>IF(W153&lt;0,COUNTIF(U153:$U$1045,W153)-1,"")</f>
        <v/>
      </c>
      <c r="Z153" s="20" t="str">
        <f t="shared" si="36"/>
        <v/>
      </c>
      <c r="AA153" s="15" t="str">
        <f>IF(W153=MIN(W:W),G153,"")</f>
        <v/>
      </c>
    </row>
    <row r="154" spans="7:27" x14ac:dyDescent="0.2">
      <c r="G154" s="15">
        <v>14124</v>
      </c>
      <c r="H154" s="3">
        <v>7.7809999999999997E-3</v>
      </c>
      <c r="I154" s="3">
        <v>-1.2999999999999999E-3</v>
      </c>
      <c r="J154" s="3">
        <v>0</v>
      </c>
      <c r="K154" s="3" t="str">
        <f t="shared" si="31"/>
        <v/>
      </c>
      <c r="L154" s="3" t="str">
        <f t="shared" si="32"/>
        <v/>
      </c>
      <c r="M154" s="3" t="str">
        <f t="shared" si="33"/>
        <v/>
      </c>
      <c r="N154" s="3" t="str">
        <f t="shared" si="32"/>
        <v/>
      </c>
      <c r="O154" s="3" t="str">
        <f t="shared" si="34"/>
        <v/>
      </c>
      <c r="P154" s="3" t="str">
        <f t="shared" si="25"/>
        <v/>
      </c>
      <c r="Q154" s="3" t="str">
        <f t="shared" si="35"/>
        <v/>
      </c>
      <c r="R154" s="3" t="str">
        <f t="shared" si="26"/>
        <v/>
      </c>
      <c r="S154" s="17" t="str">
        <f t="shared" si="27"/>
        <v/>
      </c>
      <c r="T154" s="18" t="str">
        <f>IF(S154&lt;MAX(S$2:S154),(S154-MAX($S$2:S154))/MAX($S$2:S154),"")</f>
        <v/>
      </c>
      <c r="U154" s="18" t="str">
        <f t="shared" si="28"/>
        <v/>
      </c>
      <c r="V154" s="18" t="str">
        <f t="shared" si="29"/>
        <v/>
      </c>
      <c r="W154" s="18" t="str">
        <f t="shared" si="30"/>
        <v/>
      </c>
      <c r="X154" s="16" t="str">
        <f>IF(W154&lt;0,COUNTIF($V$2:V154,W154),"")</f>
        <v/>
      </c>
      <c r="Y154" s="16" t="str">
        <f>IF(W154&lt;0,COUNTIF(U154:$U$1045,W154)-1,"")</f>
        <v/>
      </c>
      <c r="Z154" s="20" t="str">
        <f t="shared" si="36"/>
        <v/>
      </c>
      <c r="AA154" s="15" t="str">
        <f>IF(W154=MIN(W:W),G154,"")</f>
        <v/>
      </c>
    </row>
    <row r="155" spans="7:27" x14ac:dyDescent="0.2">
      <c r="G155" s="15">
        <v>14154</v>
      </c>
      <c r="H155" s="3">
        <v>7.7713000000000004E-2</v>
      </c>
      <c r="I155" s="3">
        <v>9.3449999999999991E-3</v>
      </c>
      <c r="J155" s="3">
        <v>-7.0921990000000004E-3</v>
      </c>
      <c r="K155" s="3" t="str">
        <f t="shared" si="31"/>
        <v/>
      </c>
      <c r="L155" s="3" t="str">
        <f t="shared" si="32"/>
        <v/>
      </c>
      <c r="M155" s="3" t="str">
        <f t="shared" si="33"/>
        <v/>
      </c>
      <c r="N155" s="3" t="str">
        <f t="shared" si="32"/>
        <v/>
      </c>
      <c r="O155" s="3" t="str">
        <f t="shared" si="34"/>
        <v/>
      </c>
      <c r="P155" s="3" t="str">
        <f t="shared" si="25"/>
        <v/>
      </c>
      <c r="Q155" s="3" t="str">
        <f t="shared" si="35"/>
        <v/>
      </c>
      <c r="R155" s="3" t="str">
        <f t="shared" si="26"/>
        <v/>
      </c>
      <c r="S155" s="17" t="str">
        <f t="shared" si="27"/>
        <v/>
      </c>
      <c r="T155" s="18" t="str">
        <f>IF(S155&lt;MAX(S$2:S155),(S155-MAX($S$2:S155))/MAX($S$2:S155),"")</f>
        <v/>
      </c>
      <c r="U155" s="18" t="str">
        <f t="shared" si="28"/>
        <v/>
      </c>
      <c r="V155" s="18" t="str">
        <f t="shared" si="29"/>
        <v/>
      </c>
      <c r="W155" s="18" t="str">
        <f t="shared" si="30"/>
        <v/>
      </c>
      <c r="X155" s="16" t="str">
        <f>IF(W155&lt;0,COUNTIF($V$2:V155,W155),"")</f>
        <v/>
      </c>
      <c r="Y155" s="16" t="str">
        <f>IF(W155&lt;0,COUNTIF(U155:$U$1045,W155)-1,"")</f>
        <v/>
      </c>
      <c r="Z155" s="20" t="str">
        <f t="shared" si="36"/>
        <v/>
      </c>
      <c r="AA155" s="15" t="str">
        <f>IF(W155=MIN(W:W),G155,"")</f>
        <v/>
      </c>
    </row>
    <row r="156" spans="7:27" x14ac:dyDescent="0.2">
      <c r="G156" s="15">
        <v>14185</v>
      </c>
      <c r="H156" s="3">
        <v>-1.7436E-2</v>
      </c>
      <c r="I156" s="3">
        <v>-1.2E-4</v>
      </c>
      <c r="J156" s="3">
        <v>0</v>
      </c>
      <c r="K156" s="3" t="str">
        <f t="shared" si="31"/>
        <v/>
      </c>
      <c r="L156" s="3" t="str">
        <f t="shared" si="32"/>
        <v/>
      </c>
      <c r="M156" s="3" t="str">
        <f t="shared" si="33"/>
        <v/>
      </c>
      <c r="N156" s="3" t="str">
        <f t="shared" si="32"/>
        <v/>
      </c>
      <c r="O156" s="3" t="str">
        <f t="shared" si="34"/>
        <v/>
      </c>
      <c r="P156" s="3" t="str">
        <f t="shared" si="25"/>
        <v/>
      </c>
      <c r="Q156" s="3" t="str">
        <f t="shared" si="35"/>
        <v/>
      </c>
      <c r="R156" s="3" t="str">
        <f t="shared" si="26"/>
        <v/>
      </c>
      <c r="S156" s="17" t="str">
        <f t="shared" si="27"/>
        <v/>
      </c>
      <c r="T156" s="18" t="str">
        <f>IF(S156&lt;MAX(S$2:S156),(S156-MAX($S$2:S156))/MAX($S$2:S156),"")</f>
        <v/>
      </c>
      <c r="U156" s="18" t="str">
        <f t="shared" si="28"/>
        <v/>
      </c>
      <c r="V156" s="18" t="str">
        <f t="shared" si="29"/>
        <v/>
      </c>
      <c r="W156" s="18" t="str">
        <f t="shared" si="30"/>
        <v/>
      </c>
      <c r="X156" s="16" t="str">
        <f>IF(W156&lt;0,COUNTIF($V$2:V156,W156),"")</f>
        <v/>
      </c>
      <c r="Y156" s="16" t="str">
        <f>IF(W156&lt;0,COUNTIF(U156:$U$1045,W156)-1,"")</f>
        <v/>
      </c>
      <c r="Z156" s="20" t="str">
        <f t="shared" si="36"/>
        <v/>
      </c>
      <c r="AA156" s="15" t="str">
        <f>IF(W156=MIN(W:W),G156,"")</f>
        <v/>
      </c>
    </row>
    <row r="157" spans="7:27" x14ac:dyDescent="0.2">
      <c r="G157" s="15">
        <v>14215</v>
      </c>
      <c r="H157" s="3">
        <v>4.0619000000000002E-2</v>
      </c>
      <c r="I157" s="3">
        <v>5.1850000000000004E-3</v>
      </c>
      <c r="J157" s="3">
        <v>0</v>
      </c>
      <c r="K157" s="3" t="str">
        <f t="shared" si="31"/>
        <v/>
      </c>
      <c r="L157" s="3" t="str">
        <f t="shared" si="32"/>
        <v/>
      </c>
      <c r="M157" s="3" t="str">
        <f t="shared" si="33"/>
        <v/>
      </c>
      <c r="N157" s="3" t="str">
        <f t="shared" si="32"/>
        <v/>
      </c>
      <c r="O157" s="3" t="str">
        <f t="shared" si="34"/>
        <v/>
      </c>
      <c r="P157" s="3" t="str">
        <f t="shared" si="25"/>
        <v/>
      </c>
      <c r="Q157" s="3" t="str">
        <f t="shared" si="35"/>
        <v/>
      </c>
      <c r="R157" s="3" t="str">
        <f t="shared" si="26"/>
        <v/>
      </c>
      <c r="S157" s="17" t="str">
        <f t="shared" si="27"/>
        <v/>
      </c>
      <c r="T157" s="18" t="str">
        <f>IF(S157&lt;MAX(S$2:S157),(S157-MAX($S$2:S157))/MAX($S$2:S157),"")</f>
        <v/>
      </c>
      <c r="U157" s="18" t="str">
        <f t="shared" si="28"/>
        <v/>
      </c>
      <c r="V157" s="18" t="str">
        <f t="shared" si="29"/>
        <v/>
      </c>
      <c r="W157" s="18" t="str">
        <f t="shared" si="30"/>
        <v/>
      </c>
      <c r="X157" s="16" t="str">
        <f>IF(W157&lt;0,COUNTIF($V$2:V157,W157),"")</f>
        <v/>
      </c>
      <c r="Y157" s="16" t="str">
        <f>IF(W157&lt;0,COUNTIF(U157:$U$1045,W157)-1,"")</f>
        <v/>
      </c>
      <c r="Z157" s="20" t="str">
        <f t="shared" si="36"/>
        <v/>
      </c>
      <c r="AA157" s="15" t="str">
        <f>IF(W157=MIN(W:W),G157,"")</f>
        <v/>
      </c>
    </row>
    <row r="158" spans="7:27" x14ac:dyDescent="0.2">
      <c r="G158" s="15">
        <v>14246</v>
      </c>
      <c r="H158" s="3">
        <v>-5.8917999999999998E-2</v>
      </c>
      <c r="I158" s="3">
        <v>2.8779999999999999E-3</v>
      </c>
      <c r="J158" s="3">
        <v>0</v>
      </c>
      <c r="K158" s="3" t="str">
        <f t="shared" si="31"/>
        <v/>
      </c>
      <c r="L158" s="3" t="str">
        <f t="shared" si="32"/>
        <v/>
      </c>
      <c r="M158" s="3" t="str">
        <f t="shared" si="33"/>
        <v/>
      </c>
      <c r="N158" s="3" t="str">
        <f t="shared" si="32"/>
        <v/>
      </c>
      <c r="O158" s="3" t="str">
        <f t="shared" si="34"/>
        <v/>
      </c>
      <c r="P158" s="3" t="str">
        <f t="shared" si="25"/>
        <v/>
      </c>
      <c r="Q158" s="3" t="str">
        <f t="shared" si="35"/>
        <v/>
      </c>
      <c r="R158" s="3" t="str">
        <f t="shared" si="26"/>
        <v/>
      </c>
      <c r="S158" s="17" t="str">
        <f t="shared" si="27"/>
        <v/>
      </c>
      <c r="T158" s="18" t="str">
        <f>IF(S158&lt;MAX(S$2:S158),(S158-MAX($S$2:S158))/MAX($S$2:S158),"")</f>
        <v/>
      </c>
      <c r="U158" s="18" t="str">
        <f t="shared" si="28"/>
        <v/>
      </c>
      <c r="V158" s="18" t="str">
        <f t="shared" si="29"/>
        <v/>
      </c>
      <c r="W158" s="18" t="str">
        <f t="shared" si="30"/>
        <v/>
      </c>
      <c r="X158" s="16" t="str">
        <f>IF(W158&lt;0,COUNTIF($V$2:V158,W158),"")</f>
        <v/>
      </c>
      <c r="Y158" s="16" t="str">
        <f>IF(W158&lt;0,COUNTIF(U158:$U$1045,W158)-1,"")</f>
        <v/>
      </c>
      <c r="Z158" s="20" t="str">
        <f t="shared" si="36"/>
        <v/>
      </c>
      <c r="AA158" s="15" t="str">
        <f>IF(W158=MIN(W:W),G158,"")</f>
        <v/>
      </c>
    </row>
    <row r="159" spans="7:27" x14ac:dyDescent="0.2">
      <c r="G159" s="15">
        <v>14277</v>
      </c>
      <c r="H159" s="3">
        <v>3.4826000000000003E-2</v>
      </c>
      <c r="I159" s="3">
        <v>8.234E-3</v>
      </c>
      <c r="J159" s="3">
        <v>-7.1428569999999999E-3</v>
      </c>
      <c r="K159" s="3" t="str">
        <f t="shared" si="31"/>
        <v/>
      </c>
      <c r="L159" s="3" t="str">
        <f t="shared" si="32"/>
        <v/>
      </c>
      <c r="M159" s="3" t="str">
        <f t="shared" si="33"/>
        <v/>
      </c>
      <c r="N159" s="3" t="str">
        <f t="shared" si="32"/>
        <v/>
      </c>
      <c r="O159" s="3" t="str">
        <f t="shared" si="34"/>
        <v/>
      </c>
      <c r="P159" s="3" t="str">
        <f t="shared" si="25"/>
        <v/>
      </c>
      <c r="Q159" s="3" t="str">
        <f t="shared" si="35"/>
        <v/>
      </c>
      <c r="R159" s="3" t="str">
        <f t="shared" si="26"/>
        <v/>
      </c>
      <c r="S159" s="17" t="str">
        <f t="shared" si="27"/>
        <v/>
      </c>
      <c r="T159" s="18" t="str">
        <f>IF(S159&lt;MAX(S$2:S159),(S159-MAX($S$2:S159))/MAX($S$2:S159),"")</f>
        <v/>
      </c>
      <c r="U159" s="18" t="str">
        <f t="shared" si="28"/>
        <v/>
      </c>
      <c r="V159" s="18" t="str">
        <f t="shared" si="29"/>
        <v/>
      </c>
      <c r="W159" s="18" t="str">
        <f t="shared" si="30"/>
        <v/>
      </c>
      <c r="X159" s="16" t="str">
        <f>IF(W159&lt;0,COUNTIF($V$2:V159,W159),"")</f>
        <v/>
      </c>
      <c r="Y159" s="16" t="str">
        <f>IF(W159&lt;0,COUNTIF(U159:$U$1045,W159)-1,"")</f>
        <v/>
      </c>
      <c r="Z159" s="20" t="str">
        <f t="shared" si="36"/>
        <v/>
      </c>
      <c r="AA159" s="15" t="str">
        <f>IF(W159=MIN(W:W),G159,"")</f>
        <v/>
      </c>
    </row>
    <row r="160" spans="7:27" x14ac:dyDescent="0.2">
      <c r="G160" s="15">
        <v>14305</v>
      </c>
      <c r="H160" s="3">
        <v>-0.118742</v>
      </c>
      <c r="I160" s="3">
        <v>8.0680000000000005E-3</v>
      </c>
      <c r="J160" s="3">
        <v>0</v>
      </c>
      <c r="K160" s="3" t="str">
        <f t="shared" si="31"/>
        <v/>
      </c>
      <c r="L160" s="3" t="str">
        <f t="shared" si="32"/>
        <v/>
      </c>
      <c r="M160" s="3" t="str">
        <f t="shared" si="33"/>
        <v/>
      </c>
      <c r="N160" s="3" t="str">
        <f t="shared" si="32"/>
        <v/>
      </c>
      <c r="O160" s="3" t="str">
        <f t="shared" si="34"/>
        <v/>
      </c>
      <c r="P160" s="3" t="str">
        <f t="shared" si="25"/>
        <v/>
      </c>
      <c r="Q160" s="3" t="str">
        <f t="shared" si="35"/>
        <v/>
      </c>
      <c r="R160" s="3" t="str">
        <f t="shared" si="26"/>
        <v/>
      </c>
      <c r="S160" s="17" t="str">
        <f t="shared" si="27"/>
        <v/>
      </c>
      <c r="T160" s="18" t="str">
        <f>IF(S160&lt;MAX(S$2:S160),(S160-MAX($S$2:S160))/MAX($S$2:S160),"")</f>
        <v/>
      </c>
      <c r="U160" s="18" t="str">
        <f t="shared" si="28"/>
        <v/>
      </c>
      <c r="V160" s="18" t="str">
        <f t="shared" si="29"/>
        <v/>
      </c>
      <c r="W160" s="18" t="str">
        <f t="shared" si="30"/>
        <v/>
      </c>
      <c r="X160" s="16" t="str">
        <f>IF(W160&lt;0,COUNTIF($V$2:V160,W160),"")</f>
        <v/>
      </c>
      <c r="Y160" s="16" t="str">
        <f>IF(W160&lt;0,COUNTIF(U160:$U$1045,W160)-1,"")</f>
        <v/>
      </c>
      <c r="Z160" s="20" t="str">
        <f t="shared" si="36"/>
        <v/>
      </c>
      <c r="AA160" s="15" t="str">
        <f>IF(W160=MIN(W:W),G160,"")</f>
        <v/>
      </c>
    </row>
    <row r="161" spans="7:27" x14ac:dyDescent="0.2">
      <c r="G161" s="15">
        <v>14336</v>
      </c>
      <c r="H161" s="3">
        <v>-2.1640000000000001E-3</v>
      </c>
      <c r="I161" s="3">
        <v>3.8479999999999999E-3</v>
      </c>
      <c r="J161" s="3">
        <v>-7.1942450000000002E-3</v>
      </c>
      <c r="K161" s="3" t="str">
        <f t="shared" si="31"/>
        <v/>
      </c>
      <c r="L161" s="3" t="str">
        <f t="shared" si="32"/>
        <v/>
      </c>
      <c r="M161" s="3" t="str">
        <f t="shared" si="33"/>
        <v/>
      </c>
      <c r="N161" s="3" t="str">
        <f t="shared" si="32"/>
        <v/>
      </c>
      <c r="O161" s="3" t="str">
        <f t="shared" si="34"/>
        <v/>
      </c>
      <c r="P161" s="3" t="str">
        <f t="shared" si="25"/>
        <v/>
      </c>
      <c r="Q161" s="3" t="str">
        <f t="shared" si="35"/>
        <v/>
      </c>
      <c r="R161" s="3" t="str">
        <f t="shared" si="26"/>
        <v/>
      </c>
      <c r="S161" s="17" t="str">
        <f t="shared" si="27"/>
        <v/>
      </c>
      <c r="T161" s="18" t="str">
        <f>IF(S161&lt;MAX(S$2:S161),(S161-MAX($S$2:S161))/MAX($S$2:S161),"")</f>
        <v/>
      </c>
      <c r="U161" s="18" t="str">
        <f t="shared" si="28"/>
        <v/>
      </c>
      <c r="V161" s="18" t="str">
        <f t="shared" si="29"/>
        <v/>
      </c>
      <c r="W161" s="18" t="str">
        <f t="shared" si="30"/>
        <v/>
      </c>
      <c r="X161" s="16" t="str">
        <f>IF(W161&lt;0,COUNTIF($V$2:V161,W161),"")</f>
        <v/>
      </c>
      <c r="Y161" s="16" t="str">
        <f>IF(W161&lt;0,COUNTIF(U161:$U$1045,W161)-1,"")</f>
        <v/>
      </c>
      <c r="Z161" s="20" t="str">
        <f t="shared" si="36"/>
        <v/>
      </c>
      <c r="AA161" s="15" t="str">
        <f>IF(W161=MIN(W:W),G161,"")</f>
        <v/>
      </c>
    </row>
    <row r="162" spans="7:27" x14ac:dyDescent="0.2">
      <c r="G162" s="15">
        <v>14366</v>
      </c>
      <c r="H162" s="3">
        <v>6.7084000000000005E-2</v>
      </c>
      <c r="I162" s="3">
        <v>9.469E-3</v>
      </c>
      <c r="J162" s="3">
        <v>0</v>
      </c>
      <c r="K162" s="3" t="str">
        <f t="shared" si="31"/>
        <v/>
      </c>
      <c r="L162" s="3" t="str">
        <f t="shared" si="32"/>
        <v/>
      </c>
      <c r="M162" s="3" t="str">
        <f t="shared" si="33"/>
        <v/>
      </c>
      <c r="N162" s="3" t="str">
        <f t="shared" si="32"/>
        <v/>
      </c>
      <c r="O162" s="3" t="str">
        <f t="shared" si="34"/>
        <v/>
      </c>
      <c r="P162" s="3" t="str">
        <f t="shared" si="25"/>
        <v/>
      </c>
      <c r="Q162" s="3" t="str">
        <f t="shared" si="35"/>
        <v/>
      </c>
      <c r="R162" s="3" t="str">
        <f t="shared" si="26"/>
        <v/>
      </c>
      <c r="S162" s="17" t="str">
        <f t="shared" si="27"/>
        <v/>
      </c>
      <c r="T162" s="18" t="str">
        <f>IF(S162&lt;MAX(S$2:S162),(S162-MAX($S$2:S162))/MAX($S$2:S162),"")</f>
        <v/>
      </c>
      <c r="U162" s="18" t="str">
        <f t="shared" si="28"/>
        <v/>
      </c>
      <c r="V162" s="18" t="str">
        <f t="shared" si="29"/>
        <v/>
      </c>
      <c r="W162" s="18" t="str">
        <f t="shared" si="30"/>
        <v/>
      </c>
      <c r="X162" s="16" t="str">
        <f>IF(W162&lt;0,COUNTIF($V$2:V162,W162),"")</f>
        <v/>
      </c>
      <c r="Y162" s="16" t="str">
        <f>IF(W162&lt;0,COUNTIF(U162:$U$1045,W162)-1,"")</f>
        <v/>
      </c>
      <c r="Z162" s="20" t="str">
        <f t="shared" si="36"/>
        <v/>
      </c>
      <c r="AA162" s="15" t="str">
        <f>IF(W162=MIN(W:W),G162,"")</f>
        <v/>
      </c>
    </row>
    <row r="163" spans="7:27" x14ac:dyDescent="0.2">
      <c r="G163" s="15">
        <v>14397</v>
      </c>
      <c r="H163" s="3">
        <v>-5.2596999999999998E-2</v>
      </c>
      <c r="I163" s="3">
        <v>1.63E-4</v>
      </c>
      <c r="J163" s="3">
        <v>0</v>
      </c>
      <c r="K163" s="3" t="str">
        <f t="shared" si="31"/>
        <v/>
      </c>
      <c r="L163" s="3" t="str">
        <f t="shared" si="32"/>
        <v/>
      </c>
      <c r="M163" s="3" t="str">
        <f t="shared" si="33"/>
        <v/>
      </c>
      <c r="N163" s="3" t="str">
        <f t="shared" si="32"/>
        <v/>
      </c>
      <c r="O163" s="3" t="str">
        <f t="shared" si="34"/>
        <v/>
      </c>
      <c r="P163" s="3" t="str">
        <f t="shared" si="25"/>
        <v/>
      </c>
      <c r="Q163" s="3" t="str">
        <f t="shared" si="35"/>
        <v/>
      </c>
      <c r="R163" s="3" t="str">
        <f t="shared" si="26"/>
        <v/>
      </c>
      <c r="S163" s="17" t="str">
        <f t="shared" si="27"/>
        <v/>
      </c>
      <c r="T163" s="18" t="str">
        <f>IF(S163&lt;MAX(S$2:S163),(S163-MAX($S$2:S163))/MAX($S$2:S163),"")</f>
        <v/>
      </c>
      <c r="U163" s="18" t="str">
        <f t="shared" si="28"/>
        <v/>
      </c>
      <c r="V163" s="18" t="str">
        <f t="shared" si="29"/>
        <v/>
      </c>
      <c r="W163" s="18" t="str">
        <f t="shared" si="30"/>
        <v/>
      </c>
      <c r="X163" s="16" t="str">
        <f>IF(W163&lt;0,COUNTIF($V$2:V163,W163),"")</f>
        <v/>
      </c>
      <c r="Y163" s="16" t="str">
        <f>IF(W163&lt;0,COUNTIF(U163:$U$1045,W163)-1,"")</f>
        <v/>
      </c>
      <c r="Z163" s="20" t="str">
        <f t="shared" si="36"/>
        <v/>
      </c>
      <c r="AA163" s="15" t="str">
        <f>IF(W163=MIN(W:W),G163,"")</f>
        <v/>
      </c>
    </row>
    <row r="164" spans="7:27" x14ac:dyDescent="0.2">
      <c r="G164" s="15">
        <v>14427</v>
      </c>
      <c r="H164" s="3">
        <v>0.101948</v>
      </c>
      <c r="I164" s="3">
        <v>3.9560000000000003E-3</v>
      </c>
      <c r="J164" s="3">
        <v>0</v>
      </c>
      <c r="K164" s="3" t="str">
        <f t="shared" si="31"/>
        <v/>
      </c>
      <c r="L164" s="3" t="str">
        <f t="shared" si="32"/>
        <v/>
      </c>
      <c r="M164" s="3" t="str">
        <f t="shared" si="33"/>
        <v/>
      </c>
      <c r="N164" s="3" t="str">
        <f t="shared" si="32"/>
        <v/>
      </c>
      <c r="O164" s="3" t="str">
        <f t="shared" si="34"/>
        <v/>
      </c>
      <c r="P164" s="3" t="str">
        <f t="shared" si="25"/>
        <v/>
      </c>
      <c r="Q164" s="3" t="str">
        <f t="shared" si="35"/>
        <v/>
      </c>
      <c r="R164" s="3" t="str">
        <f t="shared" si="26"/>
        <v/>
      </c>
      <c r="S164" s="17" t="str">
        <f t="shared" si="27"/>
        <v/>
      </c>
      <c r="T164" s="18" t="str">
        <f>IF(S164&lt;MAX(S$2:S164),(S164-MAX($S$2:S164))/MAX($S$2:S164),"")</f>
        <v/>
      </c>
      <c r="U164" s="18" t="str">
        <f t="shared" si="28"/>
        <v/>
      </c>
      <c r="V164" s="18" t="str">
        <f t="shared" si="29"/>
        <v/>
      </c>
      <c r="W164" s="18" t="str">
        <f t="shared" si="30"/>
        <v/>
      </c>
      <c r="X164" s="16" t="str">
        <f>IF(W164&lt;0,COUNTIF($V$2:V164,W164),"")</f>
        <v/>
      </c>
      <c r="Y164" s="16" t="str">
        <f>IF(W164&lt;0,COUNTIF(U164:$U$1045,W164)-1,"")</f>
        <v/>
      </c>
      <c r="Z164" s="20" t="str">
        <f t="shared" si="36"/>
        <v/>
      </c>
      <c r="AA164" s="15" t="str">
        <f>IF(W164=MIN(W:W),G164,"")</f>
        <v/>
      </c>
    </row>
    <row r="165" spans="7:27" x14ac:dyDescent="0.2">
      <c r="G165" s="15">
        <v>14458</v>
      </c>
      <c r="H165" s="3">
        <v>-6.6083000000000003E-2</v>
      </c>
      <c r="I165" s="3">
        <v>-1.465E-2</v>
      </c>
      <c r="J165" s="3">
        <v>0</v>
      </c>
      <c r="K165" s="3" t="str">
        <f t="shared" si="31"/>
        <v/>
      </c>
      <c r="L165" s="3" t="str">
        <f t="shared" si="32"/>
        <v/>
      </c>
      <c r="M165" s="3" t="str">
        <f t="shared" si="33"/>
        <v/>
      </c>
      <c r="N165" s="3" t="str">
        <f t="shared" si="32"/>
        <v/>
      </c>
      <c r="O165" s="3" t="str">
        <f t="shared" si="34"/>
        <v/>
      </c>
      <c r="P165" s="3" t="str">
        <f t="shared" si="25"/>
        <v/>
      </c>
      <c r="Q165" s="3" t="str">
        <f t="shared" si="35"/>
        <v/>
      </c>
      <c r="R165" s="3" t="str">
        <f t="shared" si="26"/>
        <v/>
      </c>
      <c r="S165" s="17" t="str">
        <f t="shared" si="27"/>
        <v/>
      </c>
      <c r="T165" s="18" t="str">
        <f>IF(S165&lt;MAX(S$2:S165),(S165-MAX($S$2:S165))/MAX($S$2:S165),"")</f>
        <v/>
      </c>
      <c r="U165" s="18" t="str">
        <f t="shared" si="28"/>
        <v/>
      </c>
      <c r="V165" s="18" t="str">
        <f t="shared" si="29"/>
        <v/>
      </c>
      <c r="W165" s="18" t="str">
        <f t="shared" si="30"/>
        <v/>
      </c>
      <c r="X165" s="16" t="str">
        <f>IF(W165&lt;0,COUNTIF($V$2:V165,W165),"")</f>
        <v/>
      </c>
      <c r="Y165" s="16" t="str">
        <f>IF(W165&lt;0,COUNTIF(U165:$U$1045,W165)-1,"")</f>
        <v/>
      </c>
      <c r="Z165" s="20" t="str">
        <f t="shared" si="36"/>
        <v/>
      </c>
      <c r="AA165" s="15" t="str">
        <f>IF(W165=MIN(W:W),G165,"")</f>
        <v/>
      </c>
    </row>
    <row r="166" spans="7:27" x14ac:dyDescent="0.2">
      <c r="G166" s="15">
        <v>14489</v>
      </c>
      <c r="H166" s="3">
        <v>0.16745399999999999</v>
      </c>
      <c r="I166" s="3">
        <v>-2.6249999999999999E-2</v>
      </c>
      <c r="J166" s="3">
        <v>2.1739129999999999E-2</v>
      </c>
      <c r="K166" s="3" t="str">
        <f t="shared" si="31"/>
        <v/>
      </c>
      <c r="L166" s="3" t="str">
        <f t="shared" si="32"/>
        <v/>
      </c>
      <c r="M166" s="3" t="str">
        <f t="shared" si="33"/>
        <v/>
      </c>
      <c r="N166" s="3" t="str">
        <f t="shared" si="32"/>
        <v/>
      </c>
      <c r="O166" s="3" t="str">
        <f t="shared" si="34"/>
        <v/>
      </c>
      <c r="P166" s="3" t="str">
        <f t="shared" si="25"/>
        <v/>
      </c>
      <c r="Q166" s="3" t="str">
        <f t="shared" si="35"/>
        <v/>
      </c>
      <c r="R166" s="3" t="str">
        <f t="shared" si="26"/>
        <v/>
      </c>
      <c r="S166" s="17" t="str">
        <f t="shared" si="27"/>
        <v/>
      </c>
      <c r="T166" s="18" t="str">
        <f>IF(S166&lt;MAX(S$2:S166),(S166-MAX($S$2:S166))/MAX($S$2:S166),"")</f>
        <v/>
      </c>
      <c r="U166" s="18" t="str">
        <f t="shared" si="28"/>
        <v/>
      </c>
      <c r="V166" s="18" t="str">
        <f t="shared" si="29"/>
        <v/>
      </c>
      <c r="W166" s="18" t="str">
        <f t="shared" si="30"/>
        <v/>
      </c>
      <c r="X166" s="16" t="str">
        <f>IF(W166&lt;0,COUNTIF($V$2:V166,W166),"")</f>
        <v/>
      </c>
      <c r="Y166" s="16" t="str">
        <f>IF(W166&lt;0,COUNTIF(U166:$U$1045,W166)-1,"")</f>
        <v/>
      </c>
      <c r="Z166" s="20" t="str">
        <f t="shared" si="36"/>
        <v/>
      </c>
      <c r="AA166" s="15" t="str">
        <f>IF(W166=MIN(W:W),G166,"")</f>
        <v/>
      </c>
    </row>
    <row r="167" spans="7:27" x14ac:dyDescent="0.2">
      <c r="G167" s="15">
        <v>14519</v>
      </c>
      <c r="H167" s="3">
        <v>-4.9309999999999996E-3</v>
      </c>
      <c r="I167" s="3">
        <v>3.1534E-2</v>
      </c>
      <c r="J167" s="3">
        <v>-7.0921990000000004E-3</v>
      </c>
      <c r="K167" s="3" t="str">
        <f t="shared" si="31"/>
        <v/>
      </c>
      <c r="L167" s="3" t="str">
        <f t="shared" si="32"/>
        <v/>
      </c>
      <c r="M167" s="3" t="str">
        <f t="shared" si="33"/>
        <v/>
      </c>
      <c r="N167" s="3" t="str">
        <f t="shared" si="32"/>
        <v/>
      </c>
      <c r="O167" s="3" t="str">
        <f t="shared" si="34"/>
        <v/>
      </c>
      <c r="P167" s="3" t="str">
        <f t="shared" si="25"/>
        <v/>
      </c>
      <c r="Q167" s="3" t="str">
        <f t="shared" si="35"/>
        <v/>
      </c>
      <c r="R167" s="3" t="str">
        <f t="shared" si="26"/>
        <v/>
      </c>
      <c r="S167" s="17" t="str">
        <f t="shared" si="27"/>
        <v/>
      </c>
      <c r="T167" s="18" t="str">
        <f>IF(S167&lt;MAX(S$2:S167),(S167-MAX($S$2:S167))/MAX($S$2:S167),"")</f>
        <v/>
      </c>
      <c r="U167" s="18" t="str">
        <f t="shared" si="28"/>
        <v/>
      </c>
      <c r="V167" s="18" t="str">
        <f t="shared" si="29"/>
        <v/>
      </c>
      <c r="W167" s="18" t="str">
        <f t="shared" si="30"/>
        <v/>
      </c>
      <c r="X167" s="16" t="str">
        <f>IF(W167&lt;0,COUNTIF($V$2:V167,W167),"")</f>
        <v/>
      </c>
      <c r="Y167" s="16" t="str">
        <f>IF(W167&lt;0,COUNTIF(U167:$U$1045,W167)-1,"")</f>
        <v/>
      </c>
      <c r="Z167" s="20" t="str">
        <f t="shared" si="36"/>
        <v/>
      </c>
      <c r="AA167" s="15" t="str">
        <f>IF(W167=MIN(W:W),G167,"")</f>
        <v/>
      </c>
    </row>
    <row r="168" spans="7:27" x14ac:dyDescent="0.2">
      <c r="G168" s="15">
        <v>14550</v>
      </c>
      <c r="H168" s="3">
        <v>-3.6368999999999999E-2</v>
      </c>
      <c r="I168" s="3">
        <v>7.3860000000000002E-3</v>
      </c>
      <c r="J168" s="3">
        <v>0</v>
      </c>
      <c r="K168" s="3" t="str">
        <f t="shared" si="31"/>
        <v/>
      </c>
      <c r="L168" s="3" t="str">
        <f t="shared" si="32"/>
        <v/>
      </c>
      <c r="M168" s="3" t="str">
        <f t="shared" si="33"/>
        <v/>
      </c>
      <c r="N168" s="3" t="str">
        <f t="shared" si="32"/>
        <v/>
      </c>
      <c r="O168" s="3" t="str">
        <f t="shared" si="34"/>
        <v/>
      </c>
      <c r="P168" s="3" t="str">
        <f t="shared" si="25"/>
        <v/>
      </c>
      <c r="Q168" s="3" t="str">
        <f t="shared" si="35"/>
        <v/>
      </c>
      <c r="R168" s="3" t="str">
        <f t="shared" si="26"/>
        <v/>
      </c>
      <c r="S168" s="17" t="str">
        <f t="shared" si="27"/>
        <v/>
      </c>
      <c r="T168" s="18" t="str">
        <f>IF(S168&lt;MAX(S$2:S168),(S168-MAX($S$2:S168))/MAX($S$2:S168),"")</f>
        <v/>
      </c>
      <c r="U168" s="18" t="str">
        <f t="shared" si="28"/>
        <v/>
      </c>
      <c r="V168" s="18" t="str">
        <f t="shared" si="29"/>
        <v/>
      </c>
      <c r="W168" s="18" t="str">
        <f t="shared" si="30"/>
        <v/>
      </c>
      <c r="X168" s="16" t="str">
        <f>IF(W168&lt;0,COUNTIF($V$2:V168,W168),"")</f>
        <v/>
      </c>
      <c r="Y168" s="16" t="str">
        <f>IF(W168&lt;0,COUNTIF(U168:$U$1045,W168)-1,"")</f>
        <v/>
      </c>
      <c r="Z168" s="20" t="str">
        <f t="shared" si="36"/>
        <v/>
      </c>
      <c r="AA168" s="15" t="str">
        <f>IF(W168=MIN(W:W),G168,"")</f>
        <v/>
      </c>
    </row>
    <row r="169" spans="7:27" x14ac:dyDescent="0.2">
      <c r="G169" s="15">
        <v>14580</v>
      </c>
      <c r="H169" s="3">
        <v>3.0949999999999998E-2</v>
      </c>
      <c r="I169" s="3">
        <v>1.0775E-2</v>
      </c>
      <c r="J169" s="3">
        <v>0</v>
      </c>
      <c r="K169" s="3" t="str">
        <f t="shared" si="31"/>
        <v/>
      </c>
      <c r="L169" s="3" t="str">
        <f t="shared" si="32"/>
        <v/>
      </c>
      <c r="M169" s="3" t="str">
        <f t="shared" si="33"/>
        <v/>
      </c>
      <c r="N169" s="3" t="str">
        <f t="shared" si="32"/>
        <v/>
      </c>
      <c r="O169" s="3" t="str">
        <f t="shared" si="34"/>
        <v/>
      </c>
      <c r="P169" s="3" t="str">
        <f t="shared" si="25"/>
        <v/>
      </c>
      <c r="Q169" s="3" t="str">
        <f t="shared" si="35"/>
        <v/>
      </c>
      <c r="R169" s="3" t="str">
        <f t="shared" si="26"/>
        <v/>
      </c>
      <c r="S169" s="17" t="str">
        <f t="shared" si="27"/>
        <v/>
      </c>
      <c r="T169" s="18" t="str">
        <f>IF(S169&lt;MAX(S$2:S169),(S169-MAX($S$2:S169))/MAX($S$2:S169),"")</f>
        <v/>
      </c>
      <c r="U169" s="18" t="str">
        <f t="shared" si="28"/>
        <v/>
      </c>
      <c r="V169" s="18" t="str">
        <f t="shared" si="29"/>
        <v/>
      </c>
      <c r="W169" s="18" t="str">
        <f t="shared" si="30"/>
        <v/>
      </c>
      <c r="X169" s="16" t="str">
        <f>IF(W169&lt;0,COUNTIF($V$2:V169,W169),"")</f>
        <v/>
      </c>
      <c r="Y169" s="16" t="str">
        <f>IF(W169&lt;0,COUNTIF(U169:$U$1045,W169)-1,"")</f>
        <v/>
      </c>
      <c r="Z169" s="20" t="str">
        <f t="shared" si="36"/>
        <v/>
      </c>
      <c r="AA169" s="15" t="str">
        <f>IF(W169=MIN(W:W),G169,"")</f>
        <v/>
      </c>
    </row>
    <row r="170" spans="7:27" x14ac:dyDescent="0.2">
      <c r="G170" s="15">
        <v>14611</v>
      </c>
      <c r="H170" s="3">
        <v>-2.3990000000000001E-2</v>
      </c>
      <c r="I170" s="3">
        <v>-1.4300000000000001E-3</v>
      </c>
      <c r="J170" s="3">
        <v>-7.1428569999999999E-3</v>
      </c>
      <c r="K170" s="3" t="str">
        <f t="shared" si="31"/>
        <v/>
      </c>
      <c r="L170" s="3" t="str">
        <f t="shared" si="32"/>
        <v/>
      </c>
      <c r="M170" s="3" t="str">
        <f t="shared" si="33"/>
        <v/>
      </c>
      <c r="N170" s="3" t="str">
        <f t="shared" si="32"/>
        <v/>
      </c>
      <c r="O170" s="3" t="str">
        <f t="shared" si="34"/>
        <v/>
      </c>
      <c r="P170" s="3" t="str">
        <f t="shared" si="25"/>
        <v/>
      </c>
      <c r="Q170" s="3" t="str">
        <f t="shared" si="35"/>
        <v/>
      </c>
      <c r="R170" s="3" t="str">
        <f t="shared" si="26"/>
        <v/>
      </c>
      <c r="S170" s="17" t="str">
        <f t="shared" si="27"/>
        <v/>
      </c>
      <c r="T170" s="18" t="str">
        <f>IF(S170&lt;MAX(S$2:S170),(S170-MAX($S$2:S170))/MAX($S$2:S170),"")</f>
        <v/>
      </c>
      <c r="U170" s="18" t="str">
        <f t="shared" si="28"/>
        <v/>
      </c>
      <c r="V170" s="18" t="str">
        <f t="shared" si="29"/>
        <v/>
      </c>
      <c r="W170" s="18" t="str">
        <f t="shared" si="30"/>
        <v/>
      </c>
      <c r="X170" s="16" t="str">
        <f>IF(W170&lt;0,COUNTIF($V$2:V170,W170),"")</f>
        <v/>
      </c>
      <c r="Y170" s="16" t="str">
        <f>IF(W170&lt;0,COUNTIF(U170:$U$1045,W170)-1,"")</f>
        <v/>
      </c>
      <c r="Z170" s="20" t="str">
        <f t="shared" si="36"/>
        <v/>
      </c>
      <c r="AA170" s="15" t="str">
        <f>IF(W170=MIN(W:W),G170,"")</f>
        <v/>
      </c>
    </row>
    <row r="171" spans="7:27" x14ac:dyDescent="0.2">
      <c r="G171" s="15">
        <v>14642</v>
      </c>
      <c r="H171" s="3">
        <v>1.3407000000000001E-2</v>
      </c>
      <c r="I171" s="3">
        <v>3.5469999999999998E-3</v>
      </c>
      <c r="J171" s="3">
        <v>7.1942450000000002E-3</v>
      </c>
      <c r="K171" s="3" t="str">
        <f t="shared" si="31"/>
        <v/>
      </c>
      <c r="L171" s="3" t="str">
        <f t="shared" si="32"/>
        <v/>
      </c>
      <c r="M171" s="3" t="str">
        <f t="shared" si="33"/>
        <v/>
      </c>
      <c r="N171" s="3" t="str">
        <f t="shared" si="32"/>
        <v/>
      </c>
      <c r="O171" s="3" t="str">
        <f t="shared" si="34"/>
        <v/>
      </c>
      <c r="P171" s="3" t="str">
        <f t="shared" si="25"/>
        <v/>
      </c>
      <c r="Q171" s="3" t="str">
        <f t="shared" si="35"/>
        <v/>
      </c>
      <c r="R171" s="3" t="str">
        <f t="shared" si="26"/>
        <v/>
      </c>
      <c r="S171" s="17" t="str">
        <f t="shared" si="27"/>
        <v/>
      </c>
      <c r="T171" s="18" t="str">
        <f>IF(S171&lt;MAX(S$2:S171),(S171-MAX($S$2:S171))/MAX($S$2:S171),"")</f>
        <v/>
      </c>
      <c r="U171" s="18" t="str">
        <f t="shared" si="28"/>
        <v/>
      </c>
      <c r="V171" s="18" t="str">
        <f t="shared" si="29"/>
        <v/>
      </c>
      <c r="W171" s="18" t="str">
        <f t="shared" si="30"/>
        <v/>
      </c>
      <c r="X171" s="16" t="str">
        <f>IF(W171&lt;0,COUNTIF($V$2:V171,W171),"")</f>
        <v/>
      </c>
      <c r="Y171" s="16" t="str">
        <f>IF(W171&lt;0,COUNTIF(U171:$U$1045,W171)-1,"")</f>
        <v/>
      </c>
      <c r="Z171" s="20" t="str">
        <f t="shared" si="36"/>
        <v/>
      </c>
      <c r="AA171" s="15" t="str">
        <f>IF(W171=MIN(W:W),G171,"")</f>
        <v/>
      </c>
    </row>
    <row r="172" spans="7:27" x14ac:dyDescent="0.2">
      <c r="G172" s="15">
        <v>14671</v>
      </c>
      <c r="H172" s="3">
        <v>2.0643000000000002E-2</v>
      </c>
      <c r="I172" s="3">
        <v>8.7539999999999996E-3</v>
      </c>
      <c r="J172" s="3">
        <v>0</v>
      </c>
      <c r="K172" s="3" t="str">
        <f t="shared" si="31"/>
        <v/>
      </c>
      <c r="L172" s="3" t="str">
        <f t="shared" si="32"/>
        <v/>
      </c>
      <c r="M172" s="3" t="str">
        <f t="shared" si="33"/>
        <v/>
      </c>
      <c r="N172" s="3" t="str">
        <f t="shared" si="32"/>
        <v/>
      </c>
      <c r="O172" s="3" t="str">
        <f t="shared" si="34"/>
        <v/>
      </c>
      <c r="P172" s="3" t="str">
        <f t="shared" si="25"/>
        <v/>
      </c>
      <c r="Q172" s="3" t="str">
        <f t="shared" si="35"/>
        <v/>
      </c>
      <c r="R172" s="3" t="str">
        <f t="shared" si="26"/>
        <v/>
      </c>
      <c r="S172" s="17" t="str">
        <f t="shared" si="27"/>
        <v/>
      </c>
      <c r="T172" s="18" t="str">
        <f>IF(S172&lt;MAX(S$2:S172),(S172-MAX($S$2:S172))/MAX($S$2:S172),"")</f>
        <v/>
      </c>
      <c r="U172" s="18" t="str">
        <f t="shared" si="28"/>
        <v/>
      </c>
      <c r="V172" s="18" t="str">
        <f t="shared" si="29"/>
        <v/>
      </c>
      <c r="W172" s="18" t="str">
        <f t="shared" si="30"/>
        <v/>
      </c>
      <c r="X172" s="16" t="str">
        <f>IF(W172&lt;0,COUNTIF($V$2:V172,W172),"")</f>
        <v/>
      </c>
      <c r="Y172" s="16" t="str">
        <f>IF(W172&lt;0,COUNTIF(U172:$U$1045,W172)-1,"")</f>
        <v/>
      </c>
      <c r="Z172" s="20" t="str">
        <f t="shared" si="36"/>
        <v/>
      </c>
      <c r="AA172" s="15" t="str">
        <f>IF(W172=MIN(W:W),G172,"")</f>
        <v/>
      </c>
    </row>
    <row r="173" spans="7:27" x14ac:dyDescent="0.2">
      <c r="G173" s="15">
        <v>14702</v>
      </c>
      <c r="H173" s="3">
        <v>2.4369999999999999E-3</v>
      </c>
      <c r="I173" s="3">
        <v>2.2000000000000001E-4</v>
      </c>
      <c r="J173" s="3">
        <v>0</v>
      </c>
      <c r="K173" s="3" t="str">
        <f t="shared" si="31"/>
        <v/>
      </c>
      <c r="L173" s="3" t="str">
        <f t="shared" si="32"/>
        <v/>
      </c>
      <c r="M173" s="3" t="str">
        <f t="shared" si="33"/>
        <v/>
      </c>
      <c r="N173" s="3" t="str">
        <f t="shared" si="32"/>
        <v/>
      </c>
      <c r="O173" s="3" t="str">
        <f t="shared" si="34"/>
        <v/>
      </c>
      <c r="P173" s="3" t="str">
        <f t="shared" si="25"/>
        <v/>
      </c>
      <c r="Q173" s="3" t="str">
        <f t="shared" si="35"/>
        <v/>
      </c>
      <c r="R173" s="3" t="str">
        <f t="shared" si="26"/>
        <v/>
      </c>
      <c r="S173" s="17" t="str">
        <f t="shared" si="27"/>
        <v/>
      </c>
      <c r="T173" s="18" t="str">
        <f>IF(S173&lt;MAX(S$2:S173),(S173-MAX($S$2:S173))/MAX($S$2:S173),"")</f>
        <v/>
      </c>
      <c r="U173" s="18" t="str">
        <f t="shared" si="28"/>
        <v/>
      </c>
      <c r="V173" s="18" t="str">
        <f t="shared" si="29"/>
        <v/>
      </c>
      <c r="W173" s="18" t="str">
        <f t="shared" si="30"/>
        <v/>
      </c>
      <c r="X173" s="16" t="str">
        <f>IF(W173&lt;0,COUNTIF($V$2:V173,W173),"")</f>
        <v/>
      </c>
      <c r="Y173" s="16" t="str">
        <f>IF(W173&lt;0,COUNTIF(U173:$U$1045,W173)-1,"")</f>
        <v/>
      </c>
      <c r="Z173" s="20" t="str">
        <f t="shared" si="36"/>
        <v/>
      </c>
      <c r="AA173" s="15" t="str">
        <f>IF(W173=MIN(W:W),G173,"")</f>
        <v/>
      </c>
    </row>
    <row r="174" spans="7:27" x14ac:dyDescent="0.2">
      <c r="G174" s="15">
        <v>14732</v>
      </c>
      <c r="H174" s="3">
        <v>-0.219301</v>
      </c>
      <c r="I174" s="3">
        <v>-2.1350000000000001E-2</v>
      </c>
      <c r="J174" s="3">
        <v>0</v>
      </c>
      <c r="K174" s="3" t="str">
        <f t="shared" si="31"/>
        <v/>
      </c>
      <c r="L174" s="3" t="str">
        <f t="shared" si="32"/>
        <v/>
      </c>
      <c r="M174" s="3" t="str">
        <f t="shared" si="33"/>
        <v/>
      </c>
      <c r="N174" s="3" t="str">
        <f t="shared" si="32"/>
        <v/>
      </c>
      <c r="O174" s="3" t="str">
        <f t="shared" si="34"/>
        <v/>
      </c>
      <c r="P174" s="3" t="str">
        <f t="shared" si="25"/>
        <v/>
      </c>
      <c r="Q174" s="3" t="str">
        <f t="shared" si="35"/>
        <v/>
      </c>
      <c r="R174" s="3" t="str">
        <f t="shared" si="26"/>
        <v/>
      </c>
      <c r="S174" s="17" t="str">
        <f t="shared" si="27"/>
        <v/>
      </c>
      <c r="T174" s="18" t="str">
        <f>IF(S174&lt;MAX(S$2:S174),(S174-MAX($S$2:S174))/MAX($S$2:S174),"")</f>
        <v/>
      </c>
      <c r="U174" s="18" t="str">
        <f t="shared" si="28"/>
        <v/>
      </c>
      <c r="V174" s="18" t="str">
        <f t="shared" si="29"/>
        <v/>
      </c>
      <c r="W174" s="18" t="str">
        <f t="shared" si="30"/>
        <v/>
      </c>
      <c r="X174" s="16" t="str">
        <f>IF(W174&lt;0,COUNTIF($V$2:V174,W174),"")</f>
        <v/>
      </c>
      <c r="Y174" s="16" t="str">
        <f>IF(W174&lt;0,COUNTIF(U174:$U$1045,W174)-1,"")</f>
        <v/>
      </c>
      <c r="Z174" s="20" t="str">
        <f t="shared" si="36"/>
        <v/>
      </c>
      <c r="AA174" s="15" t="str">
        <f>IF(W174=MIN(W:W),G174,"")</f>
        <v/>
      </c>
    </row>
    <row r="175" spans="7:27" x14ac:dyDescent="0.2">
      <c r="G175" s="15">
        <v>14763</v>
      </c>
      <c r="H175" s="3">
        <v>6.6744999999999999E-2</v>
      </c>
      <c r="I175" s="3">
        <v>1.8667E-2</v>
      </c>
      <c r="J175" s="3">
        <v>7.1428569999999999E-3</v>
      </c>
      <c r="K175" s="3" t="str">
        <f t="shared" si="31"/>
        <v/>
      </c>
      <c r="L175" s="3" t="str">
        <f t="shared" si="32"/>
        <v/>
      </c>
      <c r="M175" s="3" t="str">
        <f t="shared" si="33"/>
        <v/>
      </c>
      <c r="N175" s="3" t="str">
        <f t="shared" si="32"/>
        <v/>
      </c>
      <c r="O175" s="3" t="str">
        <f t="shared" si="34"/>
        <v/>
      </c>
      <c r="P175" s="3" t="str">
        <f t="shared" si="25"/>
        <v/>
      </c>
      <c r="Q175" s="3" t="str">
        <f t="shared" si="35"/>
        <v/>
      </c>
      <c r="R175" s="3" t="str">
        <f t="shared" si="26"/>
        <v/>
      </c>
      <c r="S175" s="17" t="str">
        <f t="shared" si="27"/>
        <v/>
      </c>
      <c r="T175" s="18" t="str">
        <f>IF(S175&lt;MAX(S$2:S175),(S175-MAX($S$2:S175))/MAX($S$2:S175),"")</f>
        <v/>
      </c>
      <c r="U175" s="18" t="str">
        <f t="shared" si="28"/>
        <v/>
      </c>
      <c r="V175" s="18" t="str">
        <f t="shared" si="29"/>
        <v/>
      </c>
      <c r="W175" s="18" t="str">
        <f t="shared" si="30"/>
        <v/>
      </c>
      <c r="X175" s="16" t="str">
        <f>IF(W175&lt;0,COUNTIF($V$2:V175,W175),"")</f>
        <v/>
      </c>
      <c r="Y175" s="16" t="str">
        <f>IF(W175&lt;0,COUNTIF(U175:$U$1045,W175)-1,"")</f>
        <v/>
      </c>
      <c r="Z175" s="20" t="str">
        <f t="shared" si="36"/>
        <v/>
      </c>
      <c r="AA175" s="15" t="str">
        <f>IF(W175=MIN(W:W),G175,"")</f>
        <v/>
      </c>
    </row>
    <row r="176" spans="7:27" x14ac:dyDescent="0.2">
      <c r="G176" s="15">
        <v>14793</v>
      </c>
      <c r="H176" s="3">
        <v>3.2128999999999998E-2</v>
      </c>
      <c r="I176" s="3">
        <v>2.8699999999999998E-4</v>
      </c>
      <c r="J176" s="3">
        <v>-7.0921990000000004E-3</v>
      </c>
      <c r="K176" s="3" t="str">
        <f t="shared" si="31"/>
        <v/>
      </c>
      <c r="L176" s="3" t="str">
        <f t="shared" si="32"/>
        <v/>
      </c>
      <c r="M176" s="3" t="str">
        <f t="shared" si="33"/>
        <v/>
      </c>
      <c r="N176" s="3" t="str">
        <f t="shared" si="32"/>
        <v/>
      </c>
      <c r="O176" s="3" t="str">
        <f t="shared" si="34"/>
        <v/>
      </c>
      <c r="P176" s="3" t="str">
        <f t="shared" si="25"/>
        <v/>
      </c>
      <c r="Q176" s="3" t="str">
        <f t="shared" si="35"/>
        <v/>
      </c>
      <c r="R176" s="3" t="str">
        <f t="shared" si="26"/>
        <v/>
      </c>
      <c r="S176" s="17" t="str">
        <f t="shared" si="27"/>
        <v/>
      </c>
      <c r="T176" s="18" t="str">
        <f>IF(S176&lt;MAX(S$2:S176),(S176-MAX($S$2:S176))/MAX($S$2:S176),"")</f>
        <v/>
      </c>
      <c r="U176" s="18" t="str">
        <f t="shared" si="28"/>
        <v/>
      </c>
      <c r="V176" s="18" t="str">
        <f t="shared" si="29"/>
        <v/>
      </c>
      <c r="W176" s="18" t="str">
        <f t="shared" si="30"/>
        <v/>
      </c>
      <c r="X176" s="16" t="str">
        <f>IF(W176&lt;0,COUNTIF($V$2:V176,W176),"")</f>
        <v/>
      </c>
      <c r="Y176" s="16" t="str">
        <f>IF(W176&lt;0,COUNTIF(U176:$U$1045,W176)-1,"")</f>
        <v/>
      </c>
      <c r="Z176" s="20" t="str">
        <f t="shared" si="36"/>
        <v/>
      </c>
      <c r="AA176" s="15" t="str">
        <f>IF(W176=MIN(W:W),G176,"")</f>
        <v/>
      </c>
    </row>
    <row r="177" spans="7:27" x14ac:dyDescent="0.2">
      <c r="G177" s="15">
        <v>14824</v>
      </c>
      <c r="H177" s="3">
        <v>2.1689E-2</v>
      </c>
      <c r="I177" s="3">
        <v>4.2560000000000002E-3</v>
      </c>
      <c r="J177" s="3">
        <v>0</v>
      </c>
      <c r="K177" s="3" t="str">
        <f t="shared" si="31"/>
        <v/>
      </c>
      <c r="L177" s="3" t="str">
        <f t="shared" si="32"/>
        <v/>
      </c>
      <c r="M177" s="3" t="str">
        <f t="shared" si="33"/>
        <v/>
      </c>
      <c r="N177" s="3" t="str">
        <f t="shared" si="32"/>
        <v/>
      </c>
      <c r="O177" s="3" t="str">
        <f t="shared" si="34"/>
        <v/>
      </c>
      <c r="P177" s="3" t="str">
        <f t="shared" si="25"/>
        <v/>
      </c>
      <c r="Q177" s="3" t="str">
        <f t="shared" si="35"/>
        <v/>
      </c>
      <c r="R177" s="3" t="str">
        <f t="shared" si="26"/>
        <v/>
      </c>
      <c r="S177" s="17" t="str">
        <f t="shared" si="27"/>
        <v/>
      </c>
      <c r="T177" s="18" t="str">
        <f>IF(S177&lt;MAX(S$2:S177),(S177-MAX($S$2:S177))/MAX($S$2:S177),"")</f>
        <v/>
      </c>
      <c r="U177" s="18" t="str">
        <f t="shared" si="28"/>
        <v/>
      </c>
      <c r="V177" s="18" t="str">
        <f t="shared" si="29"/>
        <v/>
      </c>
      <c r="W177" s="18" t="str">
        <f t="shared" si="30"/>
        <v/>
      </c>
      <c r="X177" s="16" t="str">
        <f>IF(W177&lt;0,COUNTIF($V$2:V177,W177),"")</f>
        <v/>
      </c>
      <c r="Y177" s="16" t="str">
        <f>IF(W177&lt;0,COUNTIF(U177:$U$1045,W177)-1,"")</f>
        <v/>
      </c>
      <c r="Z177" s="20" t="str">
        <f t="shared" si="36"/>
        <v/>
      </c>
      <c r="AA177" s="15" t="str">
        <f>IF(W177=MIN(W:W),G177,"")</f>
        <v/>
      </c>
    </row>
    <row r="178" spans="7:27" x14ac:dyDescent="0.2">
      <c r="G178" s="15">
        <v>14855</v>
      </c>
      <c r="H178" s="3">
        <v>2.393E-2</v>
      </c>
      <c r="I178" s="3">
        <v>4.7489999999999997E-3</v>
      </c>
      <c r="J178" s="3">
        <v>0</v>
      </c>
      <c r="K178" s="3" t="str">
        <f t="shared" si="31"/>
        <v/>
      </c>
      <c r="L178" s="3" t="str">
        <f t="shared" si="32"/>
        <v/>
      </c>
      <c r="M178" s="3" t="str">
        <f t="shared" si="33"/>
        <v/>
      </c>
      <c r="N178" s="3" t="str">
        <f t="shared" si="32"/>
        <v/>
      </c>
      <c r="O178" s="3" t="str">
        <f t="shared" si="34"/>
        <v/>
      </c>
      <c r="P178" s="3" t="str">
        <f t="shared" si="25"/>
        <v/>
      </c>
      <c r="Q178" s="3" t="str">
        <f t="shared" si="35"/>
        <v/>
      </c>
      <c r="R178" s="3" t="str">
        <f t="shared" si="26"/>
        <v/>
      </c>
      <c r="S178" s="17" t="str">
        <f t="shared" si="27"/>
        <v/>
      </c>
      <c r="T178" s="18" t="str">
        <f>IF(S178&lt;MAX(S$2:S178),(S178-MAX($S$2:S178))/MAX($S$2:S178),"")</f>
        <v/>
      </c>
      <c r="U178" s="18" t="str">
        <f t="shared" si="28"/>
        <v/>
      </c>
      <c r="V178" s="18" t="str">
        <f t="shared" si="29"/>
        <v/>
      </c>
      <c r="W178" s="18" t="str">
        <f t="shared" si="30"/>
        <v/>
      </c>
      <c r="X178" s="16" t="str">
        <f>IF(W178&lt;0,COUNTIF($V$2:V178,W178),"")</f>
        <v/>
      </c>
      <c r="Y178" s="16" t="str">
        <f>IF(W178&lt;0,COUNTIF(U178:$U$1045,W178)-1,"")</f>
        <v/>
      </c>
      <c r="Z178" s="20" t="str">
        <f t="shared" si="36"/>
        <v/>
      </c>
      <c r="AA178" s="15" t="str">
        <f>IF(W178=MIN(W:W),G178,"")</f>
        <v/>
      </c>
    </row>
    <row r="179" spans="7:27" x14ac:dyDescent="0.2">
      <c r="G179" s="15">
        <v>14885</v>
      </c>
      <c r="H179" s="3">
        <v>3.0047000000000001E-2</v>
      </c>
      <c r="I179" s="3">
        <v>3.6470000000000001E-3</v>
      </c>
      <c r="J179" s="3">
        <v>0</v>
      </c>
      <c r="K179" s="3" t="str">
        <f t="shared" si="31"/>
        <v/>
      </c>
      <c r="L179" s="3" t="str">
        <f t="shared" si="32"/>
        <v/>
      </c>
      <c r="M179" s="3" t="str">
        <f t="shared" si="33"/>
        <v/>
      </c>
      <c r="N179" s="3" t="str">
        <f t="shared" si="32"/>
        <v/>
      </c>
      <c r="O179" s="3" t="str">
        <f t="shared" si="34"/>
        <v/>
      </c>
      <c r="P179" s="3" t="str">
        <f t="shared" si="25"/>
        <v/>
      </c>
      <c r="Q179" s="3" t="str">
        <f t="shared" si="35"/>
        <v/>
      </c>
      <c r="R179" s="3" t="str">
        <f t="shared" si="26"/>
        <v/>
      </c>
      <c r="S179" s="17" t="str">
        <f t="shared" si="27"/>
        <v/>
      </c>
      <c r="T179" s="18" t="str">
        <f>IF(S179&lt;MAX(S$2:S179),(S179-MAX($S$2:S179))/MAX($S$2:S179),"")</f>
        <v/>
      </c>
      <c r="U179" s="18" t="str">
        <f t="shared" si="28"/>
        <v/>
      </c>
      <c r="V179" s="18" t="str">
        <f t="shared" si="29"/>
        <v/>
      </c>
      <c r="W179" s="18" t="str">
        <f t="shared" si="30"/>
        <v/>
      </c>
      <c r="X179" s="16" t="str">
        <f>IF(W179&lt;0,COUNTIF($V$2:V179,W179),"")</f>
        <v/>
      </c>
      <c r="Y179" s="16" t="str">
        <f>IF(W179&lt;0,COUNTIF(U179:$U$1045,W179)-1,"")</f>
        <v/>
      </c>
      <c r="Z179" s="20" t="str">
        <f t="shared" si="36"/>
        <v/>
      </c>
      <c r="AA179" s="15" t="str">
        <f>IF(W179=MIN(W:W),G179,"")</f>
        <v/>
      </c>
    </row>
    <row r="180" spans="7:27" x14ac:dyDescent="0.2">
      <c r="G180" s="15">
        <v>14916</v>
      </c>
      <c r="H180" s="3">
        <v>-1.5658999999999999E-2</v>
      </c>
      <c r="I180" s="3">
        <v>5.5620000000000001E-3</v>
      </c>
      <c r="J180" s="3">
        <v>0</v>
      </c>
      <c r="K180" s="3" t="str">
        <f t="shared" si="31"/>
        <v/>
      </c>
      <c r="L180" s="3" t="str">
        <f t="shared" si="32"/>
        <v/>
      </c>
      <c r="M180" s="3" t="str">
        <f t="shared" si="33"/>
        <v/>
      </c>
      <c r="N180" s="3" t="str">
        <f t="shared" si="32"/>
        <v/>
      </c>
      <c r="O180" s="3" t="str">
        <f t="shared" si="34"/>
        <v/>
      </c>
      <c r="P180" s="3" t="str">
        <f t="shared" si="25"/>
        <v/>
      </c>
      <c r="Q180" s="3" t="str">
        <f t="shared" si="35"/>
        <v/>
      </c>
      <c r="R180" s="3" t="str">
        <f t="shared" si="26"/>
        <v/>
      </c>
      <c r="S180" s="17" t="str">
        <f t="shared" si="27"/>
        <v/>
      </c>
      <c r="T180" s="18" t="str">
        <f>IF(S180&lt;MAX(S$2:S180),(S180-MAX($S$2:S180))/MAX($S$2:S180),"")</f>
        <v/>
      </c>
      <c r="U180" s="18" t="str">
        <f t="shared" si="28"/>
        <v/>
      </c>
      <c r="V180" s="18" t="str">
        <f t="shared" si="29"/>
        <v/>
      </c>
      <c r="W180" s="18" t="str">
        <f t="shared" si="30"/>
        <v/>
      </c>
      <c r="X180" s="16" t="str">
        <f>IF(W180&lt;0,COUNTIF($V$2:V180,W180),"")</f>
        <v/>
      </c>
      <c r="Y180" s="16" t="str">
        <f>IF(W180&lt;0,COUNTIF(U180:$U$1045,W180)-1,"")</f>
        <v/>
      </c>
      <c r="Z180" s="20" t="str">
        <f t="shared" si="36"/>
        <v/>
      </c>
      <c r="AA180" s="15" t="str">
        <f>IF(W180=MIN(W:W),G180,"")</f>
        <v/>
      </c>
    </row>
    <row r="181" spans="7:27" x14ac:dyDescent="0.2">
      <c r="G181" s="15">
        <v>14946</v>
      </c>
      <c r="H181" s="3">
        <v>6.9360000000000003E-3</v>
      </c>
      <c r="I181" s="3">
        <v>2.7699999999999999E-3</v>
      </c>
      <c r="J181" s="3">
        <v>7.1428569999999999E-3</v>
      </c>
      <c r="K181" s="3" t="str">
        <f t="shared" si="31"/>
        <v/>
      </c>
      <c r="L181" s="3" t="str">
        <f t="shared" si="32"/>
        <v/>
      </c>
      <c r="M181" s="3" t="str">
        <f t="shared" si="33"/>
        <v/>
      </c>
      <c r="N181" s="3" t="str">
        <f t="shared" si="32"/>
        <v/>
      </c>
      <c r="O181" s="3" t="str">
        <f t="shared" si="34"/>
        <v/>
      </c>
      <c r="P181" s="3" t="str">
        <f t="shared" si="25"/>
        <v/>
      </c>
      <c r="Q181" s="3" t="str">
        <f t="shared" si="35"/>
        <v/>
      </c>
      <c r="R181" s="3" t="str">
        <f t="shared" si="26"/>
        <v/>
      </c>
      <c r="S181" s="17" t="str">
        <f t="shared" si="27"/>
        <v/>
      </c>
      <c r="T181" s="18" t="str">
        <f>IF(S181&lt;MAX(S$2:S181),(S181-MAX($S$2:S181))/MAX($S$2:S181),"")</f>
        <v/>
      </c>
      <c r="U181" s="18" t="str">
        <f t="shared" si="28"/>
        <v/>
      </c>
      <c r="V181" s="18" t="str">
        <f t="shared" si="29"/>
        <v/>
      </c>
      <c r="W181" s="18" t="str">
        <f t="shared" si="30"/>
        <v/>
      </c>
      <c r="X181" s="16" t="str">
        <f>IF(W181&lt;0,COUNTIF($V$2:V181,W181),"")</f>
        <v/>
      </c>
      <c r="Y181" s="16" t="str">
        <f>IF(W181&lt;0,COUNTIF(U181:$U$1045,W181)-1,"")</f>
        <v/>
      </c>
      <c r="Z181" s="20" t="str">
        <f t="shared" si="36"/>
        <v/>
      </c>
      <c r="AA181" s="15" t="str">
        <f>IF(W181=MIN(W:W),G181,"")</f>
        <v/>
      </c>
    </row>
    <row r="182" spans="7:27" x14ac:dyDescent="0.2">
      <c r="G182" s="15">
        <v>14977</v>
      </c>
      <c r="H182" s="3">
        <v>-4.1362000000000003E-2</v>
      </c>
      <c r="I182" s="3">
        <v>7.2999999999999999E-5</v>
      </c>
      <c r="J182" s="3">
        <v>0</v>
      </c>
      <c r="K182" s="3" t="str">
        <f t="shared" si="31"/>
        <v/>
      </c>
      <c r="L182" s="3" t="str">
        <f t="shared" si="32"/>
        <v/>
      </c>
      <c r="M182" s="3" t="str">
        <f t="shared" si="33"/>
        <v/>
      </c>
      <c r="N182" s="3" t="str">
        <f t="shared" si="32"/>
        <v/>
      </c>
      <c r="O182" s="3" t="str">
        <f t="shared" si="34"/>
        <v/>
      </c>
      <c r="P182" s="3" t="str">
        <f t="shared" si="25"/>
        <v/>
      </c>
      <c r="Q182" s="3" t="str">
        <f t="shared" si="35"/>
        <v/>
      </c>
      <c r="R182" s="3" t="str">
        <f t="shared" si="26"/>
        <v/>
      </c>
      <c r="S182" s="17" t="str">
        <f t="shared" si="27"/>
        <v/>
      </c>
      <c r="T182" s="18" t="str">
        <f>IF(S182&lt;MAX(S$2:S182),(S182-MAX($S$2:S182))/MAX($S$2:S182),"")</f>
        <v/>
      </c>
      <c r="U182" s="18" t="str">
        <f t="shared" si="28"/>
        <v/>
      </c>
      <c r="V182" s="18" t="str">
        <f t="shared" si="29"/>
        <v/>
      </c>
      <c r="W182" s="18" t="str">
        <f t="shared" si="30"/>
        <v/>
      </c>
      <c r="X182" s="16" t="str">
        <f>IF(W182&lt;0,COUNTIF($V$2:V182,W182),"")</f>
        <v/>
      </c>
      <c r="Y182" s="16" t="str">
        <f>IF(W182&lt;0,COUNTIF(U182:$U$1045,W182)-1,"")</f>
        <v/>
      </c>
      <c r="Z182" s="20" t="str">
        <f t="shared" si="36"/>
        <v/>
      </c>
      <c r="AA182" s="15" t="str">
        <f>IF(W182=MIN(W:W),G182,"")</f>
        <v/>
      </c>
    </row>
    <row r="183" spans="7:27" x14ac:dyDescent="0.2">
      <c r="G183" s="15">
        <v>15008</v>
      </c>
      <c r="H183" s="3">
        <v>-1.5559E-2</v>
      </c>
      <c r="I183" s="3">
        <v>-4.6499999999999996E-3</v>
      </c>
      <c r="J183" s="3">
        <v>0</v>
      </c>
      <c r="K183" s="3" t="str">
        <f t="shared" si="31"/>
        <v/>
      </c>
      <c r="L183" s="3" t="str">
        <f t="shared" si="32"/>
        <v/>
      </c>
      <c r="M183" s="3" t="str">
        <f t="shared" si="33"/>
        <v/>
      </c>
      <c r="N183" s="3" t="str">
        <f t="shared" si="32"/>
        <v/>
      </c>
      <c r="O183" s="3" t="str">
        <f t="shared" si="34"/>
        <v/>
      </c>
      <c r="P183" s="3" t="str">
        <f t="shared" si="25"/>
        <v/>
      </c>
      <c r="Q183" s="3" t="str">
        <f t="shared" si="35"/>
        <v/>
      </c>
      <c r="R183" s="3" t="str">
        <f t="shared" si="26"/>
        <v/>
      </c>
      <c r="S183" s="17" t="str">
        <f t="shared" si="27"/>
        <v/>
      </c>
      <c r="T183" s="18" t="str">
        <f>IF(S183&lt;MAX(S$2:S183),(S183-MAX($S$2:S183))/MAX($S$2:S183),"")</f>
        <v/>
      </c>
      <c r="U183" s="18" t="str">
        <f t="shared" si="28"/>
        <v/>
      </c>
      <c r="V183" s="18" t="str">
        <f t="shared" si="29"/>
        <v/>
      </c>
      <c r="W183" s="18" t="str">
        <f t="shared" si="30"/>
        <v/>
      </c>
      <c r="X183" s="16" t="str">
        <f>IF(W183&lt;0,COUNTIF($V$2:V183,W183),"")</f>
        <v/>
      </c>
      <c r="Y183" s="16" t="str">
        <f>IF(W183&lt;0,COUNTIF(U183:$U$1045,W183)-1,"")</f>
        <v/>
      </c>
      <c r="Z183" s="20" t="str">
        <f t="shared" si="36"/>
        <v/>
      </c>
      <c r="AA183" s="15" t="str">
        <f>IF(W183=MIN(W:W),G183,"")</f>
        <v/>
      </c>
    </row>
    <row r="184" spans="7:27" x14ac:dyDescent="0.2">
      <c r="G184" s="15">
        <v>15036</v>
      </c>
      <c r="H184" s="3">
        <v>8.3689999999999997E-3</v>
      </c>
      <c r="I184" s="3">
        <v>6.8640000000000003E-3</v>
      </c>
      <c r="J184" s="3">
        <v>7.0921990000000004E-3</v>
      </c>
      <c r="K184" s="3" t="str">
        <f t="shared" si="31"/>
        <v/>
      </c>
      <c r="L184" s="3" t="str">
        <f t="shared" si="32"/>
        <v/>
      </c>
      <c r="M184" s="3" t="str">
        <f t="shared" si="33"/>
        <v/>
      </c>
      <c r="N184" s="3" t="str">
        <f t="shared" si="32"/>
        <v/>
      </c>
      <c r="O184" s="3" t="str">
        <f t="shared" si="34"/>
        <v/>
      </c>
      <c r="P184" s="3" t="str">
        <f t="shared" si="25"/>
        <v/>
      </c>
      <c r="Q184" s="3" t="str">
        <f t="shared" si="35"/>
        <v/>
      </c>
      <c r="R184" s="3" t="str">
        <f t="shared" si="26"/>
        <v/>
      </c>
      <c r="S184" s="17" t="str">
        <f t="shared" si="27"/>
        <v/>
      </c>
      <c r="T184" s="18" t="str">
        <f>IF(S184&lt;MAX(S$2:S184),(S184-MAX($S$2:S184))/MAX($S$2:S184),"")</f>
        <v/>
      </c>
      <c r="U184" s="18" t="str">
        <f t="shared" si="28"/>
        <v/>
      </c>
      <c r="V184" s="18" t="str">
        <f t="shared" si="29"/>
        <v/>
      </c>
      <c r="W184" s="18" t="str">
        <f t="shared" si="30"/>
        <v/>
      </c>
      <c r="X184" s="16" t="str">
        <f>IF(W184&lt;0,COUNTIF($V$2:V184,W184),"")</f>
        <v/>
      </c>
      <c r="Y184" s="16" t="str">
        <f>IF(W184&lt;0,COUNTIF(U184:$U$1045,W184)-1,"")</f>
        <v/>
      </c>
      <c r="Z184" s="20" t="str">
        <f t="shared" si="36"/>
        <v/>
      </c>
      <c r="AA184" s="15" t="str">
        <f>IF(W184=MIN(W:W),G184,"")</f>
        <v/>
      </c>
    </row>
    <row r="185" spans="7:27" x14ac:dyDescent="0.2">
      <c r="G185" s="15">
        <v>15067</v>
      </c>
      <c r="H185" s="3">
        <v>-5.3802000000000003E-2</v>
      </c>
      <c r="I185" s="3">
        <v>3.3470000000000001E-3</v>
      </c>
      <c r="J185" s="3">
        <v>7.0422540000000004E-3</v>
      </c>
      <c r="K185" s="3" t="str">
        <f t="shared" si="31"/>
        <v/>
      </c>
      <c r="L185" s="3" t="str">
        <f t="shared" si="32"/>
        <v/>
      </c>
      <c r="M185" s="3" t="str">
        <f t="shared" si="33"/>
        <v/>
      </c>
      <c r="N185" s="3" t="str">
        <f t="shared" si="32"/>
        <v/>
      </c>
      <c r="O185" s="3" t="str">
        <f t="shared" si="34"/>
        <v/>
      </c>
      <c r="P185" s="3" t="str">
        <f t="shared" si="25"/>
        <v/>
      </c>
      <c r="Q185" s="3" t="str">
        <f t="shared" si="35"/>
        <v/>
      </c>
      <c r="R185" s="3" t="str">
        <f t="shared" si="26"/>
        <v/>
      </c>
      <c r="S185" s="17" t="str">
        <f t="shared" si="27"/>
        <v/>
      </c>
      <c r="T185" s="18" t="str">
        <f>IF(S185&lt;MAX(S$2:S185),(S185-MAX($S$2:S185))/MAX($S$2:S185),"")</f>
        <v/>
      </c>
      <c r="U185" s="18" t="str">
        <f t="shared" si="28"/>
        <v/>
      </c>
      <c r="V185" s="18" t="str">
        <f t="shared" si="29"/>
        <v/>
      </c>
      <c r="W185" s="18" t="str">
        <f t="shared" si="30"/>
        <v/>
      </c>
      <c r="X185" s="16" t="str">
        <f>IF(W185&lt;0,COUNTIF($V$2:V185,W185),"")</f>
        <v/>
      </c>
      <c r="Y185" s="16" t="str">
        <f>IF(W185&lt;0,COUNTIF(U185:$U$1045,W185)-1,"")</f>
        <v/>
      </c>
      <c r="Z185" s="20" t="str">
        <f t="shared" si="36"/>
        <v/>
      </c>
      <c r="AA185" s="15" t="str">
        <f>IF(W185=MIN(W:W),G185,"")</f>
        <v/>
      </c>
    </row>
    <row r="186" spans="7:27" x14ac:dyDescent="0.2">
      <c r="G186" s="15">
        <v>15097</v>
      </c>
      <c r="H186" s="3">
        <v>1.4673E-2</v>
      </c>
      <c r="I186" s="3">
        <v>1.1770000000000001E-3</v>
      </c>
      <c r="J186" s="3">
        <v>6.9930069999999999E-3</v>
      </c>
      <c r="K186" s="3" t="str">
        <f t="shared" si="31"/>
        <v/>
      </c>
      <c r="L186" s="3" t="str">
        <f t="shared" si="32"/>
        <v/>
      </c>
      <c r="M186" s="3" t="str">
        <f t="shared" si="33"/>
        <v/>
      </c>
      <c r="N186" s="3" t="str">
        <f t="shared" si="32"/>
        <v/>
      </c>
      <c r="O186" s="3" t="str">
        <f t="shared" si="34"/>
        <v/>
      </c>
      <c r="P186" s="3" t="str">
        <f t="shared" si="25"/>
        <v/>
      </c>
      <c r="Q186" s="3" t="str">
        <f t="shared" si="35"/>
        <v/>
      </c>
      <c r="R186" s="3" t="str">
        <f t="shared" si="26"/>
        <v/>
      </c>
      <c r="S186" s="17" t="str">
        <f t="shared" si="27"/>
        <v/>
      </c>
      <c r="T186" s="18" t="str">
        <f>IF(S186&lt;MAX(S$2:S186),(S186-MAX($S$2:S186))/MAX($S$2:S186),"")</f>
        <v/>
      </c>
      <c r="U186" s="18" t="str">
        <f t="shared" si="28"/>
        <v/>
      </c>
      <c r="V186" s="18" t="str">
        <f t="shared" si="29"/>
        <v/>
      </c>
      <c r="W186" s="18" t="str">
        <f t="shared" si="30"/>
        <v/>
      </c>
      <c r="X186" s="16" t="str">
        <f>IF(W186&lt;0,COUNTIF($V$2:V186,W186),"")</f>
        <v/>
      </c>
      <c r="Y186" s="16" t="str">
        <f>IF(W186&lt;0,COUNTIF(U186:$U$1045,W186)-1,"")</f>
        <v/>
      </c>
      <c r="Z186" s="20" t="str">
        <f t="shared" si="36"/>
        <v/>
      </c>
      <c r="AA186" s="15" t="str">
        <f>IF(W186=MIN(W:W),G186,"")</f>
        <v/>
      </c>
    </row>
    <row r="187" spans="7:27" x14ac:dyDescent="0.2">
      <c r="G187" s="15">
        <v>15128</v>
      </c>
      <c r="H187" s="3">
        <v>5.8520000000000003E-2</v>
      </c>
      <c r="I187" s="3">
        <v>5.6059999999999999E-3</v>
      </c>
      <c r="J187" s="3">
        <v>2.0833332999999999E-2</v>
      </c>
      <c r="K187" s="3" t="str">
        <f t="shared" si="31"/>
        <v/>
      </c>
      <c r="L187" s="3" t="str">
        <f t="shared" si="32"/>
        <v/>
      </c>
      <c r="M187" s="3" t="str">
        <f t="shared" si="33"/>
        <v/>
      </c>
      <c r="N187" s="3" t="str">
        <f t="shared" si="32"/>
        <v/>
      </c>
      <c r="O187" s="3" t="str">
        <f t="shared" si="34"/>
        <v/>
      </c>
      <c r="P187" s="3" t="str">
        <f t="shared" si="25"/>
        <v/>
      </c>
      <c r="Q187" s="3" t="str">
        <f t="shared" si="35"/>
        <v/>
      </c>
      <c r="R187" s="3" t="str">
        <f t="shared" si="26"/>
        <v/>
      </c>
      <c r="S187" s="17" t="str">
        <f t="shared" si="27"/>
        <v/>
      </c>
      <c r="T187" s="18" t="str">
        <f>IF(S187&lt;MAX(S$2:S187),(S187-MAX($S$2:S187))/MAX($S$2:S187),"")</f>
        <v/>
      </c>
      <c r="U187" s="18" t="str">
        <f t="shared" si="28"/>
        <v/>
      </c>
      <c r="V187" s="18" t="str">
        <f t="shared" si="29"/>
        <v/>
      </c>
      <c r="W187" s="18" t="str">
        <f t="shared" si="30"/>
        <v/>
      </c>
      <c r="X187" s="16" t="str">
        <f>IF(W187&lt;0,COUNTIF($V$2:V187,W187),"")</f>
        <v/>
      </c>
      <c r="Y187" s="16" t="str">
        <f>IF(W187&lt;0,COUNTIF(U187:$U$1045,W187)-1,"")</f>
        <v/>
      </c>
      <c r="Z187" s="20" t="str">
        <f t="shared" si="36"/>
        <v/>
      </c>
      <c r="AA187" s="15" t="str">
        <f>IF(W187=MIN(W:W),G187,"")</f>
        <v/>
      </c>
    </row>
    <row r="188" spans="7:27" x14ac:dyDescent="0.2">
      <c r="G188" s="15">
        <v>15158</v>
      </c>
      <c r="H188" s="3">
        <v>5.9406E-2</v>
      </c>
      <c r="I188" s="3">
        <v>2.5000000000000001E-5</v>
      </c>
      <c r="J188" s="3">
        <v>0</v>
      </c>
      <c r="K188" s="3" t="str">
        <f t="shared" si="31"/>
        <v/>
      </c>
      <c r="L188" s="3" t="str">
        <f t="shared" si="32"/>
        <v/>
      </c>
      <c r="M188" s="3" t="str">
        <f t="shared" si="33"/>
        <v/>
      </c>
      <c r="N188" s="3" t="str">
        <f t="shared" si="32"/>
        <v/>
      </c>
      <c r="O188" s="3" t="str">
        <f t="shared" si="34"/>
        <v/>
      </c>
      <c r="P188" s="3" t="str">
        <f t="shared" si="25"/>
        <v/>
      </c>
      <c r="Q188" s="3" t="str">
        <f t="shared" si="35"/>
        <v/>
      </c>
      <c r="R188" s="3" t="str">
        <f t="shared" si="26"/>
        <v/>
      </c>
      <c r="S188" s="17" t="str">
        <f t="shared" si="27"/>
        <v/>
      </c>
      <c r="T188" s="18" t="str">
        <f>IF(S188&lt;MAX(S$2:S188),(S188-MAX($S$2:S188))/MAX($S$2:S188),"")</f>
        <v/>
      </c>
      <c r="U188" s="18" t="str">
        <f t="shared" si="28"/>
        <v/>
      </c>
      <c r="V188" s="18" t="str">
        <f t="shared" si="29"/>
        <v/>
      </c>
      <c r="W188" s="18" t="str">
        <f t="shared" si="30"/>
        <v/>
      </c>
      <c r="X188" s="16" t="str">
        <f>IF(W188&lt;0,COUNTIF($V$2:V188,W188),"")</f>
        <v/>
      </c>
      <c r="Y188" s="16" t="str">
        <f>IF(W188&lt;0,COUNTIF(U188:$U$1045,W188)-1,"")</f>
        <v/>
      </c>
      <c r="Z188" s="20" t="str">
        <f t="shared" si="36"/>
        <v/>
      </c>
      <c r="AA188" s="15" t="str">
        <f>IF(W188=MIN(W:W),G188,"")</f>
        <v/>
      </c>
    </row>
    <row r="189" spans="7:27" x14ac:dyDescent="0.2">
      <c r="G189" s="15">
        <v>15189</v>
      </c>
      <c r="H189" s="3">
        <v>-9.9400000000000009E-4</v>
      </c>
      <c r="I189" s="3">
        <v>1.078E-3</v>
      </c>
      <c r="J189" s="3">
        <v>1.3605442000000001E-2</v>
      </c>
      <c r="K189" s="3" t="str">
        <f t="shared" si="31"/>
        <v/>
      </c>
      <c r="L189" s="3" t="str">
        <f t="shared" si="32"/>
        <v/>
      </c>
      <c r="M189" s="3" t="str">
        <f t="shared" si="33"/>
        <v/>
      </c>
      <c r="N189" s="3" t="str">
        <f t="shared" si="32"/>
        <v/>
      </c>
      <c r="O189" s="3" t="str">
        <f t="shared" si="34"/>
        <v/>
      </c>
      <c r="P189" s="3" t="str">
        <f t="shared" si="25"/>
        <v/>
      </c>
      <c r="Q189" s="3" t="str">
        <f t="shared" si="35"/>
        <v/>
      </c>
      <c r="R189" s="3" t="str">
        <f t="shared" si="26"/>
        <v/>
      </c>
      <c r="S189" s="17" t="str">
        <f t="shared" si="27"/>
        <v/>
      </c>
      <c r="T189" s="18" t="str">
        <f>IF(S189&lt;MAX(S$2:S189),(S189-MAX($S$2:S189))/MAX($S$2:S189),"")</f>
        <v/>
      </c>
      <c r="U189" s="18" t="str">
        <f t="shared" si="28"/>
        <v/>
      </c>
      <c r="V189" s="18" t="str">
        <f t="shared" si="29"/>
        <v/>
      </c>
      <c r="W189" s="18" t="str">
        <f t="shared" si="30"/>
        <v/>
      </c>
      <c r="X189" s="16" t="str">
        <f>IF(W189&lt;0,COUNTIF($V$2:V189,W189),"")</f>
        <v/>
      </c>
      <c r="Y189" s="16" t="str">
        <f>IF(W189&lt;0,COUNTIF(U189:$U$1045,W189)-1,"")</f>
        <v/>
      </c>
      <c r="Z189" s="20" t="str">
        <f t="shared" si="36"/>
        <v/>
      </c>
      <c r="AA189" s="15" t="str">
        <f>IF(W189=MIN(W:W),G189,"")</f>
        <v/>
      </c>
    </row>
    <row r="190" spans="7:27" x14ac:dyDescent="0.2">
      <c r="G190" s="15">
        <v>15220</v>
      </c>
      <c r="H190" s="3">
        <v>-8.8629999999999994E-3</v>
      </c>
      <c r="I190" s="3">
        <v>2.4000000000000001E-5</v>
      </c>
      <c r="J190" s="3">
        <v>1.3422819000000001E-2</v>
      </c>
      <c r="K190" s="3" t="str">
        <f t="shared" si="31"/>
        <v/>
      </c>
      <c r="L190" s="3" t="str">
        <f t="shared" si="32"/>
        <v/>
      </c>
      <c r="M190" s="3" t="str">
        <f t="shared" si="33"/>
        <v/>
      </c>
      <c r="N190" s="3" t="str">
        <f t="shared" si="32"/>
        <v/>
      </c>
      <c r="O190" s="3" t="str">
        <f t="shared" si="34"/>
        <v/>
      </c>
      <c r="P190" s="3" t="str">
        <f t="shared" si="25"/>
        <v/>
      </c>
      <c r="Q190" s="3" t="str">
        <f t="shared" si="35"/>
        <v/>
      </c>
      <c r="R190" s="3" t="str">
        <f t="shared" si="26"/>
        <v/>
      </c>
      <c r="S190" s="17" t="str">
        <f t="shared" si="27"/>
        <v/>
      </c>
      <c r="T190" s="18" t="str">
        <f>IF(S190&lt;MAX(S$2:S190),(S190-MAX($S$2:S190))/MAX($S$2:S190),"")</f>
        <v/>
      </c>
      <c r="U190" s="18" t="str">
        <f t="shared" si="28"/>
        <v/>
      </c>
      <c r="V190" s="18" t="str">
        <f t="shared" si="29"/>
        <v/>
      </c>
      <c r="W190" s="18" t="str">
        <f t="shared" si="30"/>
        <v/>
      </c>
      <c r="X190" s="16" t="str">
        <f>IF(W190&lt;0,COUNTIF($V$2:V190,W190),"")</f>
        <v/>
      </c>
      <c r="Y190" s="16" t="str">
        <f>IF(W190&lt;0,COUNTIF(U190:$U$1045,W190)-1,"")</f>
        <v/>
      </c>
      <c r="Z190" s="20" t="str">
        <f t="shared" si="36"/>
        <v/>
      </c>
      <c r="AA190" s="15" t="str">
        <f>IF(W190=MIN(W:W),G190,"")</f>
        <v/>
      </c>
    </row>
    <row r="191" spans="7:27" x14ac:dyDescent="0.2">
      <c r="G191" s="15">
        <v>15250</v>
      </c>
      <c r="H191" s="3">
        <v>-5.1579E-2</v>
      </c>
      <c r="I191" s="3">
        <v>2.2769999999999999E-3</v>
      </c>
      <c r="J191" s="3">
        <v>1.3245033E-2</v>
      </c>
      <c r="K191" s="3" t="str">
        <f t="shared" si="31"/>
        <v/>
      </c>
      <c r="L191" s="3" t="str">
        <f t="shared" si="32"/>
        <v/>
      </c>
      <c r="M191" s="3" t="str">
        <f t="shared" si="33"/>
        <v/>
      </c>
      <c r="N191" s="3" t="str">
        <f t="shared" si="32"/>
        <v/>
      </c>
      <c r="O191" s="3" t="str">
        <f t="shared" si="34"/>
        <v/>
      </c>
      <c r="P191" s="3" t="str">
        <f t="shared" si="25"/>
        <v/>
      </c>
      <c r="Q191" s="3" t="str">
        <f t="shared" si="35"/>
        <v/>
      </c>
      <c r="R191" s="3" t="str">
        <f t="shared" si="26"/>
        <v/>
      </c>
      <c r="S191" s="17" t="str">
        <f t="shared" si="27"/>
        <v/>
      </c>
      <c r="T191" s="18" t="str">
        <f>IF(S191&lt;MAX(S$2:S191),(S191-MAX($S$2:S191))/MAX($S$2:S191),"")</f>
        <v/>
      </c>
      <c r="U191" s="18" t="str">
        <f t="shared" si="28"/>
        <v/>
      </c>
      <c r="V191" s="18" t="str">
        <f t="shared" si="29"/>
        <v/>
      </c>
      <c r="W191" s="18" t="str">
        <f t="shared" si="30"/>
        <v/>
      </c>
      <c r="X191" s="16" t="str">
        <f>IF(W191&lt;0,COUNTIF($V$2:V191,W191),"")</f>
        <v/>
      </c>
      <c r="Y191" s="16" t="str">
        <f>IF(W191&lt;0,COUNTIF(U191:$U$1045,W191)-1,"")</f>
        <v/>
      </c>
      <c r="Z191" s="20" t="str">
        <f t="shared" si="36"/>
        <v/>
      </c>
      <c r="AA191" s="15" t="str">
        <f>IF(W191=MIN(W:W),G191,"")</f>
        <v/>
      </c>
    </row>
    <row r="192" spans="7:27" x14ac:dyDescent="0.2">
      <c r="G192" s="15">
        <v>15281</v>
      </c>
      <c r="H192" s="3">
        <v>-1.8005E-2</v>
      </c>
      <c r="I192" s="3">
        <v>-9.1699999999999993E-3</v>
      </c>
      <c r="J192" s="3">
        <v>6.5359479999999998E-3</v>
      </c>
      <c r="K192" s="3" t="str">
        <f t="shared" si="31"/>
        <v/>
      </c>
      <c r="L192" s="3" t="str">
        <f t="shared" si="32"/>
        <v/>
      </c>
      <c r="M192" s="3" t="str">
        <f t="shared" si="33"/>
        <v/>
      </c>
      <c r="N192" s="3" t="str">
        <f t="shared" si="32"/>
        <v/>
      </c>
      <c r="O192" s="3" t="str">
        <f t="shared" si="34"/>
        <v/>
      </c>
      <c r="P192" s="3" t="str">
        <f t="shared" si="25"/>
        <v/>
      </c>
      <c r="Q192" s="3" t="str">
        <f t="shared" si="35"/>
        <v/>
      </c>
      <c r="R192" s="3" t="str">
        <f t="shared" si="26"/>
        <v/>
      </c>
      <c r="S192" s="17" t="str">
        <f t="shared" si="27"/>
        <v/>
      </c>
      <c r="T192" s="18" t="str">
        <f>IF(S192&lt;MAX(S$2:S192),(S192-MAX($S$2:S192))/MAX($S$2:S192),"")</f>
        <v/>
      </c>
      <c r="U192" s="18" t="str">
        <f t="shared" si="28"/>
        <v/>
      </c>
      <c r="V192" s="18" t="str">
        <f t="shared" si="29"/>
        <v/>
      </c>
      <c r="W192" s="18" t="str">
        <f t="shared" si="30"/>
        <v/>
      </c>
      <c r="X192" s="16" t="str">
        <f>IF(W192&lt;0,COUNTIF($V$2:V192,W192),"")</f>
        <v/>
      </c>
      <c r="Y192" s="16" t="str">
        <f>IF(W192&lt;0,COUNTIF(U192:$U$1045,W192)-1,"")</f>
        <v/>
      </c>
      <c r="Z192" s="20" t="str">
        <f t="shared" si="36"/>
        <v/>
      </c>
      <c r="AA192" s="15" t="str">
        <f>IF(W192=MIN(W:W),G192,"")</f>
        <v/>
      </c>
    </row>
    <row r="193" spans="7:27" x14ac:dyDescent="0.2">
      <c r="G193" s="15">
        <v>15311</v>
      </c>
      <c r="H193" s="3">
        <v>-4.8256E-2</v>
      </c>
      <c r="I193" s="3">
        <v>-1.6100000000000001E-3</v>
      </c>
      <c r="J193" s="3">
        <v>6.4935059999999996E-3</v>
      </c>
      <c r="K193" s="3" t="str">
        <f t="shared" si="31"/>
        <v/>
      </c>
      <c r="L193" s="3" t="str">
        <f t="shared" si="32"/>
        <v/>
      </c>
      <c r="M193" s="3" t="str">
        <f t="shared" si="33"/>
        <v/>
      </c>
      <c r="N193" s="3" t="str">
        <f t="shared" si="32"/>
        <v/>
      </c>
      <c r="O193" s="3" t="str">
        <f t="shared" si="34"/>
        <v/>
      </c>
      <c r="P193" s="3" t="str">
        <f t="shared" si="25"/>
        <v/>
      </c>
      <c r="Q193" s="3" t="str">
        <f t="shared" si="35"/>
        <v/>
      </c>
      <c r="R193" s="3" t="str">
        <f t="shared" si="26"/>
        <v/>
      </c>
      <c r="S193" s="17" t="str">
        <f t="shared" si="27"/>
        <v/>
      </c>
      <c r="T193" s="18" t="str">
        <f>IF(S193&lt;MAX(S$2:S193),(S193-MAX($S$2:S193))/MAX($S$2:S193),"")</f>
        <v/>
      </c>
      <c r="U193" s="18" t="str">
        <f t="shared" si="28"/>
        <v/>
      </c>
      <c r="V193" s="18" t="str">
        <f t="shared" si="29"/>
        <v/>
      </c>
      <c r="W193" s="18" t="str">
        <f t="shared" si="30"/>
        <v/>
      </c>
      <c r="X193" s="16" t="str">
        <f>IF(W193&lt;0,COUNTIF($V$2:V193,W193),"")</f>
        <v/>
      </c>
      <c r="Y193" s="16" t="str">
        <f>IF(W193&lt;0,COUNTIF(U193:$U$1045,W193)-1,"")</f>
        <v/>
      </c>
      <c r="Z193" s="20" t="str">
        <f t="shared" si="36"/>
        <v/>
      </c>
      <c r="AA193" s="15" t="str">
        <f>IF(W193=MIN(W:W),G193,"")</f>
        <v/>
      </c>
    </row>
    <row r="194" spans="7:27" x14ac:dyDescent="0.2">
      <c r="G194" s="15">
        <v>15342</v>
      </c>
      <c r="H194" s="3">
        <v>6.8910000000000004E-3</v>
      </c>
      <c r="I194" s="3">
        <v>7.4190000000000002E-3</v>
      </c>
      <c r="J194" s="3">
        <v>1.2903226E-2</v>
      </c>
      <c r="K194" s="3" t="str">
        <f t="shared" si="31"/>
        <v/>
      </c>
      <c r="L194" s="3" t="str">
        <f t="shared" si="32"/>
        <v/>
      </c>
      <c r="M194" s="3" t="str">
        <f t="shared" si="33"/>
        <v/>
      </c>
      <c r="N194" s="3" t="str">
        <f t="shared" si="32"/>
        <v/>
      </c>
      <c r="O194" s="3" t="str">
        <f t="shared" si="34"/>
        <v/>
      </c>
      <c r="P194" s="3" t="str">
        <f t="shared" ref="P194:P257" si="37">IF(O194="","",1+O194)</f>
        <v/>
      </c>
      <c r="Q194" s="3" t="str">
        <f t="shared" si="35"/>
        <v/>
      </c>
      <c r="R194" s="3" t="str">
        <f t="shared" ref="R194:R257" si="38">IF(Q194="","",1+Q194)</f>
        <v/>
      </c>
      <c r="S194" s="17" t="str">
        <f t="shared" ref="S194:S257" si="39">IF(G194=$B$4,(1+Q194),IF(AND(G194&gt;$B$4,G194&lt;=$B$5),(1+Q194)*S193,""))</f>
        <v/>
      </c>
      <c r="T194" s="18" t="str">
        <f>IF(S194&lt;MAX(S$2:S194),(S194-MAX($S$2:S194))/MAX($S$2:S194),"")</f>
        <v/>
      </c>
      <c r="U194" s="18" t="str">
        <f t="shared" ref="U194:U231" si="40">IF(T194="","",MIN(U193,T194))</f>
        <v/>
      </c>
      <c r="V194" s="18" t="str">
        <f t="shared" ref="V194:V231" si="41">IF(T194="","",MIN(V195,T194))</f>
        <v/>
      </c>
      <c r="W194" s="18" t="str">
        <f t="shared" ref="W194:W257" si="42">IF(AND(V194=U194,T194&lt;-$B$6),T194,"")</f>
        <v/>
      </c>
      <c r="X194" s="16" t="str">
        <f>IF(W194&lt;0,COUNTIF($V$2:V194,W194),"")</f>
        <v/>
      </c>
      <c r="Y194" s="16" t="str">
        <f>IF(W194&lt;0,COUNTIF(U194:$U$1045,W194)-1,"")</f>
        <v/>
      </c>
      <c r="Z194" s="20" t="str">
        <f t="shared" si="36"/>
        <v/>
      </c>
      <c r="AA194" s="15" t="str">
        <f>IF(W194=MIN(W:W),G194,"")</f>
        <v/>
      </c>
    </row>
    <row r="195" spans="7:27" x14ac:dyDescent="0.2">
      <c r="G195" s="15">
        <v>15373</v>
      </c>
      <c r="H195" s="3">
        <v>-2.4555E-2</v>
      </c>
      <c r="I195" s="3">
        <v>1.5430000000000001E-3</v>
      </c>
      <c r="J195" s="3">
        <v>6.3694270000000004E-3</v>
      </c>
      <c r="K195" s="3" t="str">
        <f t="shared" ref="K195:K258" si="43">IF(AND($G195&gt;=$B$4,$G195&lt;=$B$5),IF($B$7="Real",(1+H195)/(1+J195)-1,H195),"")</f>
        <v/>
      </c>
      <c r="L195" s="3" t="str">
        <f t="shared" ref="L195:N258" si="44">IF(K195="","",1+K195)</f>
        <v/>
      </c>
      <c r="M195" s="3" t="str">
        <f t="shared" ref="M195:M258" si="45">IF(AND($G195&gt;=$B$4,$G195&lt;=$B$5),IF($B$7="Real",(1+I195)/(1+J195)-1,I195),"")</f>
        <v/>
      </c>
      <c r="N195" s="3" t="str">
        <f t="shared" si="44"/>
        <v/>
      </c>
      <c r="O195" s="3" t="str">
        <f t="shared" ref="O195:O258" si="46">IF(AND($G195&gt;=$B$4,$G195&lt;=$B$5),IF($B$7="Real",(1+J195)/(1+J195)-1,J195),"")</f>
        <v/>
      </c>
      <c r="P195" s="3" t="str">
        <f t="shared" si="37"/>
        <v/>
      </c>
      <c r="Q195" s="3" t="str">
        <f t="shared" ref="Q195:Q245" si="47">IF(AND($G195&gt;=$B$4,$G195&lt;=$B$5),IF($B$7="Real",(1+K195*$B$3+M195*$E$3)/(1+O195)-1,K195*$B$3+M195*$E$3),"")</f>
        <v/>
      </c>
      <c r="R195" s="3" t="str">
        <f t="shared" si="38"/>
        <v/>
      </c>
      <c r="S195" s="17" t="str">
        <f t="shared" si="39"/>
        <v/>
      </c>
      <c r="T195" s="18" t="str">
        <f>IF(S195&lt;MAX(S$2:S195),(S195-MAX($S$2:S195))/MAX($S$2:S195),"")</f>
        <v/>
      </c>
      <c r="U195" s="18" t="str">
        <f t="shared" si="40"/>
        <v/>
      </c>
      <c r="V195" s="18" t="str">
        <f t="shared" si="41"/>
        <v/>
      </c>
      <c r="W195" s="18" t="str">
        <f t="shared" si="42"/>
        <v/>
      </c>
      <c r="X195" s="16" t="str">
        <f>IF(W195&lt;0,COUNTIF($V$2:V195,W195),"")</f>
        <v/>
      </c>
      <c r="Y195" s="16" t="str">
        <f>IF(W195&lt;0,COUNTIF(U195:$U$1045,W195)-1,"")</f>
        <v/>
      </c>
      <c r="Z195" s="20" t="str">
        <f t="shared" si="36"/>
        <v/>
      </c>
      <c r="AA195" s="15" t="str">
        <f>IF(W195=MIN(W:W),G195,"")</f>
        <v/>
      </c>
    </row>
    <row r="196" spans="7:27" x14ac:dyDescent="0.2">
      <c r="G196" s="15">
        <v>15401</v>
      </c>
      <c r="H196" s="3">
        <v>-6.6095000000000001E-2</v>
      </c>
      <c r="I196" s="3">
        <v>2.33E-3</v>
      </c>
      <c r="J196" s="3">
        <v>1.2658228000000001E-2</v>
      </c>
      <c r="K196" s="3" t="str">
        <f t="shared" si="43"/>
        <v/>
      </c>
      <c r="L196" s="3" t="str">
        <f t="shared" si="44"/>
        <v/>
      </c>
      <c r="M196" s="3" t="str">
        <f t="shared" si="45"/>
        <v/>
      </c>
      <c r="N196" s="3" t="str">
        <f t="shared" si="44"/>
        <v/>
      </c>
      <c r="O196" s="3" t="str">
        <f t="shared" si="46"/>
        <v/>
      </c>
      <c r="P196" s="3" t="str">
        <f t="shared" si="37"/>
        <v/>
      </c>
      <c r="Q196" s="3" t="str">
        <f t="shared" si="47"/>
        <v/>
      </c>
      <c r="R196" s="3" t="str">
        <f t="shared" si="38"/>
        <v/>
      </c>
      <c r="S196" s="17" t="str">
        <f t="shared" si="39"/>
        <v/>
      </c>
      <c r="T196" s="18" t="str">
        <f>IF(S196&lt;MAX(S$2:S196),(S196-MAX($S$2:S196))/MAX($S$2:S196),"")</f>
        <v/>
      </c>
      <c r="U196" s="18" t="str">
        <f t="shared" si="40"/>
        <v/>
      </c>
      <c r="V196" s="18" t="str">
        <f t="shared" si="41"/>
        <v/>
      </c>
      <c r="W196" s="18" t="str">
        <f t="shared" si="42"/>
        <v/>
      </c>
      <c r="X196" s="16" t="str">
        <f>IF(W196&lt;0,COUNTIF($V$2:V196,W196),"")</f>
        <v/>
      </c>
      <c r="Y196" s="16" t="str">
        <f>IF(W196&lt;0,COUNTIF(U196:$U$1045,W196)-1,"")</f>
        <v/>
      </c>
      <c r="Z196" s="20" t="str">
        <f t="shared" si="36"/>
        <v/>
      </c>
      <c r="AA196" s="15" t="str">
        <f>IF(W196=MIN(W:W),G196,"")</f>
        <v/>
      </c>
    </row>
    <row r="197" spans="7:27" x14ac:dyDescent="0.2">
      <c r="G197" s="15">
        <v>15432</v>
      </c>
      <c r="H197" s="3">
        <v>-4.3373000000000002E-2</v>
      </c>
      <c r="I197" s="3">
        <v>2.2260000000000001E-3</v>
      </c>
      <c r="J197" s="3">
        <v>6.2500000000000003E-3</v>
      </c>
      <c r="K197" s="3" t="str">
        <f t="shared" si="43"/>
        <v/>
      </c>
      <c r="L197" s="3" t="str">
        <f t="shared" si="44"/>
        <v/>
      </c>
      <c r="M197" s="3" t="str">
        <f t="shared" si="45"/>
        <v/>
      </c>
      <c r="N197" s="3" t="str">
        <f t="shared" si="44"/>
        <v/>
      </c>
      <c r="O197" s="3" t="str">
        <f t="shared" si="46"/>
        <v/>
      </c>
      <c r="P197" s="3" t="str">
        <f t="shared" si="37"/>
        <v/>
      </c>
      <c r="Q197" s="3" t="str">
        <f t="shared" si="47"/>
        <v/>
      </c>
      <c r="R197" s="3" t="str">
        <f t="shared" si="38"/>
        <v/>
      </c>
      <c r="S197" s="17" t="str">
        <f t="shared" si="39"/>
        <v/>
      </c>
      <c r="T197" s="18" t="str">
        <f>IF(S197&lt;MAX(S$2:S197),(S197-MAX($S$2:S197))/MAX($S$2:S197),"")</f>
        <v/>
      </c>
      <c r="U197" s="18" t="str">
        <f t="shared" si="40"/>
        <v/>
      </c>
      <c r="V197" s="18" t="str">
        <f t="shared" si="41"/>
        <v/>
      </c>
      <c r="W197" s="18" t="str">
        <f t="shared" si="42"/>
        <v/>
      </c>
      <c r="X197" s="16" t="str">
        <f>IF(W197&lt;0,COUNTIF($V$2:V197,W197),"")</f>
        <v/>
      </c>
      <c r="Y197" s="16" t="str">
        <f>IF(W197&lt;0,COUNTIF(U197:$U$1045,W197)-1,"")</f>
        <v/>
      </c>
      <c r="Z197" s="20" t="str">
        <f t="shared" si="36"/>
        <v/>
      </c>
      <c r="AA197" s="15" t="str">
        <f>IF(W197=MIN(W:W),G197,"")</f>
        <v/>
      </c>
    </row>
    <row r="198" spans="7:27" x14ac:dyDescent="0.2">
      <c r="G198" s="15">
        <v>15462</v>
      </c>
      <c r="H198" s="3">
        <v>5.9825000000000003E-2</v>
      </c>
      <c r="I198" s="3">
        <v>1.596E-3</v>
      </c>
      <c r="J198" s="3">
        <v>1.242236E-2</v>
      </c>
      <c r="K198" s="3" t="str">
        <f t="shared" si="43"/>
        <v/>
      </c>
      <c r="L198" s="3" t="str">
        <f t="shared" si="44"/>
        <v/>
      </c>
      <c r="M198" s="3" t="str">
        <f t="shared" si="45"/>
        <v/>
      </c>
      <c r="N198" s="3" t="str">
        <f t="shared" si="44"/>
        <v/>
      </c>
      <c r="O198" s="3" t="str">
        <f t="shared" si="46"/>
        <v/>
      </c>
      <c r="P198" s="3" t="str">
        <f t="shared" si="37"/>
        <v/>
      </c>
      <c r="Q198" s="3" t="str">
        <f t="shared" si="47"/>
        <v/>
      </c>
      <c r="R198" s="3" t="str">
        <f t="shared" si="38"/>
        <v/>
      </c>
      <c r="S198" s="17" t="str">
        <f t="shared" si="39"/>
        <v/>
      </c>
      <c r="T198" s="18" t="str">
        <f>IF(S198&lt;MAX(S$2:S198),(S198-MAX($S$2:S198))/MAX($S$2:S198),"")</f>
        <v/>
      </c>
      <c r="U198" s="18" t="str">
        <f t="shared" si="40"/>
        <v/>
      </c>
      <c r="V198" s="18" t="str">
        <f t="shared" si="41"/>
        <v/>
      </c>
      <c r="W198" s="18" t="str">
        <f t="shared" si="42"/>
        <v/>
      </c>
      <c r="X198" s="16" t="str">
        <f>IF(W198&lt;0,COUNTIF($V$2:V198,W198),"")</f>
        <v/>
      </c>
      <c r="Y198" s="16" t="str">
        <f>IF(W198&lt;0,COUNTIF(U198:$U$1045,W198)-1,"")</f>
        <v/>
      </c>
      <c r="Z198" s="20" t="str">
        <f t="shared" si="36"/>
        <v/>
      </c>
      <c r="AA198" s="15" t="str">
        <f>IF(W198=MIN(W:W),G198,"")</f>
        <v/>
      </c>
    </row>
    <row r="199" spans="7:27" x14ac:dyDescent="0.2">
      <c r="G199" s="15">
        <v>15493</v>
      </c>
      <c r="H199" s="3">
        <v>2.6845000000000001E-2</v>
      </c>
      <c r="I199" s="3">
        <v>1.2520000000000001E-3</v>
      </c>
      <c r="J199" s="3">
        <v>0</v>
      </c>
      <c r="K199" s="3" t="str">
        <f t="shared" si="43"/>
        <v/>
      </c>
      <c r="L199" s="3" t="str">
        <f t="shared" si="44"/>
        <v/>
      </c>
      <c r="M199" s="3" t="str">
        <f t="shared" si="45"/>
        <v/>
      </c>
      <c r="N199" s="3" t="str">
        <f t="shared" si="44"/>
        <v/>
      </c>
      <c r="O199" s="3" t="str">
        <f t="shared" si="46"/>
        <v/>
      </c>
      <c r="P199" s="3" t="str">
        <f t="shared" si="37"/>
        <v/>
      </c>
      <c r="Q199" s="3" t="str">
        <f t="shared" si="47"/>
        <v/>
      </c>
      <c r="R199" s="3" t="str">
        <f t="shared" si="38"/>
        <v/>
      </c>
      <c r="S199" s="17" t="str">
        <f t="shared" si="39"/>
        <v/>
      </c>
      <c r="T199" s="18" t="str">
        <f>IF(S199&lt;MAX(S$2:S199),(S199-MAX($S$2:S199))/MAX($S$2:S199),"")</f>
        <v/>
      </c>
      <c r="U199" s="18" t="str">
        <f t="shared" si="40"/>
        <v/>
      </c>
      <c r="V199" s="18" t="str">
        <f t="shared" si="41"/>
        <v/>
      </c>
      <c r="W199" s="18" t="str">
        <f t="shared" si="42"/>
        <v/>
      </c>
      <c r="X199" s="16" t="str">
        <f>IF(W199&lt;0,COUNTIF($V$2:V199,W199),"")</f>
        <v/>
      </c>
      <c r="Y199" s="16" t="str">
        <f>IF(W199&lt;0,COUNTIF(U199:$U$1045,W199)-1,"")</f>
        <v/>
      </c>
      <c r="Z199" s="20" t="str">
        <f t="shared" si="36"/>
        <v/>
      </c>
      <c r="AA199" s="15" t="str">
        <f>IF(W199=MIN(W:W),G199,"")</f>
        <v/>
      </c>
    </row>
    <row r="200" spans="7:27" x14ac:dyDescent="0.2">
      <c r="G200" s="15">
        <v>15523</v>
      </c>
      <c r="H200" s="3">
        <v>3.5099999999999999E-2</v>
      </c>
      <c r="I200" s="3">
        <v>2.5000000000000001E-5</v>
      </c>
      <c r="J200" s="3">
        <v>6.1349689999999997E-3</v>
      </c>
      <c r="K200" s="3" t="str">
        <f t="shared" si="43"/>
        <v/>
      </c>
      <c r="L200" s="3" t="str">
        <f t="shared" si="44"/>
        <v/>
      </c>
      <c r="M200" s="3" t="str">
        <f t="shared" si="45"/>
        <v/>
      </c>
      <c r="N200" s="3" t="str">
        <f t="shared" si="44"/>
        <v/>
      </c>
      <c r="O200" s="3" t="str">
        <f t="shared" si="46"/>
        <v/>
      </c>
      <c r="P200" s="3" t="str">
        <f t="shared" si="37"/>
        <v/>
      </c>
      <c r="Q200" s="3" t="str">
        <f t="shared" si="47"/>
        <v/>
      </c>
      <c r="R200" s="3" t="str">
        <f t="shared" si="38"/>
        <v/>
      </c>
      <c r="S200" s="17" t="str">
        <f t="shared" si="39"/>
        <v/>
      </c>
      <c r="T200" s="18" t="str">
        <f>IF(S200&lt;MAX(S$2:S200),(S200-MAX($S$2:S200))/MAX($S$2:S200),"")</f>
        <v/>
      </c>
      <c r="U200" s="18" t="str">
        <f t="shared" si="40"/>
        <v/>
      </c>
      <c r="V200" s="18" t="str">
        <f t="shared" si="41"/>
        <v/>
      </c>
      <c r="W200" s="18" t="str">
        <f t="shared" si="42"/>
        <v/>
      </c>
      <c r="X200" s="16" t="str">
        <f>IF(W200&lt;0,COUNTIF($V$2:V200,W200),"")</f>
        <v/>
      </c>
      <c r="Y200" s="16" t="str">
        <f>IF(W200&lt;0,COUNTIF(U200:$U$1045,W200)-1,"")</f>
        <v/>
      </c>
      <c r="Z200" s="20" t="str">
        <f t="shared" si="36"/>
        <v/>
      </c>
      <c r="AA200" s="15" t="str">
        <f>IF(W200=MIN(W:W),G200,"")</f>
        <v/>
      </c>
    </row>
    <row r="201" spans="7:27" x14ac:dyDescent="0.2">
      <c r="G201" s="15">
        <v>15554</v>
      </c>
      <c r="H201" s="3">
        <v>1.8638999999999999E-2</v>
      </c>
      <c r="I201" s="3">
        <v>1.7260000000000001E-3</v>
      </c>
      <c r="J201" s="3">
        <v>6.0975609999999996E-3</v>
      </c>
      <c r="K201" s="3" t="str">
        <f t="shared" si="43"/>
        <v/>
      </c>
      <c r="L201" s="3" t="str">
        <f t="shared" si="44"/>
        <v/>
      </c>
      <c r="M201" s="3" t="str">
        <f t="shared" si="45"/>
        <v/>
      </c>
      <c r="N201" s="3" t="str">
        <f t="shared" si="44"/>
        <v/>
      </c>
      <c r="O201" s="3" t="str">
        <f t="shared" si="46"/>
        <v/>
      </c>
      <c r="P201" s="3" t="str">
        <f t="shared" si="37"/>
        <v/>
      </c>
      <c r="Q201" s="3" t="str">
        <f t="shared" si="47"/>
        <v/>
      </c>
      <c r="R201" s="3" t="str">
        <f t="shared" si="38"/>
        <v/>
      </c>
      <c r="S201" s="17" t="str">
        <f t="shared" si="39"/>
        <v/>
      </c>
      <c r="T201" s="18" t="str">
        <f>IF(S201&lt;MAX(S$2:S201),(S201-MAX($S$2:S201))/MAX($S$2:S201),"")</f>
        <v/>
      </c>
      <c r="U201" s="18" t="str">
        <f t="shared" si="40"/>
        <v/>
      </c>
      <c r="V201" s="18" t="str">
        <f t="shared" si="41"/>
        <v/>
      </c>
      <c r="W201" s="18" t="str">
        <f t="shared" si="42"/>
        <v/>
      </c>
      <c r="X201" s="16" t="str">
        <f>IF(W201&lt;0,COUNTIF($V$2:V201,W201),"")</f>
        <v/>
      </c>
      <c r="Y201" s="16" t="str">
        <f>IF(W201&lt;0,COUNTIF(U201:$U$1045,W201)-1,"")</f>
        <v/>
      </c>
      <c r="Z201" s="20" t="str">
        <f t="shared" si="36"/>
        <v/>
      </c>
      <c r="AA201" s="15" t="str">
        <f>IF(W201=MIN(W:W),G201,"")</f>
        <v/>
      </c>
    </row>
    <row r="202" spans="7:27" x14ac:dyDescent="0.2">
      <c r="G202" s="15">
        <v>15585</v>
      </c>
      <c r="H202" s="3">
        <v>2.5787000000000001E-2</v>
      </c>
      <c r="I202" s="3">
        <v>-2.31E-3</v>
      </c>
      <c r="J202" s="3">
        <v>0</v>
      </c>
      <c r="K202" s="3" t="str">
        <f t="shared" si="43"/>
        <v/>
      </c>
      <c r="L202" s="3" t="str">
        <f t="shared" si="44"/>
        <v/>
      </c>
      <c r="M202" s="3" t="str">
        <f t="shared" si="45"/>
        <v/>
      </c>
      <c r="N202" s="3" t="str">
        <f t="shared" si="44"/>
        <v/>
      </c>
      <c r="O202" s="3" t="str">
        <f t="shared" si="46"/>
        <v/>
      </c>
      <c r="P202" s="3" t="str">
        <f t="shared" si="37"/>
        <v/>
      </c>
      <c r="Q202" s="3" t="str">
        <f t="shared" si="47"/>
        <v/>
      </c>
      <c r="R202" s="3" t="str">
        <f t="shared" si="38"/>
        <v/>
      </c>
      <c r="S202" s="17" t="str">
        <f t="shared" si="39"/>
        <v/>
      </c>
      <c r="T202" s="18" t="str">
        <f>IF(S202&lt;MAX(S$2:S202),(S202-MAX($S$2:S202))/MAX($S$2:S202),"")</f>
        <v/>
      </c>
      <c r="U202" s="18" t="str">
        <f t="shared" si="40"/>
        <v/>
      </c>
      <c r="V202" s="18" t="str">
        <f t="shared" si="41"/>
        <v/>
      </c>
      <c r="W202" s="18" t="str">
        <f t="shared" si="42"/>
        <v/>
      </c>
      <c r="X202" s="16" t="str">
        <f>IF(W202&lt;0,COUNTIF($V$2:V202,W202),"")</f>
        <v/>
      </c>
      <c r="Y202" s="16" t="str">
        <f>IF(W202&lt;0,COUNTIF(U202:$U$1045,W202)-1,"")</f>
        <v/>
      </c>
      <c r="Z202" s="20" t="str">
        <f t="shared" si="36"/>
        <v/>
      </c>
      <c r="AA202" s="15" t="str">
        <f>IF(W202=MIN(W:W),G202,"")</f>
        <v/>
      </c>
    </row>
    <row r="203" spans="7:27" x14ac:dyDescent="0.2">
      <c r="G203" s="15">
        <v>15615</v>
      </c>
      <c r="H203" s="3">
        <v>6.7585000000000006E-2</v>
      </c>
      <c r="I203" s="3">
        <v>1.727E-3</v>
      </c>
      <c r="J203" s="3">
        <v>1.2121211999999999E-2</v>
      </c>
      <c r="K203" s="3" t="str">
        <f t="shared" si="43"/>
        <v/>
      </c>
      <c r="L203" s="3" t="str">
        <f t="shared" si="44"/>
        <v/>
      </c>
      <c r="M203" s="3" t="str">
        <f t="shared" si="45"/>
        <v/>
      </c>
      <c r="N203" s="3" t="str">
        <f t="shared" si="44"/>
        <v/>
      </c>
      <c r="O203" s="3" t="str">
        <f t="shared" si="46"/>
        <v/>
      </c>
      <c r="P203" s="3" t="str">
        <f t="shared" si="37"/>
        <v/>
      </c>
      <c r="Q203" s="3" t="str">
        <f t="shared" si="47"/>
        <v/>
      </c>
      <c r="R203" s="3" t="str">
        <f t="shared" si="38"/>
        <v/>
      </c>
      <c r="S203" s="17" t="str">
        <f t="shared" si="39"/>
        <v/>
      </c>
      <c r="T203" s="18" t="str">
        <f>IF(S203&lt;MAX(S$2:S203),(S203-MAX($S$2:S203))/MAX($S$2:S203),"")</f>
        <v/>
      </c>
      <c r="U203" s="18" t="str">
        <f t="shared" si="40"/>
        <v/>
      </c>
      <c r="V203" s="18" t="str">
        <f t="shared" si="41"/>
        <v/>
      </c>
      <c r="W203" s="18" t="str">
        <f t="shared" si="42"/>
        <v/>
      </c>
      <c r="X203" s="16" t="str">
        <f>IF(W203&lt;0,COUNTIF($V$2:V203,W203),"")</f>
        <v/>
      </c>
      <c r="Y203" s="16" t="str">
        <f>IF(W203&lt;0,COUNTIF(U203:$U$1045,W203)-1,"")</f>
        <v/>
      </c>
      <c r="Z203" s="20" t="str">
        <f t="shared" si="36"/>
        <v/>
      </c>
      <c r="AA203" s="15" t="str">
        <f>IF(W203=MIN(W:W),G203,"")</f>
        <v/>
      </c>
    </row>
    <row r="204" spans="7:27" x14ac:dyDescent="0.2">
      <c r="G204" s="15">
        <v>15646</v>
      </c>
      <c r="H204" s="3">
        <v>2.349E-3</v>
      </c>
      <c r="I204" s="3">
        <v>1.6620000000000001E-3</v>
      </c>
      <c r="J204" s="3">
        <v>5.9880239999999998E-3</v>
      </c>
      <c r="K204" s="3" t="str">
        <f t="shared" si="43"/>
        <v/>
      </c>
      <c r="L204" s="3" t="str">
        <f t="shared" si="44"/>
        <v/>
      </c>
      <c r="M204" s="3" t="str">
        <f t="shared" si="45"/>
        <v/>
      </c>
      <c r="N204" s="3" t="str">
        <f t="shared" si="44"/>
        <v/>
      </c>
      <c r="O204" s="3" t="str">
        <f t="shared" si="46"/>
        <v/>
      </c>
      <c r="P204" s="3" t="str">
        <f t="shared" si="37"/>
        <v/>
      </c>
      <c r="Q204" s="3" t="str">
        <f t="shared" si="47"/>
        <v/>
      </c>
      <c r="R204" s="3" t="str">
        <f t="shared" si="38"/>
        <v/>
      </c>
      <c r="S204" s="17" t="str">
        <f t="shared" si="39"/>
        <v/>
      </c>
      <c r="T204" s="18" t="str">
        <f>IF(S204&lt;MAX(S$2:S204),(S204-MAX($S$2:S204))/MAX($S$2:S204),"")</f>
        <v/>
      </c>
      <c r="U204" s="18" t="str">
        <f t="shared" si="40"/>
        <v/>
      </c>
      <c r="V204" s="18" t="str">
        <f t="shared" si="41"/>
        <v/>
      </c>
      <c r="W204" s="18" t="str">
        <f t="shared" si="42"/>
        <v/>
      </c>
      <c r="X204" s="16" t="str">
        <f>IF(W204&lt;0,COUNTIF($V$2:V204,W204),"")</f>
        <v/>
      </c>
      <c r="Y204" s="16" t="str">
        <f>IF(W204&lt;0,COUNTIF(U204:$U$1045,W204)-1,"")</f>
        <v/>
      </c>
      <c r="Z204" s="20" t="str">
        <f t="shared" si="36"/>
        <v/>
      </c>
      <c r="AA204" s="15" t="str">
        <f>IF(W204=MIN(W:W),G204,"")</f>
        <v/>
      </c>
    </row>
    <row r="205" spans="7:27" x14ac:dyDescent="0.2">
      <c r="G205" s="15">
        <v>15676</v>
      </c>
      <c r="H205" s="3">
        <v>5.0667999999999998E-2</v>
      </c>
      <c r="I205" s="3">
        <v>2.5000000000000001E-5</v>
      </c>
      <c r="J205" s="3">
        <v>5.9523809999999996E-3</v>
      </c>
      <c r="K205" s="3" t="str">
        <f t="shared" si="43"/>
        <v/>
      </c>
      <c r="L205" s="3" t="str">
        <f t="shared" si="44"/>
        <v/>
      </c>
      <c r="M205" s="3" t="str">
        <f t="shared" si="45"/>
        <v/>
      </c>
      <c r="N205" s="3" t="str">
        <f t="shared" si="44"/>
        <v/>
      </c>
      <c r="O205" s="3" t="str">
        <f t="shared" si="46"/>
        <v/>
      </c>
      <c r="P205" s="3" t="str">
        <f t="shared" si="37"/>
        <v/>
      </c>
      <c r="Q205" s="3" t="str">
        <f t="shared" si="47"/>
        <v/>
      </c>
      <c r="R205" s="3" t="str">
        <f t="shared" si="38"/>
        <v/>
      </c>
      <c r="S205" s="17" t="str">
        <f t="shared" si="39"/>
        <v/>
      </c>
      <c r="T205" s="18" t="str">
        <f>IF(S205&lt;MAX(S$2:S205),(S205-MAX($S$2:S205))/MAX($S$2:S205),"")</f>
        <v/>
      </c>
      <c r="U205" s="18" t="str">
        <f t="shared" si="40"/>
        <v/>
      </c>
      <c r="V205" s="18" t="str">
        <f t="shared" si="41"/>
        <v/>
      </c>
      <c r="W205" s="18" t="str">
        <f t="shared" si="42"/>
        <v/>
      </c>
      <c r="X205" s="16" t="str">
        <f>IF(W205&lt;0,COUNTIF($V$2:V205,W205),"")</f>
        <v/>
      </c>
      <c r="Y205" s="16" t="str">
        <f>IF(W205&lt;0,COUNTIF(U205:$U$1045,W205)-1,"")</f>
        <v/>
      </c>
      <c r="Z205" s="20" t="str">
        <f t="shared" si="36"/>
        <v/>
      </c>
      <c r="AA205" s="15" t="str">
        <f>IF(W205=MIN(W:W),G205,"")</f>
        <v/>
      </c>
    </row>
    <row r="206" spans="7:27" x14ac:dyDescent="0.2">
      <c r="G206" s="15">
        <v>15707</v>
      </c>
      <c r="H206" s="3">
        <v>7.1874999999999994E-2</v>
      </c>
      <c r="I206" s="3">
        <v>3.9269999999999999E-3</v>
      </c>
      <c r="J206" s="3">
        <v>0</v>
      </c>
      <c r="K206" s="3" t="str">
        <f t="shared" si="43"/>
        <v/>
      </c>
      <c r="L206" s="3" t="str">
        <f t="shared" si="44"/>
        <v/>
      </c>
      <c r="M206" s="3" t="str">
        <f t="shared" si="45"/>
        <v/>
      </c>
      <c r="N206" s="3" t="str">
        <f t="shared" si="44"/>
        <v/>
      </c>
      <c r="O206" s="3" t="str">
        <f t="shared" si="46"/>
        <v/>
      </c>
      <c r="P206" s="3" t="str">
        <f t="shared" si="37"/>
        <v/>
      </c>
      <c r="Q206" s="3" t="str">
        <f t="shared" si="47"/>
        <v/>
      </c>
      <c r="R206" s="3" t="str">
        <f t="shared" si="38"/>
        <v/>
      </c>
      <c r="S206" s="17" t="str">
        <f t="shared" si="39"/>
        <v/>
      </c>
      <c r="T206" s="18" t="str">
        <f>IF(S206&lt;MAX(S$2:S206),(S206-MAX($S$2:S206))/MAX($S$2:S206),"")</f>
        <v/>
      </c>
      <c r="U206" s="18" t="str">
        <f t="shared" si="40"/>
        <v/>
      </c>
      <c r="V206" s="18" t="str">
        <f t="shared" si="41"/>
        <v/>
      </c>
      <c r="W206" s="18" t="str">
        <f t="shared" si="42"/>
        <v/>
      </c>
      <c r="X206" s="16" t="str">
        <f>IF(W206&lt;0,COUNTIF($V$2:V206,W206),"")</f>
        <v/>
      </c>
      <c r="Y206" s="16" t="str">
        <f>IF(W206&lt;0,COUNTIF(U206:$U$1045,W206)-1,"")</f>
        <v/>
      </c>
      <c r="Z206" s="20" t="str">
        <f t="shared" si="36"/>
        <v/>
      </c>
      <c r="AA206" s="15" t="str">
        <f>IF(W206=MIN(W:W),G206,"")</f>
        <v/>
      </c>
    </row>
    <row r="207" spans="7:27" x14ac:dyDescent="0.2">
      <c r="G207" s="15">
        <v>15738</v>
      </c>
      <c r="H207" s="3">
        <v>6.1460000000000001E-2</v>
      </c>
      <c r="I207" s="3">
        <v>1.3359999999999999E-3</v>
      </c>
      <c r="J207" s="3">
        <v>0</v>
      </c>
      <c r="K207" s="3" t="str">
        <f t="shared" si="43"/>
        <v/>
      </c>
      <c r="L207" s="3" t="str">
        <f t="shared" si="44"/>
        <v/>
      </c>
      <c r="M207" s="3" t="str">
        <f t="shared" si="45"/>
        <v/>
      </c>
      <c r="N207" s="3" t="str">
        <f t="shared" si="44"/>
        <v/>
      </c>
      <c r="O207" s="3" t="str">
        <f t="shared" si="46"/>
        <v/>
      </c>
      <c r="P207" s="3" t="str">
        <f t="shared" si="37"/>
        <v/>
      </c>
      <c r="Q207" s="3" t="str">
        <f t="shared" si="47"/>
        <v/>
      </c>
      <c r="R207" s="3" t="str">
        <f t="shared" si="38"/>
        <v/>
      </c>
      <c r="S207" s="17" t="str">
        <f t="shared" si="39"/>
        <v/>
      </c>
      <c r="T207" s="18" t="str">
        <f>IF(S207&lt;MAX(S$2:S207),(S207-MAX($S$2:S207))/MAX($S$2:S207),"")</f>
        <v/>
      </c>
      <c r="U207" s="18" t="str">
        <f t="shared" si="40"/>
        <v/>
      </c>
      <c r="V207" s="18" t="str">
        <f t="shared" si="41"/>
        <v/>
      </c>
      <c r="W207" s="18" t="str">
        <f t="shared" si="42"/>
        <v/>
      </c>
      <c r="X207" s="16" t="str">
        <f>IF(W207&lt;0,COUNTIF($V$2:V207,W207),"")</f>
        <v/>
      </c>
      <c r="Y207" s="16" t="str">
        <f>IF(W207&lt;0,COUNTIF(U207:$U$1045,W207)-1,"")</f>
        <v/>
      </c>
      <c r="Z207" s="20" t="str">
        <f t="shared" si="36"/>
        <v/>
      </c>
      <c r="AA207" s="15" t="str">
        <f>IF(W207=MIN(W:W),G207,"")</f>
        <v/>
      </c>
    </row>
    <row r="208" spans="7:27" x14ac:dyDescent="0.2">
      <c r="G208" s="15">
        <v>15766</v>
      </c>
      <c r="H208" s="3">
        <v>6.1404E-2</v>
      </c>
      <c r="I208" s="3">
        <v>2.1440000000000001E-3</v>
      </c>
      <c r="J208" s="3">
        <v>1.7751479000000001E-2</v>
      </c>
      <c r="K208" s="3" t="str">
        <f t="shared" si="43"/>
        <v/>
      </c>
      <c r="L208" s="3" t="str">
        <f t="shared" si="44"/>
        <v/>
      </c>
      <c r="M208" s="3" t="str">
        <f t="shared" si="45"/>
        <v/>
      </c>
      <c r="N208" s="3" t="str">
        <f t="shared" si="44"/>
        <v/>
      </c>
      <c r="O208" s="3" t="str">
        <f t="shared" si="46"/>
        <v/>
      </c>
      <c r="P208" s="3" t="str">
        <f t="shared" si="37"/>
        <v/>
      </c>
      <c r="Q208" s="3" t="str">
        <f t="shared" si="47"/>
        <v/>
      </c>
      <c r="R208" s="3" t="str">
        <f t="shared" si="38"/>
        <v/>
      </c>
      <c r="S208" s="17" t="str">
        <f t="shared" si="39"/>
        <v/>
      </c>
      <c r="T208" s="18" t="str">
        <f>IF(S208&lt;MAX(S$2:S208),(S208-MAX($S$2:S208))/MAX($S$2:S208),"")</f>
        <v/>
      </c>
      <c r="U208" s="18" t="str">
        <f t="shared" si="40"/>
        <v/>
      </c>
      <c r="V208" s="18" t="str">
        <f t="shared" si="41"/>
        <v/>
      </c>
      <c r="W208" s="18" t="str">
        <f t="shared" si="42"/>
        <v/>
      </c>
      <c r="X208" s="16" t="str">
        <f>IF(W208&lt;0,COUNTIF($V$2:V208,W208),"")</f>
        <v/>
      </c>
      <c r="Y208" s="16" t="str">
        <f>IF(W208&lt;0,COUNTIF(U208:$U$1045,W208)-1,"")</f>
        <v/>
      </c>
      <c r="Z208" s="20" t="str">
        <f t="shared" ref="Z208:Z271" si="48">IF(W208&lt;0,Y208+X208,"")</f>
        <v/>
      </c>
      <c r="AA208" s="15" t="str">
        <f>IF(W208=MIN(W:W),G208,"")</f>
        <v/>
      </c>
    </row>
    <row r="209" spans="7:27" x14ac:dyDescent="0.2">
      <c r="G209" s="15">
        <v>15797</v>
      </c>
      <c r="H209" s="3">
        <v>8.1650000000000004E-3</v>
      </c>
      <c r="I209" s="3">
        <v>2.3530000000000001E-3</v>
      </c>
      <c r="J209" s="3">
        <v>1.1627907E-2</v>
      </c>
      <c r="K209" s="3" t="str">
        <f t="shared" si="43"/>
        <v/>
      </c>
      <c r="L209" s="3" t="str">
        <f t="shared" si="44"/>
        <v/>
      </c>
      <c r="M209" s="3" t="str">
        <f t="shared" si="45"/>
        <v/>
      </c>
      <c r="N209" s="3" t="str">
        <f t="shared" si="44"/>
        <v/>
      </c>
      <c r="O209" s="3" t="str">
        <f t="shared" si="46"/>
        <v/>
      </c>
      <c r="P209" s="3" t="str">
        <f t="shared" si="37"/>
        <v/>
      </c>
      <c r="Q209" s="3" t="str">
        <f t="shared" si="47"/>
        <v/>
      </c>
      <c r="R209" s="3" t="str">
        <f t="shared" si="38"/>
        <v/>
      </c>
      <c r="S209" s="17" t="str">
        <f t="shared" si="39"/>
        <v/>
      </c>
      <c r="T209" s="18" t="str">
        <f>IF(S209&lt;MAX(S$2:S209),(S209-MAX($S$2:S209))/MAX($S$2:S209),"")</f>
        <v/>
      </c>
      <c r="U209" s="18" t="str">
        <f t="shared" si="40"/>
        <v/>
      </c>
      <c r="V209" s="18" t="str">
        <f t="shared" si="41"/>
        <v/>
      </c>
      <c r="W209" s="18" t="str">
        <f t="shared" si="42"/>
        <v/>
      </c>
      <c r="X209" s="16" t="str">
        <f>IF(W209&lt;0,COUNTIF($V$2:V209,W209),"")</f>
        <v/>
      </c>
      <c r="Y209" s="16" t="str">
        <f>IF(W209&lt;0,COUNTIF(U209:$U$1045,W209)-1,"")</f>
        <v/>
      </c>
      <c r="Z209" s="20" t="str">
        <f t="shared" si="48"/>
        <v/>
      </c>
      <c r="AA209" s="15" t="str">
        <f>IF(W209=MIN(W:W),G209,"")</f>
        <v/>
      </c>
    </row>
    <row r="210" spans="7:27" x14ac:dyDescent="0.2">
      <c r="G210" s="15">
        <v>15827</v>
      </c>
      <c r="H210" s="3">
        <v>5.7999000000000002E-2</v>
      </c>
      <c r="I210" s="3">
        <v>5.692E-3</v>
      </c>
      <c r="J210" s="3">
        <v>5.747126E-3</v>
      </c>
      <c r="K210" s="3" t="str">
        <f t="shared" si="43"/>
        <v/>
      </c>
      <c r="L210" s="3" t="str">
        <f t="shared" si="44"/>
        <v/>
      </c>
      <c r="M210" s="3" t="str">
        <f t="shared" si="45"/>
        <v/>
      </c>
      <c r="N210" s="3" t="str">
        <f t="shared" si="44"/>
        <v/>
      </c>
      <c r="O210" s="3" t="str">
        <f t="shared" si="46"/>
        <v/>
      </c>
      <c r="P210" s="3" t="str">
        <f t="shared" si="37"/>
        <v/>
      </c>
      <c r="Q210" s="3" t="str">
        <f t="shared" si="47"/>
        <v/>
      </c>
      <c r="R210" s="3" t="str">
        <f t="shared" si="38"/>
        <v/>
      </c>
      <c r="S210" s="17" t="str">
        <f t="shared" si="39"/>
        <v/>
      </c>
      <c r="T210" s="18" t="str">
        <f>IF(S210&lt;MAX(S$2:S210),(S210-MAX($S$2:S210))/MAX($S$2:S210),"")</f>
        <v/>
      </c>
      <c r="U210" s="18" t="str">
        <f t="shared" si="40"/>
        <v/>
      </c>
      <c r="V210" s="18" t="str">
        <f t="shared" si="41"/>
        <v/>
      </c>
      <c r="W210" s="18" t="str">
        <f t="shared" si="42"/>
        <v/>
      </c>
      <c r="X210" s="16" t="str">
        <f>IF(W210&lt;0,COUNTIF($V$2:V210,W210),"")</f>
        <v/>
      </c>
      <c r="Y210" s="16" t="str">
        <f>IF(W210&lt;0,COUNTIF(U210:$U$1045,W210)-1,"")</f>
        <v/>
      </c>
      <c r="Z210" s="20" t="str">
        <f t="shared" si="48"/>
        <v/>
      </c>
      <c r="AA210" s="15" t="str">
        <f>IF(W210=MIN(W:W),G210,"")</f>
        <v/>
      </c>
    </row>
    <row r="211" spans="7:27" x14ac:dyDescent="0.2">
      <c r="G211" s="15">
        <v>15858</v>
      </c>
      <c r="H211" s="3">
        <v>1.8064E-2</v>
      </c>
      <c r="I211" s="3">
        <v>3.3449999999999999E-3</v>
      </c>
      <c r="J211" s="3">
        <v>0</v>
      </c>
      <c r="K211" s="3" t="str">
        <f t="shared" si="43"/>
        <v/>
      </c>
      <c r="L211" s="3" t="str">
        <f t="shared" si="44"/>
        <v/>
      </c>
      <c r="M211" s="3" t="str">
        <f t="shared" si="45"/>
        <v/>
      </c>
      <c r="N211" s="3" t="str">
        <f t="shared" si="44"/>
        <v/>
      </c>
      <c r="O211" s="3" t="str">
        <f t="shared" si="46"/>
        <v/>
      </c>
      <c r="P211" s="3" t="str">
        <f t="shared" si="37"/>
        <v/>
      </c>
      <c r="Q211" s="3" t="str">
        <f t="shared" si="47"/>
        <v/>
      </c>
      <c r="R211" s="3" t="str">
        <f t="shared" si="38"/>
        <v/>
      </c>
      <c r="S211" s="17" t="str">
        <f t="shared" si="39"/>
        <v/>
      </c>
      <c r="T211" s="18" t="str">
        <f>IF(S211&lt;MAX(S$2:S211),(S211-MAX($S$2:S211))/MAX($S$2:S211),"")</f>
        <v/>
      </c>
      <c r="U211" s="18" t="str">
        <f t="shared" si="40"/>
        <v/>
      </c>
      <c r="V211" s="18" t="str">
        <f t="shared" si="41"/>
        <v/>
      </c>
      <c r="W211" s="18" t="str">
        <f t="shared" si="42"/>
        <v/>
      </c>
      <c r="X211" s="16" t="str">
        <f>IF(W211&lt;0,COUNTIF($V$2:V211,W211),"")</f>
        <v/>
      </c>
      <c r="Y211" s="16" t="str">
        <f>IF(W211&lt;0,COUNTIF(U211:$U$1045,W211)-1,"")</f>
        <v/>
      </c>
      <c r="Z211" s="20" t="str">
        <f t="shared" si="48"/>
        <v/>
      </c>
      <c r="AA211" s="15" t="str">
        <f>IF(W211=MIN(W:W),G211,"")</f>
        <v/>
      </c>
    </row>
    <row r="212" spans="7:27" x14ac:dyDescent="0.2">
      <c r="G212" s="15">
        <v>15888</v>
      </c>
      <c r="H212" s="3">
        <v>-4.6729E-2</v>
      </c>
      <c r="I212" s="3">
        <v>2.0799999999999998E-3</v>
      </c>
      <c r="J212" s="3">
        <v>-5.7142859999999998E-3</v>
      </c>
      <c r="K212" s="3" t="str">
        <f t="shared" si="43"/>
        <v/>
      </c>
      <c r="L212" s="3" t="str">
        <f t="shared" si="44"/>
        <v/>
      </c>
      <c r="M212" s="3" t="str">
        <f t="shared" si="45"/>
        <v/>
      </c>
      <c r="N212" s="3" t="str">
        <f t="shared" si="44"/>
        <v/>
      </c>
      <c r="O212" s="3" t="str">
        <f t="shared" si="46"/>
        <v/>
      </c>
      <c r="P212" s="3" t="str">
        <f t="shared" si="37"/>
        <v/>
      </c>
      <c r="Q212" s="3" t="str">
        <f t="shared" si="47"/>
        <v/>
      </c>
      <c r="R212" s="3" t="str">
        <f t="shared" si="38"/>
        <v/>
      </c>
      <c r="S212" s="17" t="str">
        <f t="shared" si="39"/>
        <v/>
      </c>
      <c r="T212" s="18" t="str">
        <f>IF(S212&lt;MAX(S$2:S212),(S212-MAX($S$2:S212))/MAX($S$2:S212),"")</f>
        <v/>
      </c>
      <c r="U212" s="18" t="str">
        <f t="shared" si="40"/>
        <v/>
      </c>
      <c r="V212" s="18" t="str">
        <f t="shared" si="41"/>
        <v/>
      </c>
      <c r="W212" s="18" t="str">
        <f t="shared" si="42"/>
        <v/>
      </c>
      <c r="X212" s="16" t="str">
        <f>IF(W212&lt;0,COUNTIF($V$2:V212,W212),"")</f>
        <v/>
      </c>
      <c r="Y212" s="16" t="str">
        <f>IF(W212&lt;0,COUNTIF(U212:$U$1045,W212)-1,"")</f>
        <v/>
      </c>
      <c r="Z212" s="20" t="str">
        <f t="shared" si="48"/>
        <v/>
      </c>
      <c r="AA212" s="15" t="str">
        <f>IF(W212=MIN(W:W),G212,"")</f>
        <v/>
      </c>
    </row>
    <row r="213" spans="7:27" x14ac:dyDescent="0.2">
      <c r="G213" s="15">
        <v>15919</v>
      </c>
      <c r="H213" s="3">
        <v>1.2913000000000001E-2</v>
      </c>
      <c r="I213" s="3">
        <v>2.2900000000000001E-4</v>
      </c>
      <c r="J213" s="3">
        <v>-5.747126E-3</v>
      </c>
      <c r="K213" s="3" t="str">
        <f t="shared" si="43"/>
        <v/>
      </c>
      <c r="L213" s="3" t="str">
        <f t="shared" si="44"/>
        <v/>
      </c>
      <c r="M213" s="3" t="str">
        <f t="shared" si="45"/>
        <v/>
      </c>
      <c r="N213" s="3" t="str">
        <f t="shared" si="44"/>
        <v/>
      </c>
      <c r="O213" s="3" t="str">
        <f t="shared" si="46"/>
        <v/>
      </c>
      <c r="P213" s="3" t="str">
        <f t="shared" si="37"/>
        <v/>
      </c>
      <c r="Q213" s="3" t="str">
        <f t="shared" si="47"/>
        <v/>
      </c>
      <c r="R213" s="3" t="str">
        <f t="shared" si="38"/>
        <v/>
      </c>
      <c r="S213" s="17" t="str">
        <f t="shared" si="39"/>
        <v/>
      </c>
      <c r="T213" s="18" t="str">
        <f>IF(S213&lt;MAX(S$2:S213),(S213-MAX($S$2:S213))/MAX($S$2:S213),"")</f>
        <v/>
      </c>
      <c r="U213" s="18" t="str">
        <f t="shared" si="40"/>
        <v/>
      </c>
      <c r="V213" s="18" t="str">
        <f t="shared" si="41"/>
        <v/>
      </c>
      <c r="W213" s="18" t="str">
        <f t="shared" si="42"/>
        <v/>
      </c>
      <c r="X213" s="16" t="str">
        <f>IF(W213&lt;0,COUNTIF($V$2:V213,W213),"")</f>
        <v/>
      </c>
      <c r="Y213" s="16" t="str">
        <f>IF(W213&lt;0,COUNTIF(U213:$U$1045,W213)-1,"")</f>
        <v/>
      </c>
      <c r="Z213" s="20" t="str">
        <f t="shared" si="48"/>
        <v/>
      </c>
      <c r="AA213" s="15" t="str">
        <f>IF(W213=MIN(W:W),G213,"")</f>
        <v/>
      </c>
    </row>
    <row r="214" spans="7:27" x14ac:dyDescent="0.2">
      <c r="G214" s="15">
        <v>15950</v>
      </c>
      <c r="H214" s="3">
        <v>2.4684999999999999E-2</v>
      </c>
      <c r="I214" s="3">
        <v>1.4120000000000001E-3</v>
      </c>
      <c r="J214" s="3">
        <v>5.7803469999999999E-3</v>
      </c>
      <c r="K214" s="3" t="str">
        <f t="shared" si="43"/>
        <v/>
      </c>
      <c r="L214" s="3" t="str">
        <f t="shared" si="44"/>
        <v/>
      </c>
      <c r="M214" s="3" t="str">
        <f t="shared" si="45"/>
        <v/>
      </c>
      <c r="N214" s="3" t="str">
        <f t="shared" si="44"/>
        <v/>
      </c>
      <c r="O214" s="3" t="str">
        <f t="shared" si="46"/>
        <v/>
      </c>
      <c r="P214" s="3" t="str">
        <f t="shared" si="37"/>
        <v/>
      </c>
      <c r="Q214" s="3" t="str">
        <f t="shared" si="47"/>
        <v/>
      </c>
      <c r="R214" s="3" t="str">
        <f t="shared" si="38"/>
        <v/>
      </c>
      <c r="S214" s="17" t="str">
        <f t="shared" si="39"/>
        <v/>
      </c>
      <c r="T214" s="18" t="str">
        <f>IF(S214&lt;MAX(S$2:S214),(S214-MAX($S$2:S214))/MAX($S$2:S214),"")</f>
        <v/>
      </c>
      <c r="U214" s="18" t="str">
        <f t="shared" si="40"/>
        <v/>
      </c>
      <c r="V214" s="18" t="str">
        <f t="shared" si="41"/>
        <v/>
      </c>
      <c r="W214" s="18" t="str">
        <f t="shared" si="42"/>
        <v/>
      </c>
      <c r="X214" s="16" t="str">
        <f>IF(W214&lt;0,COUNTIF($V$2:V214,W214),"")</f>
        <v/>
      </c>
      <c r="Y214" s="16" t="str">
        <f>IF(W214&lt;0,COUNTIF(U214:$U$1045,W214)-1,"")</f>
        <v/>
      </c>
      <c r="Z214" s="20" t="str">
        <f t="shared" si="48"/>
        <v/>
      </c>
      <c r="AA214" s="15" t="str">
        <f>IF(W214=MIN(W:W),G214,"")</f>
        <v/>
      </c>
    </row>
    <row r="215" spans="7:27" x14ac:dyDescent="0.2">
      <c r="G215" s="15">
        <v>15980</v>
      </c>
      <c r="H215" s="3">
        <v>-1.1911E-2</v>
      </c>
      <c r="I215" s="3">
        <v>1.7179999999999999E-3</v>
      </c>
      <c r="J215" s="3">
        <v>0</v>
      </c>
      <c r="K215" s="3" t="str">
        <f t="shared" si="43"/>
        <v/>
      </c>
      <c r="L215" s="3" t="str">
        <f t="shared" si="44"/>
        <v/>
      </c>
      <c r="M215" s="3" t="str">
        <f t="shared" si="45"/>
        <v/>
      </c>
      <c r="N215" s="3" t="str">
        <f t="shared" si="44"/>
        <v/>
      </c>
      <c r="O215" s="3" t="str">
        <f t="shared" si="46"/>
        <v/>
      </c>
      <c r="P215" s="3" t="str">
        <f t="shared" si="37"/>
        <v/>
      </c>
      <c r="Q215" s="3" t="str">
        <f t="shared" si="47"/>
        <v/>
      </c>
      <c r="R215" s="3" t="str">
        <f t="shared" si="38"/>
        <v/>
      </c>
      <c r="S215" s="17" t="str">
        <f t="shared" si="39"/>
        <v/>
      </c>
      <c r="T215" s="18" t="str">
        <f>IF(S215&lt;MAX(S$2:S215),(S215-MAX($S$2:S215))/MAX($S$2:S215),"")</f>
        <v/>
      </c>
      <c r="U215" s="18" t="str">
        <f t="shared" si="40"/>
        <v/>
      </c>
      <c r="V215" s="18" t="str">
        <f t="shared" si="41"/>
        <v/>
      </c>
      <c r="W215" s="18" t="str">
        <f t="shared" si="42"/>
        <v/>
      </c>
      <c r="X215" s="16" t="str">
        <f>IF(W215&lt;0,COUNTIF($V$2:V215,W215),"")</f>
        <v/>
      </c>
      <c r="Y215" s="16" t="str">
        <f>IF(W215&lt;0,COUNTIF(U215:$U$1045,W215)-1,"")</f>
        <v/>
      </c>
      <c r="Z215" s="20" t="str">
        <f t="shared" si="48"/>
        <v/>
      </c>
      <c r="AA215" s="15" t="str">
        <f>IF(W215=MIN(W:W),G215,"")</f>
        <v/>
      </c>
    </row>
    <row r="216" spans="7:27" x14ac:dyDescent="0.2">
      <c r="G216" s="15">
        <v>16011</v>
      </c>
      <c r="H216" s="3">
        <v>-5.8090000000000003E-2</v>
      </c>
      <c r="I216" s="3">
        <v>1.4549999999999999E-3</v>
      </c>
      <c r="J216" s="3">
        <v>0</v>
      </c>
      <c r="K216" s="3" t="str">
        <f t="shared" si="43"/>
        <v/>
      </c>
      <c r="L216" s="3" t="str">
        <f t="shared" si="44"/>
        <v/>
      </c>
      <c r="M216" s="3" t="str">
        <f t="shared" si="45"/>
        <v/>
      </c>
      <c r="N216" s="3" t="str">
        <f t="shared" si="44"/>
        <v/>
      </c>
      <c r="O216" s="3" t="str">
        <f t="shared" si="46"/>
        <v/>
      </c>
      <c r="P216" s="3" t="str">
        <f t="shared" si="37"/>
        <v/>
      </c>
      <c r="Q216" s="3" t="str">
        <f t="shared" si="47"/>
        <v/>
      </c>
      <c r="R216" s="3" t="str">
        <f t="shared" si="38"/>
        <v/>
      </c>
      <c r="S216" s="17" t="str">
        <f t="shared" si="39"/>
        <v/>
      </c>
      <c r="T216" s="18" t="str">
        <f>IF(S216&lt;MAX(S$2:S216),(S216-MAX($S$2:S216))/MAX($S$2:S216),"")</f>
        <v/>
      </c>
      <c r="U216" s="18" t="str">
        <f t="shared" si="40"/>
        <v/>
      </c>
      <c r="V216" s="18" t="str">
        <f t="shared" si="41"/>
        <v/>
      </c>
      <c r="W216" s="18" t="str">
        <f t="shared" si="42"/>
        <v/>
      </c>
      <c r="X216" s="16" t="str">
        <f>IF(W216&lt;0,COUNTIF($V$2:V216,W216),"")</f>
        <v/>
      </c>
      <c r="Y216" s="16" t="str">
        <f>IF(W216&lt;0,COUNTIF(U216:$U$1045,W216)-1,"")</f>
        <v/>
      </c>
      <c r="Z216" s="20" t="str">
        <f t="shared" si="48"/>
        <v/>
      </c>
      <c r="AA216" s="15" t="str">
        <f>IF(W216=MIN(W:W),G216,"")</f>
        <v/>
      </c>
    </row>
    <row r="217" spans="7:27" x14ac:dyDescent="0.2">
      <c r="G217" s="15">
        <v>16041</v>
      </c>
      <c r="H217" s="3">
        <v>6.3532000000000005E-2</v>
      </c>
      <c r="I217" s="3">
        <v>2.065E-3</v>
      </c>
      <c r="J217" s="3">
        <v>0</v>
      </c>
      <c r="K217" s="3" t="str">
        <f t="shared" si="43"/>
        <v/>
      </c>
      <c r="L217" s="3" t="str">
        <f t="shared" si="44"/>
        <v/>
      </c>
      <c r="M217" s="3" t="str">
        <f t="shared" si="45"/>
        <v/>
      </c>
      <c r="N217" s="3" t="str">
        <f t="shared" si="44"/>
        <v/>
      </c>
      <c r="O217" s="3" t="str">
        <f t="shared" si="46"/>
        <v/>
      </c>
      <c r="P217" s="3" t="str">
        <f t="shared" si="37"/>
        <v/>
      </c>
      <c r="Q217" s="3" t="str">
        <f t="shared" si="47"/>
        <v/>
      </c>
      <c r="R217" s="3" t="str">
        <f t="shared" si="38"/>
        <v/>
      </c>
      <c r="S217" s="17" t="str">
        <f t="shared" si="39"/>
        <v/>
      </c>
      <c r="T217" s="18" t="str">
        <f>IF(S217&lt;MAX(S$2:S217),(S217-MAX($S$2:S217))/MAX($S$2:S217),"")</f>
        <v/>
      </c>
      <c r="U217" s="18" t="str">
        <f t="shared" si="40"/>
        <v/>
      </c>
      <c r="V217" s="18" t="str">
        <f t="shared" si="41"/>
        <v/>
      </c>
      <c r="W217" s="18" t="str">
        <f t="shared" si="42"/>
        <v/>
      </c>
      <c r="X217" s="16" t="str">
        <f>IF(W217&lt;0,COUNTIF($V$2:V217,W217),"")</f>
        <v/>
      </c>
      <c r="Y217" s="16" t="str">
        <f>IF(W217&lt;0,COUNTIF(U217:$U$1045,W217)-1,"")</f>
        <v/>
      </c>
      <c r="Z217" s="20" t="str">
        <f t="shared" si="48"/>
        <v/>
      </c>
      <c r="AA217" s="15" t="str">
        <f>IF(W217=MIN(W:W),G217,"")</f>
        <v/>
      </c>
    </row>
    <row r="218" spans="7:27" x14ac:dyDescent="0.2">
      <c r="G218" s="15">
        <v>16072</v>
      </c>
      <c r="H218" s="3">
        <v>1.8107000000000002E-2</v>
      </c>
      <c r="I218" s="3">
        <v>1.0510000000000001E-3</v>
      </c>
      <c r="J218" s="3">
        <v>0</v>
      </c>
      <c r="K218" s="3" t="str">
        <f t="shared" si="43"/>
        <v/>
      </c>
      <c r="L218" s="3" t="str">
        <f t="shared" si="44"/>
        <v/>
      </c>
      <c r="M218" s="3" t="str">
        <f t="shared" si="45"/>
        <v/>
      </c>
      <c r="N218" s="3" t="str">
        <f t="shared" si="44"/>
        <v/>
      </c>
      <c r="O218" s="3" t="str">
        <f t="shared" si="46"/>
        <v/>
      </c>
      <c r="P218" s="3" t="str">
        <f t="shared" si="37"/>
        <v/>
      </c>
      <c r="Q218" s="3" t="str">
        <f t="shared" si="47"/>
        <v/>
      </c>
      <c r="R218" s="3" t="str">
        <f t="shared" si="38"/>
        <v/>
      </c>
      <c r="S218" s="17" t="str">
        <f t="shared" si="39"/>
        <v/>
      </c>
      <c r="T218" s="18" t="str">
        <f>IF(S218&lt;MAX(S$2:S218),(S218-MAX($S$2:S218))/MAX($S$2:S218),"")</f>
        <v/>
      </c>
      <c r="U218" s="18" t="str">
        <f t="shared" si="40"/>
        <v/>
      </c>
      <c r="V218" s="18" t="str">
        <f t="shared" si="41"/>
        <v/>
      </c>
      <c r="W218" s="18" t="str">
        <f t="shared" si="42"/>
        <v/>
      </c>
      <c r="X218" s="16" t="str">
        <f>IF(W218&lt;0,COUNTIF($V$2:V218,W218),"")</f>
        <v/>
      </c>
      <c r="Y218" s="16" t="str">
        <f>IF(W218&lt;0,COUNTIF(U218:$U$1045,W218)-1,"")</f>
        <v/>
      </c>
      <c r="Z218" s="20" t="str">
        <f t="shared" si="48"/>
        <v/>
      </c>
      <c r="AA218" s="15" t="str">
        <f>IF(W218=MIN(W:W),G218,"")</f>
        <v/>
      </c>
    </row>
    <row r="219" spans="7:27" x14ac:dyDescent="0.2">
      <c r="G219" s="15">
        <v>16103</v>
      </c>
      <c r="H219" s="3">
        <v>4.2050000000000004E-3</v>
      </c>
      <c r="I219" s="3">
        <v>1.5510000000000001E-3</v>
      </c>
      <c r="J219" s="3">
        <v>0</v>
      </c>
      <c r="K219" s="3" t="str">
        <f t="shared" si="43"/>
        <v/>
      </c>
      <c r="L219" s="3" t="str">
        <f t="shared" si="44"/>
        <v/>
      </c>
      <c r="M219" s="3" t="str">
        <f t="shared" si="45"/>
        <v/>
      </c>
      <c r="N219" s="3" t="str">
        <f t="shared" si="44"/>
        <v/>
      </c>
      <c r="O219" s="3" t="str">
        <f t="shared" si="46"/>
        <v/>
      </c>
      <c r="P219" s="3" t="str">
        <f t="shared" si="37"/>
        <v/>
      </c>
      <c r="Q219" s="3" t="str">
        <f t="shared" si="47"/>
        <v/>
      </c>
      <c r="R219" s="3" t="str">
        <f t="shared" si="38"/>
        <v/>
      </c>
      <c r="S219" s="17" t="str">
        <f t="shared" si="39"/>
        <v/>
      </c>
      <c r="T219" s="18" t="str">
        <f>IF(S219&lt;MAX(S$2:S219),(S219-MAX($S$2:S219))/MAX($S$2:S219),"")</f>
        <v/>
      </c>
      <c r="U219" s="18" t="str">
        <f t="shared" si="40"/>
        <v/>
      </c>
      <c r="V219" s="18" t="str">
        <f t="shared" si="41"/>
        <v/>
      </c>
      <c r="W219" s="18" t="str">
        <f t="shared" si="42"/>
        <v/>
      </c>
      <c r="X219" s="16" t="str">
        <f>IF(W219&lt;0,COUNTIF($V$2:V219,W219),"")</f>
        <v/>
      </c>
      <c r="Y219" s="16" t="str">
        <f>IF(W219&lt;0,COUNTIF(U219:$U$1045,W219)-1,"")</f>
        <v/>
      </c>
      <c r="Z219" s="20" t="str">
        <f t="shared" si="48"/>
        <v/>
      </c>
      <c r="AA219" s="15" t="str">
        <f>IF(W219=MIN(W:W),G219,"")</f>
        <v/>
      </c>
    </row>
    <row r="220" spans="7:27" x14ac:dyDescent="0.2">
      <c r="G220" s="15">
        <v>16132</v>
      </c>
      <c r="H220" s="3">
        <v>2.4660999999999999E-2</v>
      </c>
      <c r="I220" s="3">
        <v>1.9499999999999999E-3</v>
      </c>
      <c r="J220" s="3">
        <v>0</v>
      </c>
      <c r="K220" s="3" t="str">
        <f t="shared" si="43"/>
        <v/>
      </c>
      <c r="L220" s="3" t="str">
        <f t="shared" si="44"/>
        <v/>
      </c>
      <c r="M220" s="3" t="str">
        <f t="shared" si="45"/>
        <v/>
      </c>
      <c r="N220" s="3" t="str">
        <f t="shared" si="44"/>
        <v/>
      </c>
      <c r="O220" s="3" t="str">
        <f t="shared" si="46"/>
        <v/>
      </c>
      <c r="P220" s="3" t="str">
        <f t="shared" si="37"/>
        <v/>
      </c>
      <c r="Q220" s="3" t="str">
        <f t="shared" si="47"/>
        <v/>
      </c>
      <c r="R220" s="3" t="str">
        <f t="shared" si="38"/>
        <v/>
      </c>
      <c r="S220" s="17" t="str">
        <f t="shared" si="39"/>
        <v/>
      </c>
      <c r="T220" s="18" t="str">
        <f>IF(S220&lt;MAX(S$2:S220),(S220-MAX($S$2:S220))/MAX($S$2:S220),"")</f>
        <v/>
      </c>
      <c r="U220" s="18" t="str">
        <f t="shared" si="40"/>
        <v/>
      </c>
      <c r="V220" s="18" t="str">
        <f t="shared" si="41"/>
        <v/>
      </c>
      <c r="W220" s="18" t="str">
        <f t="shared" si="42"/>
        <v/>
      </c>
      <c r="X220" s="16" t="str">
        <f>IF(W220&lt;0,COUNTIF($V$2:V220,W220),"")</f>
        <v/>
      </c>
      <c r="Y220" s="16" t="str">
        <f>IF(W220&lt;0,COUNTIF(U220:$U$1045,W220)-1,"")</f>
        <v/>
      </c>
      <c r="Z220" s="20" t="str">
        <f t="shared" si="48"/>
        <v/>
      </c>
      <c r="AA220" s="15" t="str">
        <f>IF(W220=MIN(W:W),G220,"")</f>
        <v/>
      </c>
    </row>
    <row r="221" spans="7:27" x14ac:dyDescent="0.2">
      <c r="G221" s="15">
        <v>16163</v>
      </c>
      <c r="H221" s="3">
        <v>-1.6806000000000001E-2</v>
      </c>
      <c r="I221" s="3">
        <v>2.7680000000000001E-3</v>
      </c>
      <c r="J221" s="3">
        <v>5.747126E-3</v>
      </c>
      <c r="K221" s="3" t="str">
        <f t="shared" si="43"/>
        <v/>
      </c>
      <c r="L221" s="3" t="str">
        <f t="shared" si="44"/>
        <v/>
      </c>
      <c r="M221" s="3" t="str">
        <f t="shared" si="45"/>
        <v/>
      </c>
      <c r="N221" s="3" t="str">
        <f t="shared" si="44"/>
        <v/>
      </c>
      <c r="O221" s="3" t="str">
        <f t="shared" si="46"/>
        <v/>
      </c>
      <c r="P221" s="3" t="str">
        <f t="shared" si="37"/>
        <v/>
      </c>
      <c r="Q221" s="3" t="str">
        <f t="shared" si="47"/>
        <v/>
      </c>
      <c r="R221" s="3" t="str">
        <f t="shared" si="38"/>
        <v/>
      </c>
      <c r="S221" s="17" t="str">
        <f t="shared" si="39"/>
        <v/>
      </c>
      <c r="T221" s="18" t="str">
        <f>IF(S221&lt;MAX(S$2:S221),(S221-MAX($S$2:S221))/MAX($S$2:S221),"")</f>
        <v/>
      </c>
      <c r="U221" s="18" t="str">
        <f t="shared" si="40"/>
        <v/>
      </c>
      <c r="V221" s="18" t="str">
        <f t="shared" si="41"/>
        <v/>
      </c>
      <c r="W221" s="18" t="str">
        <f t="shared" si="42"/>
        <v/>
      </c>
      <c r="X221" s="16" t="str">
        <f>IF(W221&lt;0,COUNTIF($V$2:V221,W221),"")</f>
        <v/>
      </c>
      <c r="Y221" s="16" t="str">
        <f>IF(W221&lt;0,COUNTIF(U221:$U$1045,W221)-1,"")</f>
        <v/>
      </c>
      <c r="Z221" s="20" t="str">
        <f t="shared" si="48"/>
        <v/>
      </c>
      <c r="AA221" s="15" t="str">
        <f>IF(W221=MIN(W:W),G221,"")</f>
        <v/>
      </c>
    </row>
    <row r="222" spans="7:27" x14ac:dyDescent="0.2">
      <c r="G222" s="15">
        <v>16193</v>
      </c>
      <c r="H222" s="3">
        <v>5.1263000000000003E-2</v>
      </c>
      <c r="I222" s="3">
        <v>4.7800000000000002E-4</v>
      </c>
      <c r="J222" s="3">
        <v>0</v>
      </c>
      <c r="K222" s="3" t="str">
        <f t="shared" si="43"/>
        <v/>
      </c>
      <c r="L222" s="3" t="str">
        <f t="shared" si="44"/>
        <v/>
      </c>
      <c r="M222" s="3" t="str">
        <f t="shared" si="45"/>
        <v/>
      </c>
      <c r="N222" s="3" t="str">
        <f t="shared" si="44"/>
        <v/>
      </c>
      <c r="O222" s="3" t="str">
        <f t="shared" si="46"/>
        <v/>
      </c>
      <c r="P222" s="3" t="str">
        <f t="shared" si="37"/>
        <v/>
      </c>
      <c r="Q222" s="3" t="str">
        <f t="shared" si="47"/>
        <v/>
      </c>
      <c r="R222" s="3" t="str">
        <f t="shared" si="38"/>
        <v/>
      </c>
      <c r="S222" s="17" t="str">
        <f t="shared" si="39"/>
        <v/>
      </c>
      <c r="T222" s="18" t="str">
        <f>IF(S222&lt;MAX(S$2:S222),(S222-MAX($S$2:S222))/MAX($S$2:S222),"")</f>
        <v/>
      </c>
      <c r="U222" s="18" t="str">
        <f t="shared" si="40"/>
        <v/>
      </c>
      <c r="V222" s="18" t="str">
        <f t="shared" si="41"/>
        <v/>
      </c>
      <c r="W222" s="18" t="str">
        <f t="shared" si="42"/>
        <v/>
      </c>
      <c r="X222" s="16" t="str">
        <f>IF(W222&lt;0,COUNTIF($V$2:V222,W222),"")</f>
        <v/>
      </c>
      <c r="Y222" s="16" t="str">
        <f>IF(W222&lt;0,COUNTIF(U222:$U$1045,W222)-1,"")</f>
        <v/>
      </c>
      <c r="Z222" s="20" t="str">
        <f t="shared" si="48"/>
        <v/>
      </c>
      <c r="AA222" s="15" t="str">
        <f>IF(W222=MIN(W:W),G222,"")</f>
        <v/>
      </c>
    </row>
    <row r="223" spans="7:27" x14ac:dyDescent="0.2">
      <c r="G223" s="15">
        <v>16224</v>
      </c>
      <c r="H223" s="3">
        <v>5.5251000000000001E-2</v>
      </c>
      <c r="I223" s="3">
        <v>6.7699999999999998E-4</v>
      </c>
      <c r="J223" s="3">
        <v>5.7142859999999998E-3</v>
      </c>
      <c r="K223" s="3" t="str">
        <f t="shared" si="43"/>
        <v/>
      </c>
      <c r="L223" s="3" t="str">
        <f t="shared" si="44"/>
        <v/>
      </c>
      <c r="M223" s="3" t="str">
        <f t="shared" si="45"/>
        <v/>
      </c>
      <c r="N223" s="3" t="str">
        <f t="shared" si="44"/>
        <v/>
      </c>
      <c r="O223" s="3" t="str">
        <f t="shared" si="46"/>
        <v/>
      </c>
      <c r="P223" s="3" t="str">
        <f t="shared" si="37"/>
        <v/>
      </c>
      <c r="Q223" s="3" t="str">
        <f t="shared" si="47"/>
        <v/>
      </c>
      <c r="R223" s="3" t="str">
        <f t="shared" si="38"/>
        <v/>
      </c>
      <c r="S223" s="17" t="str">
        <f t="shared" si="39"/>
        <v/>
      </c>
      <c r="T223" s="18" t="str">
        <f>IF(S223&lt;MAX(S$2:S223),(S223-MAX($S$2:S223))/MAX($S$2:S223),"")</f>
        <v/>
      </c>
      <c r="U223" s="18" t="str">
        <f t="shared" si="40"/>
        <v/>
      </c>
      <c r="V223" s="18" t="str">
        <f t="shared" si="41"/>
        <v/>
      </c>
      <c r="W223" s="18" t="str">
        <f t="shared" si="42"/>
        <v/>
      </c>
      <c r="X223" s="16" t="str">
        <f>IF(W223&lt;0,COUNTIF($V$2:V223,W223),"")</f>
        <v/>
      </c>
      <c r="Y223" s="16" t="str">
        <f>IF(W223&lt;0,COUNTIF(U223:$U$1045,W223)-1,"")</f>
        <v/>
      </c>
      <c r="Z223" s="20" t="str">
        <f t="shared" si="48"/>
        <v/>
      </c>
      <c r="AA223" s="15" t="str">
        <f>IF(W223=MIN(W:W),G223,"")</f>
        <v/>
      </c>
    </row>
    <row r="224" spans="7:27" x14ac:dyDescent="0.2">
      <c r="G224" s="15">
        <v>16254</v>
      </c>
      <c r="H224" s="3">
        <v>-1.4584E-2</v>
      </c>
      <c r="I224" s="3">
        <v>2.8639999999999998E-3</v>
      </c>
      <c r="J224" s="3">
        <v>5.6818179999999999E-3</v>
      </c>
      <c r="K224" s="3" t="str">
        <f t="shared" si="43"/>
        <v/>
      </c>
      <c r="L224" s="3" t="str">
        <f t="shared" si="44"/>
        <v/>
      </c>
      <c r="M224" s="3" t="str">
        <f t="shared" si="45"/>
        <v/>
      </c>
      <c r="N224" s="3" t="str">
        <f t="shared" si="44"/>
        <v/>
      </c>
      <c r="O224" s="3" t="str">
        <f t="shared" si="46"/>
        <v/>
      </c>
      <c r="P224" s="3" t="str">
        <f t="shared" si="37"/>
        <v/>
      </c>
      <c r="Q224" s="3" t="str">
        <f t="shared" si="47"/>
        <v/>
      </c>
      <c r="R224" s="3" t="str">
        <f t="shared" si="38"/>
        <v/>
      </c>
      <c r="S224" s="17" t="str">
        <f t="shared" si="39"/>
        <v/>
      </c>
      <c r="T224" s="18" t="str">
        <f>IF(S224&lt;MAX(S$2:S224),(S224-MAX($S$2:S224))/MAX($S$2:S224),"")</f>
        <v/>
      </c>
      <c r="U224" s="18" t="str">
        <f t="shared" si="40"/>
        <v/>
      </c>
      <c r="V224" s="18" t="str">
        <f t="shared" si="41"/>
        <v/>
      </c>
      <c r="W224" s="18" t="str">
        <f t="shared" si="42"/>
        <v/>
      </c>
      <c r="X224" s="16" t="str">
        <f>IF(W224&lt;0,COUNTIF($V$2:V224,W224),"")</f>
        <v/>
      </c>
      <c r="Y224" s="16" t="str">
        <f>IF(W224&lt;0,COUNTIF(U224:$U$1045,W224)-1,"")</f>
        <v/>
      </c>
      <c r="Z224" s="20" t="str">
        <f t="shared" si="48"/>
        <v/>
      </c>
      <c r="AA224" s="15" t="str">
        <f>IF(W224=MIN(W:W),G224,"")</f>
        <v/>
      </c>
    </row>
    <row r="225" spans="7:27" x14ac:dyDescent="0.2">
      <c r="G225" s="15">
        <v>16285</v>
      </c>
      <c r="H225" s="3">
        <v>1.6532000000000002E-2</v>
      </c>
      <c r="I225" s="3">
        <v>2.3990000000000001E-3</v>
      </c>
      <c r="J225" s="3">
        <v>0</v>
      </c>
      <c r="K225" s="3" t="str">
        <f t="shared" si="43"/>
        <v/>
      </c>
      <c r="L225" s="3" t="str">
        <f t="shared" si="44"/>
        <v/>
      </c>
      <c r="M225" s="3" t="str">
        <f t="shared" si="45"/>
        <v/>
      </c>
      <c r="N225" s="3" t="str">
        <f t="shared" si="44"/>
        <v/>
      </c>
      <c r="O225" s="3" t="str">
        <f t="shared" si="46"/>
        <v/>
      </c>
      <c r="P225" s="3" t="str">
        <f t="shared" si="37"/>
        <v/>
      </c>
      <c r="Q225" s="3" t="str">
        <f t="shared" si="47"/>
        <v/>
      </c>
      <c r="R225" s="3" t="str">
        <f t="shared" si="38"/>
        <v/>
      </c>
      <c r="S225" s="17" t="str">
        <f t="shared" si="39"/>
        <v/>
      </c>
      <c r="T225" s="18" t="str">
        <f>IF(S225&lt;MAX(S$2:S225),(S225-MAX($S$2:S225))/MAX($S$2:S225),"")</f>
        <v/>
      </c>
      <c r="U225" s="18" t="str">
        <f t="shared" si="40"/>
        <v/>
      </c>
      <c r="V225" s="18" t="str">
        <f t="shared" si="41"/>
        <v/>
      </c>
      <c r="W225" s="18" t="str">
        <f t="shared" si="42"/>
        <v/>
      </c>
      <c r="X225" s="16" t="str">
        <f>IF(W225&lt;0,COUNTIF($V$2:V225,W225),"")</f>
        <v/>
      </c>
      <c r="Y225" s="16" t="str">
        <f>IF(W225&lt;0,COUNTIF(U225:$U$1045,W225)-1,"")</f>
        <v/>
      </c>
      <c r="Z225" s="20" t="str">
        <f t="shared" si="48"/>
        <v/>
      </c>
      <c r="AA225" s="15" t="str">
        <f>IF(W225=MIN(W:W),G225,"")</f>
        <v/>
      </c>
    </row>
    <row r="226" spans="7:27" x14ac:dyDescent="0.2">
      <c r="G226" s="15">
        <v>16316</v>
      </c>
      <c r="H226" s="3">
        <v>2.31E-4</v>
      </c>
      <c r="I226" s="3">
        <v>1.1410000000000001E-3</v>
      </c>
      <c r="J226" s="3">
        <v>0</v>
      </c>
      <c r="K226" s="3" t="str">
        <f t="shared" si="43"/>
        <v/>
      </c>
      <c r="L226" s="3" t="str">
        <f t="shared" si="44"/>
        <v/>
      </c>
      <c r="M226" s="3" t="str">
        <f t="shared" si="45"/>
        <v/>
      </c>
      <c r="N226" s="3" t="str">
        <f t="shared" si="44"/>
        <v/>
      </c>
      <c r="O226" s="3" t="str">
        <f t="shared" si="46"/>
        <v/>
      </c>
      <c r="P226" s="3" t="str">
        <f t="shared" si="37"/>
        <v/>
      </c>
      <c r="Q226" s="3" t="str">
        <f t="shared" si="47"/>
        <v/>
      </c>
      <c r="R226" s="3" t="str">
        <f t="shared" si="38"/>
        <v/>
      </c>
      <c r="S226" s="17" t="str">
        <f t="shared" si="39"/>
        <v/>
      </c>
      <c r="T226" s="18" t="str">
        <f>IF(S226&lt;MAX(S$2:S226),(S226-MAX($S$2:S226))/MAX($S$2:S226),"")</f>
        <v/>
      </c>
      <c r="U226" s="18" t="str">
        <f t="shared" si="40"/>
        <v/>
      </c>
      <c r="V226" s="18" t="str">
        <f t="shared" si="41"/>
        <v/>
      </c>
      <c r="W226" s="18" t="str">
        <f t="shared" si="42"/>
        <v/>
      </c>
      <c r="X226" s="16" t="str">
        <f>IF(W226&lt;0,COUNTIF($V$2:V226,W226),"")</f>
        <v/>
      </c>
      <c r="Y226" s="16" t="str">
        <f>IF(W226&lt;0,COUNTIF(U226:$U$1045,W226)-1,"")</f>
        <v/>
      </c>
      <c r="Z226" s="20" t="str">
        <f t="shared" si="48"/>
        <v/>
      </c>
      <c r="AA226" s="15" t="str">
        <f>IF(W226=MIN(W:W),G226,"")</f>
        <v/>
      </c>
    </row>
    <row r="227" spans="7:27" x14ac:dyDescent="0.2">
      <c r="G227" s="15">
        <v>16346</v>
      </c>
      <c r="H227" s="3">
        <v>2.1870000000000001E-3</v>
      </c>
      <c r="I227" s="3">
        <v>1.065E-3</v>
      </c>
      <c r="J227" s="3">
        <v>0</v>
      </c>
      <c r="K227" s="3" t="str">
        <f t="shared" si="43"/>
        <v/>
      </c>
      <c r="L227" s="3" t="str">
        <f t="shared" si="44"/>
        <v/>
      </c>
      <c r="M227" s="3" t="str">
        <f t="shared" si="45"/>
        <v/>
      </c>
      <c r="N227" s="3" t="str">
        <f t="shared" si="44"/>
        <v/>
      </c>
      <c r="O227" s="3" t="str">
        <f t="shared" si="46"/>
        <v/>
      </c>
      <c r="P227" s="3" t="str">
        <f t="shared" si="37"/>
        <v/>
      </c>
      <c r="Q227" s="3" t="str">
        <f t="shared" si="47"/>
        <v/>
      </c>
      <c r="R227" s="3" t="str">
        <f t="shared" si="38"/>
        <v/>
      </c>
      <c r="S227" s="17" t="str">
        <f t="shared" si="39"/>
        <v/>
      </c>
      <c r="T227" s="18" t="str">
        <f>IF(S227&lt;MAX(S$2:S227),(S227-MAX($S$2:S227))/MAX($S$2:S227),"")</f>
        <v/>
      </c>
      <c r="U227" s="18" t="str">
        <f t="shared" si="40"/>
        <v/>
      </c>
      <c r="V227" s="18" t="str">
        <f t="shared" si="41"/>
        <v/>
      </c>
      <c r="W227" s="18" t="str">
        <f t="shared" si="42"/>
        <v/>
      </c>
      <c r="X227" s="16" t="str">
        <f>IF(W227&lt;0,COUNTIF($V$2:V227,W227),"")</f>
        <v/>
      </c>
      <c r="Y227" s="16" t="str">
        <f>IF(W227&lt;0,COUNTIF(U227:$U$1045,W227)-1,"")</f>
        <v/>
      </c>
      <c r="Z227" s="20" t="str">
        <f t="shared" si="48"/>
        <v/>
      </c>
      <c r="AA227" s="15" t="str">
        <f>IF(W227=MIN(W:W),G227,"")</f>
        <v/>
      </c>
    </row>
    <row r="228" spans="7:27" x14ac:dyDescent="0.2">
      <c r="G228" s="15">
        <v>16377</v>
      </c>
      <c r="H228" s="3">
        <v>1.7138E-2</v>
      </c>
      <c r="I228" s="3">
        <v>8.5700000000000001E-4</v>
      </c>
      <c r="J228" s="3">
        <v>0</v>
      </c>
      <c r="K228" s="3" t="str">
        <f t="shared" si="43"/>
        <v/>
      </c>
      <c r="L228" s="3" t="str">
        <f t="shared" si="44"/>
        <v/>
      </c>
      <c r="M228" s="3" t="str">
        <f t="shared" si="45"/>
        <v/>
      </c>
      <c r="N228" s="3" t="str">
        <f t="shared" si="44"/>
        <v/>
      </c>
      <c r="O228" s="3" t="str">
        <f t="shared" si="46"/>
        <v/>
      </c>
      <c r="P228" s="3" t="str">
        <f t="shared" si="37"/>
        <v/>
      </c>
      <c r="Q228" s="3" t="str">
        <f t="shared" si="47"/>
        <v/>
      </c>
      <c r="R228" s="3" t="str">
        <f t="shared" si="38"/>
        <v/>
      </c>
      <c r="S228" s="17" t="str">
        <f t="shared" si="39"/>
        <v/>
      </c>
      <c r="T228" s="18" t="str">
        <f>IF(S228&lt;MAX(S$2:S228),(S228-MAX($S$2:S228))/MAX($S$2:S228),"")</f>
        <v/>
      </c>
      <c r="U228" s="18" t="str">
        <f t="shared" si="40"/>
        <v/>
      </c>
      <c r="V228" s="18" t="str">
        <f t="shared" si="41"/>
        <v/>
      </c>
      <c r="W228" s="18" t="str">
        <f t="shared" si="42"/>
        <v/>
      </c>
      <c r="X228" s="16" t="str">
        <f>IF(W228&lt;0,COUNTIF($V$2:V228,W228),"")</f>
        <v/>
      </c>
      <c r="Y228" s="16" t="str">
        <f>IF(W228&lt;0,COUNTIF(U228:$U$1045,W228)-1,"")</f>
        <v/>
      </c>
      <c r="Z228" s="20" t="str">
        <f t="shared" si="48"/>
        <v/>
      </c>
      <c r="AA228" s="15" t="str">
        <f>IF(W228=MIN(W:W),G228,"")</f>
        <v/>
      </c>
    </row>
    <row r="229" spans="7:27" x14ac:dyDescent="0.2">
      <c r="G229" s="15">
        <v>16407</v>
      </c>
      <c r="H229" s="3">
        <v>4.1049000000000002E-2</v>
      </c>
      <c r="I229" s="3">
        <v>1.0089999999999999E-3</v>
      </c>
      <c r="J229" s="3">
        <v>5.6497179999999998E-3</v>
      </c>
      <c r="K229" s="3" t="str">
        <f t="shared" si="43"/>
        <v/>
      </c>
      <c r="L229" s="3" t="str">
        <f t="shared" si="44"/>
        <v/>
      </c>
      <c r="M229" s="3" t="str">
        <f t="shared" si="45"/>
        <v/>
      </c>
      <c r="N229" s="3" t="str">
        <f t="shared" si="44"/>
        <v/>
      </c>
      <c r="O229" s="3" t="str">
        <f t="shared" si="46"/>
        <v/>
      </c>
      <c r="P229" s="3" t="str">
        <f t="shared" si="37"/>
        <v/>
      </c>
      <c r="Q229" s="3" t="str">
        <f t="shared" si="47"/>
        <v/>
      </c>
      <c r="R229" s="3" t="str">
        <f t="shared" si="38"/>
        <v/>
      </c>
      <c r="S229" s="17" t="str">
        <f t="shared" si="39"/>
        <v/>
      </c>
      <c r="T229" s="18" t="str">
        <f>IF(S229&lt;MAX(S$2:S229),(S229-MAX($S$2:S229))/MAX($S$2:S229),"")</f>
        <v/>
      </c>
      <c r="U229" s="18" t="str">
        <f t="shared" si="40"/>
        <v/>
      </c>
      <c r="V229" s="18" t="str">
        <f t="shared" si="41"/>
        <v/>
      </c>
      <c r="W229" s="18" t="str">
        <f t="shared" si="42"/>
        <v/>
      </c>
      <c r="X229" s="16" t="str">
        <f>IF(W229&lt;0,COUNTIF($V$2:V229,W229),"")</f>
        <v/>
      </c>
      <c r="Y229" s="16" t="str">
        <f>IF(W229&lt;0,COUNTIF(U229:$U$1045,W229)-1,"")</f>
        <v/>
      </c>
      <c r="Z229" s="20" t="str">
        <f t="shared" si="48"/>
        <v/>
      </c>
      <c r="AA229" s="15" t="str">
        <f>IF(W229=MIN(W:W),G229,"")</f>
        <v/>
      </c>
    </row>
    <row r="230" spans="7:27" x14ac:dyDescent="0.2">
      <c r="G230" s="15">
        <v>16438</v>
      </c>
      <c r="H230" s="3">
        <v>1.9368E-2</v>
      </c>
      <c r="I230" s="3">
        <v>5.2339999999999999E-3</v>
      </c>
      <c r="J230" s="3">
        <v>0</v>
      </c>
      <c r="K230" s="3">
        <f t="shared" si="43"/>
        <v>1.9368E-2</v>
      </c>
      <c r="L230" s="3">
        <f t="shared" si="44"/>
        <v>1.0193680000000001</v>
      </c>
      <c r="M230" s="3">
        <f t="shared" si="45"/>
        <v>5.2339999999999999E-3</v>
      </c>
      <c r="N230" s="3">
        <f t="shared" si="44"/>
        <v>1.005234</v>
      </c>
      <c r="O230" s="3">
        <f t="shared" si="46"/>
        <v>0</v>
      </c>
      <c r="P230" s="3">
        <f t="shared" si="37"/>
        <v>1</v>
      </c>
      <c r="Q230" s="3">
        <f t="shared" si="47"/>
        <v>1.3714399999999998E-2</v>
      </c>
      <c r="R230" s="3">
        <f t="shared" si="38"/>
        <v>1.0137144</v>
      </c>
      <c r="S230" s="17">
        <f t="shared" si="39"/>
        <v>1.0137144</v>
      </c>
      <c r="T230" s="18" t="str">
        <f>IF(S230&lt;MAX(S$2:S230),(S230-MAX($S$2:S230))/MAX($S$2:S230),"")</f>
        <v/>
      </c>
      <c r="U230" s="18" t="str">
        <f t="shared" si="40"/>
        <v/>
      </c>
      <c r="V230" s="18" t="str">
        <f t="shared" si="41"/>
        <v/>
      </c>
      <c r="W230" s="18" t="str">
        <f t="shared" si="42"/>
        <v/>
      </c>
      <c r="X230" s="16" t="str">
        <f>IF(W230&lt;0,COUNTIF($V$2:V230,W230),"")</f>
        <v/>
      </c>
      <c r="Y230" s="16" t="str">
        <f>IF(W230&lt;0,COUNTIF(U230:$U$1045,W230)-1,"")</f>
        <v/>
      </c>
      <c r="Z230" s="20" t="str">
        <f t="shared" si="48"/>
        <v/>
      </c>
      <c r="AA230" s="15" t="str">
        <f>IF(W230=MIN(W:W),G230,"")</f>
        <v/>
      </c>
    </row>
    <row r="231" spans="7:27" x14ac:dyDescent="0.2">
      <c r="G231" s="15">
        <v>16469</v>
      </c>
      <c r="H231" s="3">
        <v>6.2466000000000001E-2</v>
      </c>
      <c r="I231" s="3">
        <v>3.7780000000000001E-3</v>
      </c>
      <c r="J231" s="3">
        <v>0</v>
      </c>
      <c r="K231" s="3">
        <f t="shared" si="43"/>
        <v>6.2466000000000001E-2</v>
      </c>
      <c r="L231" s="3">
        <f t="shared" si="44"/>
        <v>1.0624659999999999</v>
      </c>
      <c r="M231" s="3">
        <f t="shared" si="45"/>
        <v>3.7780000000000001E-3</v>
      </c>
      <c r="N231" s="3">
        <f t="shared" si="44"/>
        <v>1.0037780000000001</v>
      </c>
      <c r="O231" s="3">
        <f t="shared" si="46"/>
        <v>0</v>
      </c>
      <c r="P231" s="3">
        <f t="shared" si="37"/>
        <v>1</v>
      </c>
      <c r="Q231" s="3">
        <f t="shared" si="47"/>
        <v>3.8990799999999999E-2</v>
      </c>
      <c r="R231" s="3">
        <f t="shared" si="38"/>
        <v>1.0389908000000001</v>
      </c>
      <c r="S231" s="17">
        <f t="shared" si="39"/>
        <v>1.0532399354275201</v>
      </c>
      <c r="T231" s="18" t="str">
        <f>IF(S231&lt;MAX(S$2:S231),(S231-MAX($S$2:S231))/MAX($S$2:S231),"")</f>
        <v/>
      </c>
      <c r="U231" s="18" t="str">
        <f t="shared" si="40"/>
        <v/>
      </c>
      <c r="V231" s="18" t="str">
        <f t="shared" si="41"/>
        <v/>
      </c>
      <c r="W231" s="18" t="str">
        <f t="shared" si="42"/>
        <v/>
      </c>
      <c r="X231" s="16" t="str">
        <f>IF(W231&lt;0,COUNTIF($V$2:V231,W231),"")</f>
        <v/>
      </c>
      <c r="Y231" s="16" t="str">
        <f>IF(W231&lt;0,COUNTIF(U231:$U$1045,W231)-1,"")</f>
        <v/>
      </c>
      <c r="Z231" s="20" t="str">
        <f t="shared" si="48"/>
        <v/>
      </c>
      <c r="AA231" s="15" t="str">
        <f>IF(W231=MIN(W:W),G231,"")</f>
        <v/>
      </c>
    </row>
    <row r="232" spans="7:27" x14ac:dyDescent="0.2">
      <c r="G232" s="15">
        <v>16497</v>
      </c>
      <c r="H232" s="3">
        <v>-3.8387999999999999E-2</v>
      </c>
      <c r="I232" s="3">
        <v>4.3399999999999998E-4</v>
      </c>
      <c r="J232" s="3">
        <v>0</v>
      </c>
      <c r="K232" s="3">
        <f t="shared" si="43"/>
        <v>-3.8387999999999999E-2</v>
      </c>
      <c r="L232" s="3">
        <f t="shared" si="44"/>
        <v>0.96161200000000002</v>
      </c>
      <c r="M232" s="3">
        <f t="shared" si="45"/>
        <v>4.3399999999999998E-4</v>
      </c>
      <c r="N232" s="3">
        <f t="shared" si="44"/>
        <v>1.000434</v>
      </c>
      <c r="O232" s="3">
        <f t="shared" si="46"/>
        <v>0</v>
      </c>
      <c r="P232" s="3">
        <f t="shared" si="37"/>
        <v>1</v>
      </c>
      <c r="Q232" s="3">
        <f t="shared" si="47"/>
        <v>-2.28592E-2</v>
      </c>
      <c r="R232" s="3">
        <f t="shared" si="38"/>
        <v>0.97714080000000003</v>
      </c>
      <c r="S232" s="17">
        <f t="shared" si="39"/>
        <v>1.0291637130955955</v>
      </c>
      <c r="T232" s="18">
        <f>IF(S232&lt;MAX(S$2:S232),(S232-MAX($S$2:S232))/MAX($S$2:S232),"")</f>
        <v>-2.2859199999999875E-2</v>
      </c>
      <c r="U232" s="18">
        <f t="shared" ref="U232:U294" si="49">IF(T232="","",MIN(U231,T232))</f>
        <v>-2.2859199999999875E-2</v>
      </c>
      <c r="V232" s="18">
        <f>IF(T232="","",MIN(V233,T232))</f>
        <v>-2.2859199999999875E-2</v>
      </c>
      <c r="W232" s="18" t="str">
        <f t="shared" si="42"/>
        <v/>
      </c>
      <c r="X232" s="16" t="str">
        <f>IF(W232&lt;0,COUNTIF($V$2:V232,W232),"")</f>
        <v/>
      </c>
      <c r="Y232" s="16" t="str">
        <f>IF(W232&lt;0,COUNTIF(U232:$U$1045,W232)-1,"")</f>
        <v/>
      </c>
      <c r="Z232" s="20" t="str">
        <f t="shared" si="48"/>
        <v/>
      </c>
      <c r="AA232" s="15" t="str">
        <f>IF(W232=MIN(W:W),G232,"")</f>
        <v/>
      </c>
    </row>
    <row r="233" spans="7:27" x14ac:dyDescent="0.2">
      <c r="G233" s="15">
        <v>16528</v>
      </c>
      <c r="H233" s="3">
        <v>7.7773999999999996E-2</v>
      </c>
      <c r="I233" s="3">
        <v>1.439E-3</v>
      </c>
      <c r="J233" s="3">
        <v>0</v>
      </c>
      <c r="K233" s="3">
        <f t="shared" si="43"/>
        <v>7.7773999999999996E-2</v>
      </c>
      <c r="L233" s="3">
        <f t="shared" si="44"/>
        <v>1.077774</v>
      </c>
      <c r="M233" s="3">
        <f t="shared" si="45"/>
        <v>1.439E-3</v>
      </c>
      <c r="N233" s="3">
        <f t="shared" si="44"/>
        <v>1.001439</v>
      </c>
      <c r="O233" s="3">
        <f t="shared" si="46"/>
        <v>0</v>
      </c>
      <c r="P233" s="3">
        <f t="shared" si="37"/>
        <v>1</v>
      </c>
      <c r="Q233" s="3">
        <f t="shared" si="47"/>
        <v>4.7239999999999997E-2</v>
      </c>
      <c r="R233" s="3">
        <f t="shared" si="38"/>
        <v>1.0472399999999999</v>
      </c>
      <c r="S233" s="17">
        <f t="shared" si="39"/>
        <v>1.0777814069022313</v>
      </c>
      <c r="T233" s="18" t="str">
        <f>IF(S233&lt;MAX(S$2:S233),(S233-MAX($S$2:S233))/MAX($S$2:S233),"")</f>
        <v/>
      </c>
      <c r="U233" s="18" t="str">
        <f t="shared" si="49"/>
        <v/>
      </c>
      <c r="V233" s="18" t="str">
        <f t="shared" ref="V233:V293" si="50">IF(T233="","",MIN(V234,T233))</f>
        <v/>
      </c>
      <c r="W233" s="18" t="str">
        <f t="shared" si="42"/>
        <v/>
      </c>
      <c r="X233" s="16" t="str">
        <f>IF(W233&lt;0,COUNTIF($V$2:V233,W233),"")</f>
        <v/>
      </c>
      <c r="Y233" s="16" t="str">
        <f>IF(W233&lt;0,COUNTIF(U233:$U$1045,W233)-1,"")</f>
        <v/>
      </c>
      <c r="Z233" s="20" t="str">
        <f t="shared" si="48"/>
        <v/>
      </c>
      <c r="AA233" s="15" t="str">
        <f>IF(W233=MIN(W:W),G233,"")</f>
        <v/>
      </c>
    </row>
    <row r="234" spans="7:27" x14ac:dyDescent="0.2">
      <c r="G234" s="15">
        <v>16558</v>
      </c>
      <c r="H234" s="3">
        <v>1.8380000000000001E-2</v>
      </c>
      <c r="I234" s="3">
        <v>1.186E-3</v>
      </c>
      <c r="J234" s="3">
        <v>5.617978E-3</v>
      </c>
      <c r="K234" s="3">
        <f t="shared" si="43"/>
        <v>1.8380000000000001E-2</v>
      </c>
      <c r="L234" s="3">
        <f t="shared" si="44"/>
        <v>1.0183800000000001</v>
      </c>
      <c r="M234" s="3">
        <f t="shared" si="45"/>
        <v>1.186E-3</v>
      </c>
      <c r="N234" s="3">
        <f t="shared" si="44"/>
        <v>1.0011859999999999</v>
      </c>
      <c r="O234" s="3">
        <f t="shared" si="46"/>
        <v>5.617978E-3</v>
      </c>
      <c r="P234" s="3">
        <f t="shared" si="37"/>
        <v>1.0056179780000001</v>
      </c>
      <c r="Q234" s="3">
        <f t="shared" si="47"/>
        <v>1.1502399999999999E-2</v>
      </c>
      <c r="R234" s="3">
        <f t="shared" si="38"/>
        <v>1.0115023999999999</v>
      </c>
      <c r="S234" s="17">
        <f t="shared" si="39"/>
        <v>1.0901784797569836</v>
      </c>
      <c r="T234" s="18" t="str">
        <f>IF(S234&lt;MAX(S$2:S234),(S234-MAX($S$2:S234))/MAX($S$2:S234),"")</f>
        <v/>
      </c>
      <c r="U234" s="18" t="str">
        <f t="shared" si="49"/>
        <v/>
      </c>
      <c r="V234" s="18" t="str">
        <f t="shared" si="50"/>
        <v/>
      </c>
      <c r="W234" s="18" t="str">
        <f t="shared" si="42"/>
        <v/>
      </c>
      <c r="X234" s="16" t="str">
        <f>IF(W234&lt;0,COUNTIF($V$2:V234,W234),"")</f>
        <v/>
      </c>
      <c r="Y234" s="16" t="str">
        <f>IF(W234&lt;0,COUNTIF(U234:$U$1045,W234)-1,"")</f>
        <v/>
      </c>
      <c r="Z234" s="20" t="str">
        <f t="shared" si="48"/>
        <v/>
      </c>
      <c r="AA234" s="15" t="str">
        <f>IF(W234=MIN(W:W),G234,"")</f>
        <v/>
      </c>
    </row>
    <row r="235" spans="7:27" x14ac:dyDescent="0.2">
      <c r="G235" s="15">
        <v>16589</v>
      </c>
      <c r="H235" s="3">
        <v>3.4399999999999999E-3</v>
      </c>
      <c r="I235" s="3">
        <v>1.892E-3</v>
      </c>
      <c r="J235" s="3">
        <v>1.1173183999999999E-2</v>
      </c>
      <c r="K235" s="3">
        <f t="shared" si="43"/>
        <v>3.4399999999999999E-3</v>
      </c>
      <c r="L235" s="3">
        <f t="shared" si="44"/>
        <v>1.0034400000000001</v>
      </c>
      <c r="M235" s="3">
        <f t="shared" si="45"/>
        <v>1.892E-3</v>
      </c>
      <c r="N235" s="3">
        <f t="shared" si="44"/>
        <v>1.001892</v>
      </c>
      <c r="O235" s="3">
        <f t="shared" si="46"/>
        <v>1.1173183999999999E-2</v>
      </c>
      <c r="P235" s="3">
        <f t="shared" si="37"/>
        <v>1.011173184</v>
      </c>
      <c r="Q235" s="3">
        <f t="shared" si="47"/>
        <v>2.8208E-3</v>
      </c>
      <c r="R235" s="3">
        <f t="shared" si="38"/>
        <v>1.0028208000000001</v>
      </c>
      <c r="S235" s="17">
        <f t="shared" si="39"/>
        <v>1.0932536552126821</v>
      </c>
      <c r="T235" s="18" t="str">
        <f>IF(S235&lt;MAX(S$2:S235),(S235-MAX($S$2:S235))/MAX($S$2:S235),"")</f>
        <v/>
      </c>
      <c r="U235" s="18" t="str">
        <f t="shared" si="49"/>
        <v/>
      </c>
      <c r="V235" s="18" t="str">
        <f t="shared" si="50"/>
        <v/>
      </c>
      <c r="W235" s="18" t="str">
        <f t="shared" si="42"/>
        <v/>
      </c>
      <c r="X235" s="16" t="str">
        <f>IF(W235&lt;0,COUNTIF($V$2:V235,W235),"")</f>
        <v/>
      </c>
      <c r="Y235" s="16" t="str">
        <f>IF(W235&lt;0,COUNTIF(U235:$U$1045,W235)-1,"")</f>
        <v/>
      </c>
      <c r="Z235" s="20" t="str">
        <f t="shared" si="48"/>
        <v/>
      </c>
      <c r="AA235" s="15" t="str">
        <f>IF(W235=MIN(W:W),G235,"")</f>
        <v/>
      </c>
    </row>
    <row r="236" spans="7:27" x14ac:dyDescent="0.2">
      <c r="G236" s="15">
        <v>16619</v>
      </c>
      <c r="H236" s="3">
        <v>-2.1715999999999999E-2</v>
      </c>
      <c r="I236" s="3">
        <v>-3.0000000000000001E-5</v>
      </c>
      <c r="J236" s="3">
        <v>0</v>
      </c>
      <c r="K236" s="3">
        <f t="shared" si="43"/>
        <v>-2.1715999999999999E-2</v>
      </c>
      <c r="L236" s="3">
        <f t="shared" si="44"/>
        <v>0.97828400000000004</v>
      </c>
      <c r="M236" s="3">
        <f t="shared" si="45"/>
        <v>-3.0000000000000001E-5</v>
      </c>
      <c r="N236" s="3">
        <f t="shared" si="44"/>
        <v>0.99997000000000003</v>
      </c>
      <c r="O236" s="3">
        <f t="shared" si="46"/>
        <v>0</v>
      </c>
      <c r="P236" s="3">
        <f t="shared" si="37"/>
        <v>1</v>
      </c>
      <c r="Q236" s="3">
        <f t="shared" si="47"/>
        <v>-1.3041599999999999E-2</v>
      </c>
      <c r="R236" s="3">
        <f t="shared" si="38"/>
        <v>0.98695840000000001</v>
      </c>
      <c r="S236" s="17">
        <f t="shared" si="39"/>
        <v>1.0789958783428604</v>
      </c>
      <c r="T236" s="18">
        <f>IF(S236&lt;MAX(S$2:S236),(S236-MAX($S$2:S236))/MAX($S$2:S236),"")</f>
        <v>-1.3041600000000051E-2</v>
      </c>
      <c r="U236" s="18">
        <f t="shared" si="49"/>
        <v>-1.3041600000000051E-2</v>
      </c>
      <c r="V236" s="18">
        <f t="shared" si="50"/>
        <v>-1.3041600000000051E-2</v>
      </c>
      <c r="W236" s="18" t="str">
        <f t="shared" si="42"/>
        <v/>
      </c>
      <c r="X236" s="16" t="str">
        <f>IF(W236&lt;0,COUNTIF($V$2:V236,W236),"")</f>
        <v/>
      </c>
      <c r="Y236" s="16" t="str">
        <f>IF(W236&lt;0,COUNTIF(U236:$U$1045,W236)-1,"")</f>
        <v/>
      </c>
      <c r="Z236" s="20" t="str">
        <f t="shared" si="48"/>
        <v/>
      </c>
      <c r="AA236" s="15" t="str">
        <f>IF(W236=MIN(W:W),G236,"")</f>
        <v/>
      </c>
    </row>
    <row r="237" spans="7:27" x14ac:dyDescent="0.2">
      <c r="G237" s="15">
        <v>16650</v>
      </c>
      <c r="H237" s="3">
        <v>6.2077E-2</v>
      </c>
      <c r="I237" s="3">
        <v>1.6379999999999999E-3</v>
      </c>
      <c r="J237" s="3">
        <v>0</v>
      </c>
      <c r="K237" s="3">
        <f t="shared" si="43"/>
        <v>6.2077E-2</v>
      </c>
      <c r="L237" s="3">
        <f t="shared" si="44"/>
        <v>1.0620769999999999</v>
      </c>
      <c r="M237" s="3">
        <f t="shared" si="45"/>
        <v>1.6379999999999999E-3</v>
      </c>
      <c r="N237" s="3">
        <f t="shared" si="44"/>
        <v>1.001638</v>
      </c>
      <c r="O237" s="3">
        <f t="shared" si="46"/>
        <v>0</v>
      </c>
      <c r="P237" s="3">
        <f t="shared" si="37"/>
        <v>1</v>
      </c>
      <c r="Q237" s="3">
        <f t="shared" si="47"/>
        <v>3.7901400000000002E-2</v>
      </c>
      <c r="R237" s="3">
        <f t="shared" si="38"/>
        <v>1.0379014</v>
      </c>
      <c r="S237" s="17">
        <f t="shared" si="39"/>
        <v>1.1198913327262845</v>
      </c>
      <c r="T237" s="18" t="str">
        <f>IF(S237&lt;MAX(S$2:S237),(S237-MAX($S$2:S237))/MAX($S$2:S237),"")</f>
        <v/>
      </c>
      <c r="U237" s="18" t="str">
        <f t="shared" si="49"/>
        <v/>
      </c>
      <c r="V237" s="18" t="str">
        <f t="shared" si="50"/>
        <v/>
      </c>
      <c r="W237" s="18" t="str">
        <f t="shared" si="42"/>
        <v/>
      </c>
      <c r="X237" s="16" t="str">
        <f>IF(W237&lt;0,COUNTIF($V$2:V237,W237),"")</f>
        <v/>
      </c>
      <c r="Y237" s="16" t="str">
        <f>IF(W237&lt;0,COUNTIF(U237:$U$1045,W237)-1,"")</f>
        <v/>
      </c>
      <c r="Z237" s="20" t="str">
        <f t="shared" si="48"/>
        <v/>
      </c>
      <c r="AA237" s="15" t="str">
        <f>IF(W237=MIN(W:W),G237,"")</f>
        <v/>
      </c>
    </row>
    <row r="238" spans="7:27" x14ac:dyDescent="0.2">
      <c r="G238" s="15">
        <v>16681</v>
      </c>
      <c r="H238" s="3">
        <v>4.8063000000000002E-2</v>
      </c>
      <c r="I238" s="3">
        <v>1.6930000000000001E-3</v>
      </c>
      <c r="J238" s="3">
        <v>0</v>
      </c>
      <c r="K238" s="3">
        <f t="shared" si="43"/>
        <v>4.8063000000000002E-2</v>
      </c>
      <c r="L238" s="3">
        <f t="shared" si="44"/>
        <v>1.048063</v>
      </c>
      <c r="M238" s="3">
        <f t="shared" si="45"/>
        <v>1.6930000000000001E-3</v>
      </c>
      <c r="N238" s="3">
        <f t="shared" si="44"/>
        <v>1.0016929999999999</v>
      </c>
      <c r="O238" s="3">
        <f t="shared" si="46"/>
        <v>0</v>
      </c>
      <c r="P238" s="3">
        <f t="shared" si="37"/>
        <v>1</v>
      </c>
      <c r="Q238" s="3">
        <f t="shared" si="47"/>
        <v>2.9515E-2</v>
      </c>
      <c r="R238" s="3">
        <f t="shared" si="38"/>
        <v>1.029515</v>
      </c>
      <c r="S238" s="17">
        <f t="shared" si="39"/>
        <v>1.1529449254117008</v>
      </c>
      <c r="T238" s="18" t="str">
        <f>IF(S238&lt;MAX(S$2:S238),(S238-MAX($S$2:S238))/MAX($S$2:S238),"")</f>
        <v/>
      </c>
      <c r="U238" s="18" t="str">
        <f t="shared" si="49"/>
        <v/>
      </c>
      <c r="V238" s="18" t="str">
        <f t="shared" si="50"/>
        <v/>
      </c>
      <c r="W238" s="18" t="str">
        <f t="shared" si="42"/>
        <v/>
      </c>
      <c r="X238" s="16" t="str">
        <f>IF(W238&lt;0,COUNTIF($V$2:V238,W238),"")</f>
        <v/>
      </c>
      <c r="Y238" s="16" t="str">
        <f>IF(W238&lt;0,COUNTIF(U238:$U$1045,W238)-1,"")</f>
        <v/>
      </c>
      <c r="Z238" s="20" t="str">
        <f t="shared" si="48"/>
        <v/>
      </c>
      <c r="AA238" s="15" t="str">
        <f>IF(W238=MIN(W:W),G238,"")</f>
        <v/>
      </c>
    </row>
    <row r="239" spans="7:27" x14ac:dyDescent="0.2">
      <c r="G239" s="15">
        <v>16711</v>
      </c>
      <c r="H239" s="3">
        <v>3.977E-2</v>
      </c>
      <c r="I239" s="3">
        <v>1.5770000000000001E-3</v>
      </c>
      <c r="J239" s="3">
        <v>0</v>
      </c>
      <c r="K239" s="3">
        <f t="shared" si="43"/>
        <v>3.977E-2</v>
      </c>
      <c r="L239" s="3">
        <f t="shared" si="44"/>
        <v>1.0397700000000001</v>
      </c>
      <c r="M239" s="3">
        <f t="shared" si="45"/>
        <v>1.5770000000000001E-3</v>
      </c>
      <c r="N239" s="3">
        <f t="shared" si="44"/>
        <v>1.0015769999999999</v>
      </c>
      <c r="O239" s="3">
        <f t="shared" si="46"/>
        <v>0</v>
      </c>
      <c r="P239" s="3">
        <f t="shared" si="37"/>
        <v>1</v>
      </c>
      <c r="Q239" s="3">
        <f t="shared" si="47"/>
        <v>2.4492799999999999E-2</v>
      </c>
      <c r="R239" s="3">
        <f t="shared" si="38"/>
        <v>1.0244928</v>
      </c>
      <c r="S239" s="17">
        <f t="shared" si="39"/>
        <v>1.1811837748808245</v>
      </c>
      <c r="T239" s="18" t="str">
        <f>IF(S239&lt;MAX(S$2:S239),(S239-MAX($S$2:S239))/MAX($S$2:S239),"")</f>
        <v/>
      </c>
      <c r="U239" s="18" t="str">
        <f t="shared" si="49"/>
        <v/>
      </c>
      <c r="V239" s="18" t="str">
        <f t="shared" si="50"/>
        <v/>
      </c>
      <c r="W239" s="18" t="str">
        <f t="shared" si="42"/>
        <v/>
      </c>
      <c r="X239" s="16" t="str">
        <f>IF(W239&lt;0,COUNTIF($V$2:V239,W239),"")</f>
        <v/>
      </c>
      <c r="Y239" s="16" t="str">
        <f>IF(W239&lt;0,COUNTIF(U239:$U$1045,W239)-1,"")</f>
        <v/>
      </c>
      <c r="Z239" s="20" t="str">
        <f t="shared" si="48"/>
        <v/>
      </c>
      <c r="AA239" s="15" t="str">
        <f>IF(W239=MIN(W:W),G239,"")</f>
        <v/>
      </c>
    </row>
    <row r="240" spans="7:27" x14ac:dyDescent="0.2">
      <c r="G240" s="15">
        <v>16742</v>
      </c>
      <c r="H240" s="3">
        <v>5.4197000000000002E-2</v>
      </c>
      <c r="I240" s="3">
        <v>1.008E-3</v>
      </c>
      <c r="J240" s="3">
        <v>0</v>
      </c>
      <c r="K240" s="3">
        <f t="shared" si="43"/>
        <v>5.4197000000000002E-2</v>
      </c>
      <c r="L240" s="3">
        <f t="shared" si="44"/>
        <v>1.0541970000000001</v>
      </c>
      <c r="M240" s="3">
        <f t="shared" si="45"/>
        <v>1.008E-3</v>
      </c>
      <c r="N240" s="3">
        <f t="shared" si="44"/>
        <v>1.0010079999999999</v>
      </c>
      <c r="O240" s="3">
        <f t="shared" si="46"/>
        <v>0</v>
      </c>
      <c r="P240" s="3">
        <f t="shared" si="37"/>
        <v>1</v>
      </c>
      <c r="Q240" s="3">
        <f t="shared" si="47"/>
        <v>3.2921399999999996E-2</v>
      </c>
      <c r="R240" s="3">
        <f t="shared" si="38"/>
        <v>1.0329214</v>
      </c>
      <c r="S240" s="17">
        <f t="shared" si="39"/>
        <v>1.2200699984071861</v>
      </c>
      <c r="T240" s="18" t="str">
        <f>IF(S240&lt;MAX(S$2:S240),(S240-MAX($S$2:S240))/MAX($S$2:S240),"")</f>
        <v/>
      </c>
      <c r="U240" s="18" t="str">
        <f t="shared" si="49"/>
        <v/>
      </c>
      <c r="V240" s="18" t="str">
        <f t="shared" si="50"/>
        <v/>
      </c>
      <c r="W240" s="18" t="str">
        <f t="shared" si="42"/>
        <v/>
      </c>
      <c r="X240" s="16" t="str">
        <f>IF(W240&lt;0,COUNTIF($V$2:V240,W240),"")</f>
        <v/>
      </c>
      <c r="Y240" s="16" t="str">
        <f>IF(W240&lt;0,COUNTIF(U240:$U$1045,W240)-1,"")</f>
        <v/>
      </c>
      <c r="Z240" s="20" t="str">
        <f t="shared" si="48"/>
        <v/>
      </c>
      <c r="AA240" s="15" t="str">
        <f>IF(W240=MIN(W:W),G240,"")</f>
        <v/>
      </c>
    </row>
    <row r="241" spans="7:27" x14ac:dyDescent="0.2">
      <c r="G241" s="15">
        <v>16772</v>
      </c>
      <c r="H241" s="3">
        <v>1.1565000000000001E-2</v>
      </c>
      <c r="I241" s="3">
        <v>2.1289999999999998E-3</v>
      </c>
      <c r="J241" s="3">
        <v>5.5248620000000002E-3</v>
      </c>
      <c r="K241" s="3">
        <f t="shared" si="43"/>
        <v>1.1565000000000001E-2</v>
      </c>
      <c r="L241" s="3">
        <f t="shared" si="44"/>
        <v>1.011565</v>
      </c>
      <c r="M241" s="3">
        <f t="shared" si="45"/>
        <v>2.1289999999999998E-3</v>
      </c>
      <c r="N241" s="3">
        <f t="shared" si="44"/>
        <v>1.002129</v>
      </c>
      <c r="O241" s="3">
        <f t="shared" si="46"/>
        <v>5.5248620000000002E-3</v>
      </c>
      <c r="P241" s="3">
        <f t="shared" si="37"/>
        <v>1.0055248619999999</v>
      </c>
      <c r="Q241" s="3">
        <f t="shared" si="47"/>
        <v>7.7906E-3</v>
      </c>
      <c r="R241" s="3">
        <f t="shared" si="38"/>
        <v>1.0077906000000001</v>
      </c>
      <c r="S241" s="17">
        <f t="shared" si="39"/>
        <v>1.2295750757367772</v>
      </c>
      <c r="T241" s="18" t="str">
        <f>IF(S241&lt;MAX(S$2:S241),(S241-MAX($S$2:S241))/MAX($S$2:S241),"")</f>
        <v/>
      </c>
      <c r="U241" s="18" t="str">
        <f t="shared" si="49"/>
        <v/>
      </c>
      <c r="V241" s="18" t="str">
        <f t="shared" si="50"/>
        <v/>
      </c>
      <c r="W241" s="18" t="str">
        <f t="shared" si="42"/>
        <v/>
      </c>
      <c r="X241" s="16" t="str">
        <f>IF(W241&lt;0,COUNTIF($V$2:V241,W241),"")</f>
        <v/>
      </c>
      <c r="Y241" s="16" t="str">
        <f>IF(W241&lt;0,COUNTIF(U241:$U$1045,W241)-1,"")</f>
        <v/>
      </c>
      <c r="Z241" s="20" t="str">
        <f t="shared" si="48"/>
        <v/>
      </c>
      <c r="AA241" s="15" t="str">
        <f>IF(W241=MIN(W:W),G241,"")</f>
        <v/>
      </c>
    </row>
    <row r="242" spans="7:27" x14ac:dyDescent="0.2">
      <c r="G242" s="15">
        <v>16803</v>
      </c>
      <c r="H242" s="3">
        <v>6.2797000000000006E-2</v>
      </c>
      <c r="I242" s="3">
        <v>3.9220000000000001E-3</v>
      </c>
      <c r="J242" s="3">
        <v>0</v>
      </c>
      <c r="K242" s="3">
        <f t="shared" si="43"/>
        <v>6.2797000000000006E-2</v>
      </c>
      <c r="L242" s="3">
        <f t="shared" si="44"/>
        <v>1.062797</v>
      </c>
      <c r="M242" s="3">
        <f t="shared" si="45"/>
        <v>3.9220000000000001E-3</v>
      </c>
      <c r="N242" s="3">
        <f t="shared" si="44"/>
        <v>1.003922</v>
      </c>
      <c r="O242" s="3">
        <f t="shared" si="46"/>
        <v>0</v>
      </c>
      <c r="P242" s="3">
        <f t="shared" si="37"/>
        <v>1</v>
      </c>
      <c r="Q242" s="3">
        <f t="shared" si="47"/>
        <v>3.9247000000000004E-2</v>
      </c>
      <c r="R242" s="3">
        <f t="shared" si="38"/>
        <v>1.039247</v>
      </c>
      <c r="S242" s="17">
        <f t="shared" si="39"/>
        <v>1.2778322087342184</v>
      </c>
      <c r="T242" s="18" t="str">
        <f>IF(S242&lt;MAX(S$2:S242),(S242-MAX($S$2:S242))/MAX($S$2:S242),"")</f>
        <v/>
      </c>
      <c r="U242" s="18" t="str">
        <f t="shared" si="49"/>
        <v/>
      </c>
      <c r="V242" s="18" t="str">
        <f t="shared" si="50"/>
        <v/>
      </c>
      <c r="W242" s="18" t="str">
        <f t="shared" si="42"/>
        <v/>
      </c>
      <c r="X242" s="16" t="str">
        <f>IF(W242&lt;0,COUNTIF($V$2:V242,W242),"")</f>
        <v/>
      </c>
      <c r="Y242" s="16" t="str">
        <f>IF(W242&lt;0,COUNTIF(U242:$U$1045,W242)-1,"")</f>
        <v/>
      </c>
      <c r="Z242" s="20" t="str">
        <f t="shared" si="48"/>
        <v/>
      </c>
      <c r="AA242" s="15" t="str">
        <f>IF(W242=MIN(W:W),G242,"")</f>
        <v/>
      </c>
    </row>
    <row r="243" spans="7:27" x14ac:dyDescent="0.2">
      <c r="G243" s="15">
        <v>16834</v>
      </c>
      <c r="H243" s="3">
        <v>-5.7862999999999998E-2</v>
      </c>
      <c r="I243" s="3">
        <v>4.8040000000000001E-3</v>
      </c>
      <c r="J243" s="3">
        <v>-5.4945050000000002E-3</v>
      </c>
      <c r="K243" s="3">
        <f t="shared" si="43"/>
        <v>-5.7862999999999998E-2</v>
      </c>
      <c r="L243" s="3">
        <f t="shared" si="44"/>
        <v>0.942137</v>
      </c>
      <c r="M243" s="3">
        <f t="shared" si="45"/>
        <v>4.8040000000000001E-3</v>
      </c>
      <c r="N243" s="3">
        <f t="shared" si="44"/>
        <v>1.004804</v>
      </c>
      <c r="O243" s="3">
        <f t="shared" si="46"/>
        <v>-5.4945050000000002E-3</v>
      </c>
      <c r="P243" s="3">
        <f t="shared" si="37"/>
        <v>0.99450549499999996</v>
      </c>
      <c r="Q243" s="3">
        <f t="shared" si="47"/>
        <v>-3.2796199999999998E-2</v>
      </c>
      <c r="R243" s="3">
        <f t="shared" si="38"/>
        <v>0.96720380000000006</v>
      </c>
      <c r="S243" s="17">
        <f t="shared" si="39"/>
        <v>1.2359241680501294</v>
      </c>
      <c r="T243" s="18">
        <f>IF(S243&lt;MAX(S$2:S243),(S243-MAX($S$2:S243))/MAX($S$2:S243),"")</f>
        <v>-3.27961999999999E-2</v>
      </c>
      <c r="U243" s="18">
        <f t="shared" si="49"/>
        <v>-3.27961999999999E-2</v>
      </c>
      <c r="V243" s="18">
        <f t="shared" si="50"/>
        <v>-3.27961999999999E-2</v>
      </c>
      <c r="W243" s="18" t="str">
        <f t="shared" si="42"/>
        <v/>
      </c>
      <c r="X243" s="16" t="str">
        <f>IF(W243&lt;0,COUNTIF($V$2:V243,W243),"")</f>
        <v/>
      </c>
      <c r="Y243" s="16" t="str">
        <f>IF(W243&lt;0,COUNTIF(U243:$U$1045,W243)-1,"")</f>
        <v/>
      </c>
      <c r="Z243" s="20" t="str">
        <f t="shared" si="48"/>
        <v/>
      </c>
      <c r="AA243" s="15" t="str">
        <f>IF(W243=MIN(W:W),G243,"")</f>
        <v/>
      </c>
    </row>
    <row r="244" spans="7:27" x14ac:dyDescent="0.2">
      <c r="G244" s="15">
        <v>16862</v>
      </c>
      <c r="H244" s="3">
        <v>6.0089999999999998E-2</v>
      </c>
      <c r="I244" s="3">
        <v>-3.82E-3</v>
      </c>
      <c r="J244" s="3">
        <v>1.1049724E-2</v>
      </c>
      <c r="K244" s="3">
        <f t="shared" si="43"/>
        <v>6.0089999999999998E-2</v>
      </c>
      <c r="L244" s="3">
        <f t="shared" si="44"/>
        <v>1.06009</v>
      </c>
      <c r="M244" s="3">
        <f t="shared" si="45"/>
        <v>-3.82E-3</v>
      </c>
      <c r="N244" s="3">
        <f t="shared" si="44"/>
        <v>0.99617999999999995</v>
      </c>
      <c r="O244" s="3">
        <f t="shared" si="46"/>
        <v>1.1049724E-2</v>
      </c>
      <c r="P244" s="3">
        <f t="shared" si="37"/>
        <v>1.011049724</v>
      </c>
      <c r="Q244" s="3">
        <f t="shared" si="47"/>
        <v>3.4525999999999994E-2</v>
      </c>
      <c r="R244" s="3">
        <f t="shared" si="38"/>
        <v>1.0345260000000001</v>
      </c>
      <c r="S244" s="17">
        <f t="shared" si="39"/>
        <v>1.2785956858762282</v>
      </c>
      <c r="T244" s="18" t="str">
        <f>IF(S244&lt;MAX(S$2:S244),(S244-MAX($S$2:S244))/MAX($S$2:S244),"")</f>
        <v/>
      </c>
      <c r="U244" s="18" t="str">
        <f t="shared" si="49"/>
        <v/>
      </c>
      <c r="V244" s="18" t="str">
        <f t="shared" si="50"/>
        <v/>
      </c>
      <c r="W244" s="18" t="str">
        <f t="shared" si="42"/>
        <v/>
      </c>
      <c r="X244" s="16" t="str">
        <f>IF(W244&lt;0,COUNTIF($V$2:V244,W244),"")</f>
        <v/>
      </c>
      <c r="Y244" s="16" t="str">
        <f>IF(W244&lt;0,COUNTIF(U244:$U$1045,W244)-1,"")</f>
        <v/>
      </c>
      <c r="Z244" s="20" t="str">
        <f t="shared" si="48"/>
        <v/>
      </c>
      <c r="AA244" s="15" t="str">
        <f>IF(W244=MIN(W:W),G244,"")</f>
        <v/>
      </c>
    </row>
    <row r="245" spans="7:27" x14ac:dyDescent="0.2">
      <c r="G245" s="15">
        <v>16893</v>
      </c>
      <c r="H245" s="3">
        <v>4.3053000000000001E-2</v>
      </c>
      <c r="I245" s="3">
        <v>-1.97E-3</v>
      </c>
      <c r="J245" s="3">
        <v>5.4644810000000002E-3</v>
      </c>
      <c r="K245" s="3">
        <f t="shared" si="43"/>
        <v>4.3053000000000001E-2</v>
      </c>
      <c r="L245" s="3">
        <f t="shared" si="44"/>
        <v>1.043053</v>
      </c>
      <c r="M245" s="3">
        <f t="shared" si="45"/>
        <v>-1.97E-3</v>
      </c>
      <c r="N245" s="3">
        <f t="shared" si="44"/>
        <v>0.99802999999999997</v>
      </c>
      <c r="O245" s="3">
        <f t="shared" si="46"/>
        <v>5.4644810000000002E-3</v>
      </c>
      <c r="P245" s="3">
        <f t="shared" si="37"/>
        <v>1.005464481</v>
      </c>
      <c r="Q245" s="3">
        <f t="shared" si="47"/>
        <v>2.5043799999999998E-2</v>
      </c>
      <c r="R245" s="3">
        <f t="shared" si="38"/>
        <v>1.0250437999999999</v>
      </c>
      <c r="S245" s="17">
        <f t="shared" si="39"/>
        <v>1.3106165805141752</v>
      </c>
      <c r="T245" s="18" t="str">
        <f>IF(S245&lt;MAX(S$2:S245),(S245-MAX($S$2:S245))/MAX($S$2:S245),"")</f>
        <v/>
      </c>
      <c r="U245" s="18" t="str">
        <f t="shared" si="49"/>
        <v/>
      </c>
      <c r="V245" s="18" t="str">
        <f t="shared" si="50"/>
        <v/>
      </c>
      <c r="W245" s="18" t="str">
        <f t="shared" si="42"/>
        <v/>
      </c>
      <c r="X245" s="16" t="str">
        <f>IF(W245&lt;0,COUNTIF($V$2:V245,W245),"")</f>
        <v/>
      </c>
      <c r="Y245" s="16" t="str">
        <f>IF(W245&lt;0,COUNTIF(U245:$U$1045,W245)-1,"")</f>
        <v/>
      </c>
      <c r="Z245" s="20" t="str">
        <f t="shared" si="48"/>
        <v/>
      </c>
      <c r="AA245" s="15" t="str">
        <f>IF(W245=MIN(W:W),G245,"")</f>
        <v/>
      </c>
    </row>
    <row r="246" spans="7:27" x14ac:dyDescent="0.2">
      <c r="G246" s="15">
        <v>16923</v>
      </c>
      <c r="H246" s="3">
        <v>3.9491999999999999E-2</v>
      </c>
      <c r="I246" s="3">
        <v>5.8900000000000001E-4</v>
      </c>
      <c r="J246" s="3">
        <v>5.4347830000000003E-3</v>
      </c>
      <c r="K246" s="3">
        <f t="shared" si="43"/>
        <v>3.9491999999999999E-2</v>
      </c>
      <c r="L246" s="3">
        <f t="shared" si="44"/>
        <v>1.0394920000000001</v>
      </c>
      <c r="M246" s="3">
        <f t="shared" si="45"/>
        <v>5.8900000000000001E-4</v>
      </c>
      <c r="N246" s="3">
        <f t="shared" si="44"/>
        <v>1.000589</v>
      </c>
      <c r="O246" s="3">
        <f t="shared" si="46"/>
        <v>5.4347830000000003E-3</v>
      </c>
      <c r="P246" s="3">
        <f t="shared" si="37"/>
        <v>1.0054347830000001</v>
      </c>
      <c r="Q246" s="3">
        <f>IF(AND($G246&gt;=$B$4,$G246&lt;=$B$5),IF($B$7="Real",(1+K246*$B$3+M246*$E$3)/(1+O246)-1,K246*$B$3+M246*$E$3),"")</f>
        <v>2.3930799999999999E-2</v>
      </c>
      <c r="R246" s="3">
        <f t="shared" si="38"/>
        <v>1.0239308</v>
      </c>
      <c r="S246" s="17">
        <f t="shared" si="39"/>
        <v>1.3419806837791439</v>
      </c>
      <c r="T246" s="18" t="str">
        <f>IF(S246&lt;MAX(S$2:S246),(S246-MAX($S$2:S246))/MAX($S$2:S246),"")</f>
        <v/>
      </c>
      <c r="U246" s="18" t="str">
        <f t="shared" si="49"/>
        <v/>
      </c>
      <c r="V246" s="18" t="str">
        <f t="shared" si="50"/>
        <v/>
      </c>
      <c r="W246" s="18" t="str">
        <f t="shared" si="42"/>
        <v/>
      </c>
      <c r="X246" s="16" t="str">
        <f>IF(W246&lt;0,COUNTIF($V$2:V246,W246),"")</f>
        <v/>
      </c>
      <c r="Y246" s="16" t="str">
        <f>IF(W246&lt;0,COUNTIF(U246:$U$1045,W246)-1,"")</f>
        <v/>
      </c>
      <c r="Z246" s="20" t="str">
        <f t="shared" si="48"/>
        <v/>
      </c>
      <c r="AA246" s="15" t="str">
        <f>IF(W246=MIN(W:W),G246,"")</f>
        <v/>
      </c>
    </row>
    <row r="247" spans="7:27" x14ac:dyDescent="0.2">
      <c r="G247" s="15">
        <v>16954</v>
      </c>
      <c r="H247" s="3">
        <v>-3.9246000000000003E-2</v>
      </c>
      <c r="I247" s="3">
        <v>3.2929999999999999E-3</v>
      </c>
      <c r="J247" s="3">
        <v>1.0810811E-2</v>
      </c>
      <c r="K247" s="3">
        <f t="shared" si="43"/>
        <v>-3.9246000000000003E-2</v>
      </c>
      <c r="L247" s="3">
        <f t="shared" si="44"/>
        <v>0.960754</v>
      </c>
      <c r="M247" s="3">
        <f t="shared" si="45"/>
        <v>3.2929999999999999E-3</v>
      </c>
      <c r="N247" s="3">
        <f t="shared" si="44"/>
        <v>1.003293</v>
      </c>
      <c r="O247" s="3">
        <f t="shared" si="46"/>
        <v>1.0810811E-2</v>
      </c>
      <c r="P247" s="3">
        <f t="shared" si="37"/>
        <v>1.010810811</v>
      </c>
      <c r="Q247" s="3">
        <f t="shared" ref="Q247:Q310" si="51">IF(AND($G247&gt;=$B$4,$G247&lt;=$B$5),IF($B$7="Real",(1+K247*$B$3+M247*$E$3)/(1+O247)-1,K247*$B$3+M247*$E$3),"")</f>
        <v>-2.2230400000000001E-2</v>
      </c>
      <c r="R247" s="3">
        <f t="shared" si="38"/>
        <v>0.97776960000000002</v>
      </c>
      <c r="S247" s="17">
        <f t="shared" si="39"/>
        <v>1.31214791638646</v>
      </c>
      <c r="T247" s="18">
        <f>IF(S247&lt;MAX(S$2:S247),(S247-MAX($S$2:S247))/MAX($S$2:S247),"")</f>
        <v>-2.2230400000000032E-2</v>
      </c>
      <c r="U247" s="18">
        <f t="shared" si="49"/>
        <v>-2.2230400000000032E-2</v>
      </c>
      <c r="V247" s="18">
        <f t="shared" si="50"/>
        <v>-0.14650038791237016</v>
      </c>
      <c r="W247" s="18" t="str">
        <f t="shared" si="42"/>
        <v/>
      </c>
      <c r="X247" s="16" t="str">
        <f>IF(W247&lt;0,COUNTIF($V$2:V247,W247),"")</f>
        <v/>
      </c>
      <c r="Y247" s="16" t="str">
        <f>IF(W247&lt;0,COUNTIF(U247:$U$1045,W247)-1,"")</f>
        <v/>
      </c>
      <c r="Z247" s="20" t="str">
        <f t="shared" si="48"/>
        <v/>
      </c>
      <c r="AA247" s="15" t="str">
        <f>IF(W247=MIN(W:W),G247,"")</f>
        <v/>
      </c>
    </row>
    <row r="248" spans="7:27" x14ac:dyDescent="0.2">
      <c r="G248" s="15">
        <v>16984</v>
      </c>
      <c r="H248" s="3">
        <v>-2.6137000000000001E-2</v>
      </c>
      <c r="I248" s="3">
        <v>-9.7999999999999997E-4</v>
      </c>
      <c r="J248" s="3">
        <v>5.8823528999999999E-2</v>
      </c>
      <c r="K248" s="3">
        <f t="shared" si="43"/>
        <v>-2.6137000000000001E-2</v>
      </c>
      <c r="L248" s="3">
        <f t="shared" si="44"/>
        <v>0.97386300000000003</v>
      </c>
      <c r="M248" s="3">
        <f t="shared" si="45"/>
        <v>-9.7999999999999997E-4</v>
      </c>
      <c r="N248" s="3">
        <f t="shared" si="44"/>
        <v>0.99902000000000002</v>
      </c>
      <c r="O248" s="3">
        <f t="shared" si="46"/>
        <v>5.8823528999999999E-2</v>
      </c>
      <c r="P248" s="3">
        <f t="shared" si="37"/>
        <v>1.0588235290000001</v>
      </c>
      <c r="Q248" s="3">
        <f t="shared" si="51"/>
        <v>-1.60742E-2</v>
      </c>
      <c r="R248" s="3">
        <f t="shared" si="38"/>
        <v>0.98392579999999996</v>
      </c>
      <c r="S248" s="17">
        <f t="shared" si="39"/>
        <v>1.2910561883488807</v>
      </c>
      <c r="T248" s="18">
        <f>IF(S248&lt;MAX(S$2:S248),(S248-MAX($S$2:S248))/MAX($S$2:S248),"")</f>
        <v>-3.7947264104320082E-2</v>
      </c>
      <c r="U248" s="18">
        <f t="shared" si="49"/>
        <v>-3.7947264104320082E-2</v>
      </c>
      <c r="V248" s="18">
        <f t="shared" si="50"/>
        <v>-0.14650038791237016</v>
      </c>
      <c r="W248" s="18" t="str">
        <f t="shared" si="42"/>
        <v/>
      </c>
      <c r="X248" s="16" t="str">
        <f>IF(W248&lt;0,COUNTIF($V$2:V248,W248),"")</f>
        <v/>
      </c>
      <c r="Y248" s="16" t="str">
        <f>IF(W248&lt;0,COUNTIF(U248:$U$1045,W248)-1,"")</f>
        <v/>
      </c>
      <c r="Z248" s="20" t="str">
        <f t="shared" si="48"/>
        <v/>
      </c>
      <c r="AA248" s="15" t="str">
        <f>IF(W248=MIN(W:W),G248,"")</f>
        <v/>
      </c>
    </row>
    <row r="249" spans="7:27" x14ac:dyDescent="0.2">
      <c r="G249" s="15">
        <v>17015</v>
      </c>
      <c r="H249" s="3">
        <v>-6.3961000000000004E-2</v>
      </c>
      <c r="I249" s="3">
        <v>3.79E-4</v>
      </c>
      <c r="J249" s="3">
        <v>2.0202020000000001E-2</v>
      </c>
      <c r="K249" s="3">
        <f t="shared" si="43"/>
        <v>-6.3961000000000004E-2</v>
      </c>
      <c r="L249" s="3">
        <f t="shared" si="44"/>
        <v>0.93603899999999995</v>
      </c>
      <c r="M249" s="3">
        <f t="shared" si="45"/>
        <v>3.79E-4</v>
      </c>
      <c r="N249" s="3">
        <f t="shared" si="44"/>
        <v>1.0003789999999999</v>
      </c>
      <c r="O249" s="3">
        <f t="shared" si="46"/>
        <v>2.0202020000000001E-2</v>
      </c>
      <c r="P249" s="3">
        <f t="shared" si="37"/>
        <v>1.0202020199999999</v>
      </c>
      <c r="Q249" s="3">
        <f t="shared" si="51"/>
        <v>-3.8225000000000002E-2</v>
      </c>
      <c r="R249" s="3">
        <f t="shared" si="38"/>
        <v>0.96177500000000005</v>
      </c>
      <c r="S249" s="17">
        <f t="shared" si="39"/>
        <v>1.2417055655492448</v>
      </c>
      <c r="T249" s="18">
        <f>IF(S249&lt;MAX(S$2:S249),(S249-MAX($S$2:S249))/MAX($S$2:S249),"")</f>
        <v>-7.4721729933932376E-2</v>
      </c>
      <c r="U249" s="18">
        <f t="shared" si="49"/>
        <v>-7.4721729933932376E-2</v>
      </c>
      <c r="V249" s="18">
        <f t="shared" si="50"/>
        <v>-0.14650038791237016</v>
      </c>
      <c r="W249" s="18" t="str">
        <f t="shared" si="42"/>
        <v/>
      </c>
      <c r="X249" s="16" t="str">
        <f>IF(W249&lt;0,COUNTIF($V$2:V249,W249),"")</f>
        <v/>
      </c>
      <c r="Y249" s="16" t="str">
        <f>IF(W249&lt;0,COUNTIF(U249:$U$1045,W249)-1,"")</f>
        <v/>
      </c>
      <c r="Z249" s="20" t="str">
        <f t="shared" si="48"/>
        <v/>
      </c>
      <c r="AA249" s="15" t="str">
        <f>IF(W249=MIN(W:W),G249,"")</f>
        <v/>
      </c>
    </row>
    <row r="250" spans="7:27" x14ac:dyDescent="0.2">
      <c r="G250" s="15">
        <v>17046</v>
      </c>
      <c r="H250" s="3">
        <v>-0.100828</v>
      </c>
      <c r="I250" s="3">
        <v>-1.08E-3</v>
      </c>
      <c r="J250" s="3">
        <v>9.9009900000000001E-3</v>
      </c>
      <c r="K250" s="3">
        <f t="shared" si="43"/>
        <v>-0.100828</v>
      </c>
      <c r="L250" s="3">
        <f t="shared" si="44"/>
        <v>0.89917199999999997</v>
      </c>
      <c r="M250" s="3">
        <f t="shared" si="45"/>
        <v>-1.08E-3</v>
      </c>
      <c r="N250" s="3">
        <f t="shared" si="44"/>
        <v>0.99892000000000003</v>
      </c>
      <c r="O250" s="3">
        <f t="shared" si="46"/>
        <v>9.9009900000000001E-3</v>
      </c>
      <c r="P250" s="3">
        <f t="shared" si="37"/>
        <v>1.00990099</v>
      </c>
      <c r="Q250" s="3">
        <f t="shared" si="51"/>
        <v>-6.0928799999999998E-2</v>
      </c>
      <c r="R250" s="3">
        <f t="shared" si="38"/>
        <v>0.93907119999999999</v>
      </c>
      <c r="S250" s="17">
        <f t="shared" si="39"/>
        <v>1.166049935487008</v>
      </c>
      <c r="T250" s="18">
        <f>IF(S250&lt;MAX(S$2:S250),(S250-MAX($S$2:S250))/MAX($S$2:S250),"")</f>
        <v>-0.13109782459513381</v>
      </c>
      <c r="U250" s="18">
        <f t="shared" si="49"/>
        <v>-0.13109782459513381</v>
      </c>
      <c r="V250" s="18">
        <f t="shared" si="50"/>
        <v>-0.14650038791237016</v>
      </c>
      <c r="W250" s="18" t="str">
        <f t="shared" si="42"/>
        <v/>
      </c>
      <c r="X250" s="16" t="str">
        <f>IF(W250&lt;0,COUNTIF($V$2:V250,W250),"")</f>
        <v/>
      </c>
      <c r="Y250" s="16" t="str">
        <f>IF(W250&lt;0,COUNTIF(U250:$U$1045,W250)-1,"")</f>
        <v/>
      </c>
      <c r="Z250" s="20" t="str">
        <f t="shared" si="48"/>
        <v/>
      </c>
      <c r="AA250" s="15" t="str">
        <f>IF(W250=MIN(W:W),G250,"")</f>
        <v/>
      </c>
    </row>
    <row r="251" spans="7:27" x14ac:dyDescent="0.2">
      <c r="G251" s="15">
        <v>17076</v>
      </c>
      <c r="H251" s="3">
        <v>-1.4411E-2</v>
      </c>
      <c r="I251" s="3">
        <v>2.562E-3</v>
      </c>
      <c r="J251" s="3">
        <v>1.9607843E-2</v>
      </c>
      <c r="K251" s="3">
        <f t="shared" si="43"/>
        <v>-1.4411E-2</v>
      </c>
      <c r="L251" s="3">
        <f t="shared" si="44"/>
        <v>0.98558900000000005</v>
      </c>
      <c r="M251" s="3">
        <f t="shared" si="45"/>
        <v>2.562E-3</v>
      </c>
      <c r="N251" s="3">
        <f t="shared" si="44"/>
        <v>1.002562</v>
      </c>
      <c r="O251" s="3">
        <f t="shared" si="46"/>
        <v>1.9607843E-2</v>
      </c>
      <c r="P251" s="3">
        <f t="shared" si="37"/>
        <v>1.019607843</v>
      </c>
      <c r="Q251" s="3">
        <f t="shared" si="51"/>
        <v>-7.6217999999999989E-3</v>
      </c>
      <c r="R251" s="3">
        <f t="shared" si="38"/>
        <v>0.99237819999999999</v>
      </c>
      <c r="S251" s="17">
        <f t="shared" si="39"/>
        <v>1.157162536088713</v>
      </c>
      <c r="T251" s="18">
        <f>IF(S251&lt;MAX(S$2:S251),(S251-MAX($S$2:S251))/MAX($S$2:S251),"")</f>
        <v>-0.13772042319563468</v>
      </c>
      <c r="U251" s="18">
        <f t="shared" si="49"/>
        <v>-0.13772042319563468</v>
      </c>
      <c r="V251" s="18">
        <f t="shared" si="50"/>
        <v>-0.14650038791237016</v>
      </c>
      <c r="W251" s="18" t="str">
        <f t="shared" si="42"/>
        <v/>
      </c>
      <c r="X251" s="16" t="str">
        <f>IF(W251&lt;0,COUNTIF($V$2:V251,W251),"")</f>
        <v/>
      </c>
      <c r="Y251" s="16" t="str">
        <f>IF(W251&lt;0,COUNTIF(U251:$U$1045,W251)-1,"")</f>
        <v/>
      </c>
      <c r="Z251" s="20" t="str">
        <f t="shared" si="48"/>
        <v/>
      </c>
      <c r="AA251" s="15" t="str">
        <f>IF(W251=MIN(W:W),G251,"")</f>
        <v/>
      </c>
    </row>
    <row r="252" spans="7:27" x14ac:dyDescent="0.2">
      <c r="G252" s="15">
        <v>17107</v>
      </c>
      <c r="H252" s="3">
        <v>-9.6000000000000002E-5</v>
      </c>
      <c r="I252" s="3">
        <v>-8.3000000000000001E-4</v>
      </c>
      <c r="J252" s="3">
        <v>2.4038462E-2</v>
      </c>
      <c r="K252" s="3">
        <f t="shared" si="43"/>
        <v>-9.6000000000000002E-5</v>
      </c>
      <c r="L252" s="3">
        <f t="shared" si="44"/>
        <v>0.99990400000000002</v>
      </c>
      <c r="M252" s="3">
        <f t="shared" si="45"/>
        <v>-8.3000000000000001E-4</v>
      </c>
      <c r="N252" s="3">
        <f t="shared" si="44"/>
        <v>0.99917</v>
      </c>
      <c r="O252" s="3">
        <f t="shared" si="46"/>
        <v>2.4038462E-2</v>
      </c>
      <c r="P252" s="3">
        <f t="shared" si="37"/>
        <v>1.024038462</v>
      </c>
      <c r="Q252" s="3">
        <f t="shared" si="51"/>
        <v>-3.8960000000000004E-4</v>
      </c>
      <c r="R252" s="3">
        <f t="shared" si="38"/>
        <v>0.99961040000000001</v>
      </c>
      <c r="S252" s="17">
        <f t="shared" si="39"/>
        <v>1.1567117055646527</v>
      </c>
      <c r="T252" s="18">
        <f>IF(S252&lt;MAX(S$2:S252),(S252-MAX($S$2:S252))/MAX($S$2:S252),"")</f>
        <v>-0.13805636731875776</v>
      </c>
      <c r="U252" s="18">
        <f>IF(T252="","",MIN(U251,T252))</f>
        <v>-0.13805636731875776</v>
      </c>
      <c r="V252" s="18">
        <f t="shared" si="50"/>
        <v>-0.14650038791237016</v>
      </c>
      <c r="W252" s="18" t="str">
        <f t="shared" si="42"/>
        <v/>
      </c>
      <c r="X252" s="16" t="str">
        <f>IF(W252&lt;0,COUNTIF($V$2:V252,W252),"")</f>
        <v/>
      </c>
      <c r="Y252" s="16" t="str">
        <f>IF(W252&lt;0,COUNTIF(U252:$U$1045,W252)-1,"")</f>
        <v/>
      </c>
      <c r="Z252" s="20" t="str">
        <f t="shared" si="48"/>
        <v/>
      </c>
      <c r="AA252" s="15" t="str">
        <f>IF(W252=MIN(W:W),G252,"")</f>
        <v/>
      </c>
    </row>
    <row r="253" spans="7:27" x14ac:dyDescent="0.2">
      <c r="G253" s="15">
        <v>17137</v>
      </c>
      <c r="H253" s="3">
        <v>5.0479000000000003E-2</v>
      </c>
      <c r="I253" s="3">
        <v>3.1700000000000001E-3</v>
      </c>
      <c r="J253" s="3">
        <v>9.3896710000000005E-3</v>
      </c>
      <c r="K253" s="3">
        <f t="shared" si="43"/>
        <v>5.0479000000000003E-2</v>
      </c>
      <c r="L253" s="3">
        <f t="shared" si="44"/>
        <v>1.0504789999999999</v>
      </c>
      <c r="M253" s="3">
        <f t="shared" si="45"/>
        <v>3.1700000000000001E-3</v>
      </c>
      <c r="N253" s="3">
        <f t="shared" si="44"/>
        <v>1.0031699999999999</v>
      </c>
      <c r="O253" s="3">
        <f t="shared" si="46"/>
        <v>9.3896710000000005E-3</v>
      </c>
      <c r="P253" s="3">
        <f t="shared" si="37"/>
        <v>1.0093896710000001</v>
      </c>
      <c r="Q253" s="3">
        <f t="shared" si="51"/>
        <v>3.1555399999999997E-2</v>
      </c>
      <c r="R253" s="3">
        <f t="shared" si="38"/>
        <v>1.0315554</v>
      </c>
      <c r="S253" s="17">
        <f t="shared" si="39"/>
        <v>1.1932122061184276</v>
      </c>
      <c r="T253" s="18">
        <f>IF(S253&lt;MAX(S$2:S253),(S253-MAX($S$2:S253))/MAX($S$2:S253),"")</f>
        <v>-0.11085739121204807</v>
      </c>
      <c r="U253" s="18">
        <f t="shared" si="49"/>
        <v>-0.13805636731875776</v>
      </c>
      <c r="V253" s="18">
        <f t="shared" si="50"/>
        <v>-0.14650038791237016</v>
      </c>
      <c r="W253" s="18" t="str">
        <f t="shared" si="42"/>
        <v/>
      </c>
      <c r="X253" s="16" t="str">
        <f>IF(W253&lt;0,COUNTIF($V$2:V253,W253),"")</f>
        <v/>
      </c>
      <c r="Y253" s="16" t="str">
        <f>IF(W253&lt;0,COUNTIF(U253:$U$1045,W253)-1,"")</f>
        <v/>
      </c>
      <c r="Z253" s="20" t="str">
        <f t="shared" si="48"/>
        <v/>
      </c>
      <c r="AA253" s="15" t="str">
        <f>IF(W253=MIN(W:W),G253,"")</f>
        <v/>
      </c>
    </row>
    <row r="254" spans="7:27" x14ac:dyDescent="0.2">
      <c r="G254" s="15">
        <v>17168</v>
      </c>
      <c r="H254" s="3">
        <v>1.4829999999999999E-2</v>
      </c>
      <c r="I254" s="3">
        <v>2.2680000000000001E-3</v>
      </c>
      <c r="J254" s="3">
        <v>0</v>
      </c>
      <c r="K254" s="3">
        <f t="shared" si="43"/>
        <v>1.4829999999999999E-2</v>
      </c>
      <c r="L254" s="3">
        <f t="shared" si="44"/>
        <v>1.0148299999999999</v>
      </c>
      <c r="M254" s="3">
        <f t="shared" si="45"/>
        <v>2.2680000000000001E-3</v>
      </c>
      <c r="N254" s="3">
        <f t="shared" si="44"/>
        <v>1.0022679999999999</v>
      </c>
      <c r="O254" s="3">
        <f t="shared" si="46"/>
        <v>0</v>
      </c>
      <c r="P254" s="3">
        <f t="shared" si="37"/>
        <v>1</v>
      </c>
      <c r="Q254" s="3">
        <f t="shared" si="51"/>
        <v>9.8052E-3</v>
      </c>
      <c r="R254" s="3">
        <f t="shared" si="38"/>
        <v>1.0098052</v>
      </c>
      <c r="S254" s="17">
        <f t="shared" si="39"/>
        <v>1.2049118904418599</v>
      </c>
      <c r="T254" s="18">
        <f>IF(S254&lt;MAX(S$2:S254),(S254-MAX($S$2:S254))/MAX($S$2:S254),"")</f>
        <v>-0.10213917010436055</v>
      </c>
      <c r="U254" s="18">
        <f t="shared" si="49"/>
        <v>-0.13805636731875776</v>
      </c>
      <c r="V254" s="18">
        <f t="shared" si="50"/>
        <v>-0.14650038791237016</v>
      </c>
      <c r="W254" s="18" t="str">
        <f t="shared" si="42"/>
        <v/>
      </c>
      <c r="X254" s="16" t="str">
        <f>IF(W254&lt;0,COUNTIF($V$2:V254,W254),"")</f>
        <v/>
      </c>
      <c r="Y254" s="16" t="str">
        <f>IF(W254&lt;0,COUNTIF(U254:$U$1045,W254)-1,"")</f>
        <v/>
      </c>
      <c r="Z254" s="20" t="str">
        <f t="shared" si="48"/>
        <v/>
      </c>
      <c r="AA254" s="15" t="str">
        <f>IF(W254=MIN(W:W),G254,"")</f>
        <v/>
      </c>
    </row>
    <row r="255" spans="7:27" x14ac:dyDescent="0.2">
      <c r="G255" s="15">
        <v>17199</v>
      </c>
      <c r="H255" s="3">
        <v>-1.0956E-2</v>
      </c>
      <c r="I255" s="3">
        <v>5.9000000000000003E-4</v>
      </c>
      <c r="J255" s="3">
        <v>0</v>
      </c>
      <c r="K255" s="3">
        <f t="shared" si="43"/>
        <v>-1.0956E-2</v>
      </c>
      <c r="L255" s="3">
        <f t="shared" si="44"/>
        <v>0.98904400000000003</v>
      </c>
      <c r="M255" s="3">
        <f t="shared" si="45"/>
        <v>5.9000000000000003E-4</v>
      </c>
      <c r="N255" s="3">
        <f t="shared" si="44"/>
        <v>1.0005900000000001</v>
      </c>
      <c r="O255" s="3">
        <f t="shared" si="46"/>
        <v>0</v>
      </c>
      <c r="P255" s="3">
        <f t="shared" si="37"/>
        <v>1</v>
      </c>
      <c r="Q255" s="3">
        <f t="shared" si="51"/>
        <v>-6.3375999999999997E-3</v>
      </c>
      <c r="R255" s="3">
        <f t="shared" si="38"/>
        <v>0.99366239999999995</v>
      </c>
      <c r="S255" s="17">
        <f t="shared" si="39"/>
        <v>1.1972756408449954</v>
      </c>
      <c r="T255" s="18">
        <f>IF(S255&lt;MAX(S$2:S255),(S255-MAX($S$2:S255))/MAX($S$2:S255),"")</f>
        <v>-0.10782945289990727</v>
      </c>
      <c r="U255" s="18">
        <f t="shared" si="49"/>
        <v>-0.13805636731875776</v>
      </c>
      <c r="V255" s="18">
        <f t="shared" si="50"/>
        <v>-0.14650038791237016</v>
      </c>
      <c r="W255" s="18" t="str">
        <f t="shared" si="42"/>
        <v/>
      </c>
      <c r="X255" s="16" t="str">
        <f>IF(W255&lt;0,COUNTIF($V$2:V255,W255),"")</f>
        <v/>
      </c>
      <c r="Y255" s="16" t="str">
        <f>IF(W255&lt;0,COUNTIF(U255:$U$1045,W255)-1,"")</f>
        <v/>
      </c>
      <c r="Z255" s="20" t="str">
        <f t="shared" si="48"/>
        <v/>
      </c>
      <c r="AA255" s="15" t="str">
        <f>IF(W255=MIN(W:W),G255,"")</f>
        <v/>
      </c>
    </row>
    <row r="256" spans="7:27" x14ac:dyDescent="0.2">
      <c r="G256" s="15">
        <v>17227</v>
      </c>
      <c r="H256" s="3">
        <v>-1.6695999999999999E-2</v>
      </c>
      <c r="I256" s="3">
        <v>2.398E-3</v>
      </c>
      <c r="J256" s="3">
        <v>1.8604651E-2</v>
      </c>
      <c r="K256" s="3">
        <f t="shared" si="43"/>
        <v>-1.6695999999999999E-2</v>
      </c>
      <c r="L256" s="3">
        <f t="shared" si="44"/>
        <v>0.98330399999999996</v>
      </c>
      <c r="M256" s="3">
        <f t="shared" si="45"/>
        <v>2.398E-3</v>
      </c>
      <c r="N256" s="3">
        <f t="shared" si="44"/>
        <v>1.0023979999999999</v>
      </c>
      <c r="O256" s="3">
        <f t="shared" si="46"/>
        <v>1.8604651E-2</v>
      </c>
      <c r="P256" s="3">
        <f t="shared" si="37"/>
        <v>1.018604651</v>
      </c>
      <c r="Q256" s="3">
        <f t="shared" si="51"/>
        <v>-9.0583999999999994E-3</v>
      </c>
      <c r="R256" s="3">
        <f t="shared" si="38"/>
        <v>0.99094159999999998</v>
      </c>
      <c r="S256" s="17">
        <f t="shared" si="39"/>
        <v>1.186430239179965</v>
      </c>
      <c r="T256" s="18">
        <f>IF(S256&lt;MAX(S$2:S256),(S256-MAX($S$2:S256))/MAX($S$2:S256),"")</f>
        <v>-0.11591109058375877</v>
      </c>
      <c r="U256" s="18">
        <f t="shared" si="49"/>
        <v>-0.13805636731875776</v>
      </c>
      <c r="V256" s="18">
        <f t="shared" si="50"/>
        <v>-0.14650038791237016</v>
      </c>
      <c r="W256" s="18" t="str">
        <f t="shared" si="42"/>
        <v/>
      </c>
      <c r="X256" s="16" t="str">
        <f>IF(W256&lt;0,COUNTIF($V$2:V256,W256),"")</f>
        <v/>
      </c>
      <c r="Y256" s="16" t="str">
        <f>IF(W256&lt;0,COUNTIF(U256:$U$1045,W256)-1,"")</f>
        <v/>
      </c>
      <c r="Z256" s="20" t="str">
        <f t="shared" si="48"/>
        <v/>
      </c>
      <c r="AA256" s="15" t="str">
        <f>IF(W256=MIN(W:W),G256,"")</f>
        <v/>
      </c>
    </row>
    <row r="257" spans="7:27" x14ac:dyDescent="0.2">
      <c r="G257" s="15">
        <v>17258</v>
      </c>
      <c r="H257" s="3">
        <v>-4.7842000000000003E-2</v>
      </c>
      <c r="I257" s="3">
        <v>-1.2999999999999999E-3</v>
      </c>
      <c r="J257" s="3">
        <v>0</v>
      </c>
      <c r="K257" s="3">
        <f t="shared" si="43"/>
        <v>-4.7842000000000003E-2</v>
      </c>
      <c r="L257" s="3">
        <f t="shared" si="44"/>
        <v>0.95215799999999995</v>
      </c>
      <c r="M257" s="3">
        <f t="shared" si="45"/>
        <v>-1.2999999999999999E-3</v>
      </c>
      <c r="N257" s="3">
        <f t="shared" si="44"/>
        <v>0.99870000000000003</v>
      </c>
      <c r="O257" s="3">
        <f t="shared" si="46"/>
        <v>0</v>
      </c>
      <c r="P257" s="3">
        <f t="shared" si="37"/>
        <v>1</v>
      </c>
      <c r="Q257" s="3">
        <f t="shared" si="51"/>
        <v>-2.92252E-2</v>
      </c>
      <c r="R257" s="3">
        <f t="shared" si="38"/>
        <v>0.97077480000000005</v>
      </c>
      <c r="S257" s="17">
        <f t="shared" si="39"/>
        <v>1.1517565781538828</v>
      </c>
      <c r="T257" s="18">
        <f>IF(S257&lt;MAX(S$2:S257),(S257-MAX($S$2:S257))/MAX($S$2:S257),"")</f>
        <v>-0.14174876577923026</v>
      </c>
      <c r="U257" s="18">
        <f t="shared" si="49"/>
        <v>-0.14174876577923026</v>
      </c>
      <c r="V257" s="18">
        <f t="shared" si="50"/>
        <v>-0.14650038791237016</v>
      </c>
      <c r="W257" s="18" t="str">
        <f t="shared" si="42"/>
        <v/>
      </c>
      <c r="X257" s="16" t="str">
        <f>IF(W257&lt;0,COUNTIF($V$2:V257,W257),"")</f>
        <v/>
      </c>
      <c r="Y257" s="16" t="str">
        <f>IF(W257&lt;0,COUNTIF(U257:$U$1045,W257)-1,"")</f>
        <v/>
      </c>
      <c r="Z257" s="20" t="str">
        <f t="shared" si="48"/>
        <v/>
      </c>
      <c r="AA257" s="15" t="str">
        <f>IF(W257=MIN(W:W),G257,"")</f>
        <v/>
      </c>
    </row>
    <row r="258" spans="7:27" x14ac:dyDescent="0.2">
      <c r="G258" s="15">
        <v>17288</v>
      </c>
      <c r="H258" s="3">
        <v>-9.7439999999999992E-3</v>
      </c>
      <c r="I258" s="3">
        <v>7.7499999999999997E-4</v>
      </c>
      <c r="J258" s="3">
        <v>0</v>
      </c>
      <c r="K258" s="3">
        <f t="shared" si="43"/>
        <v>-9.7439999999999992E-3</v>
      </c>
      <c r="L258" s="3">
        <f t="shared" si="44"/>
        <v>0.99025600000000003</v>
      </c>
      <c r="M258" s="3">
        <f t="shared" si="45"/>
        <v>7.7499999999999997E-4</v>
      </c>
      <c r="N258" s="3">
        <f t="shared" si="44"/>
        <v>1.000775</v>
      </c>
      <c r="O258" s="3">
        <f t="shared" si="46"/>
        <v>0</v>
      </c>
      <c r="P258" s="3">
        <f t="shared" ref="P258:P321" si="52">IF(O258="","",1+O258)</f>
        <v>1</v>
      </c>
      <c r="Q258" s="3">
        <f t="shared" si="51"/>
        <v>-5.5363999999999986E-3</v>
      </c>
      <c r="R258" s="3">
        <f t="shared" ref="R258:R321" si="53">IF(Q258="","",1+Q258)</f>
        <v>0.9944636</v>
      </c>
      <c r="S258" s="17">
        <f t="shared" ref="S258:S321" si="54">IF(G258=$B$4,(1+Q258),IF(AND(G258&gt;$B$4,G258&lt;=$B$5),(1+Q258)*S257,""))</f>
        <v>1.1453799930345916</v>
      </c>
      <c r="T258" s="18">
        <f>IF(S258&lt;MAX(S$2:S258),(S258-MAX($S$2:S258))/MAX($S$2:S258),"")</f>
        <v>-0.14650038791237016</v>
      </c>
      <c r="U258" s="18">
        <f t="shared" si="49"/>
        <v>-0.14650038791237016</v>
      </c>
      <c r="V258" s="18">
        <f t="shared" si="50"/>
        <v>-0.14650038791237016</v>
      </c>
      <c r="W258" s="18" t="str">
        <f t="shared" ref="W258:W321" si="55">IF(AND(V258=U258,T258&lt;-$B$6),T258,"")</f>
        <v/>
      </c>
      <c r="X258" s="16" t="str">
        <f>IF(W258&lt;0,COUNTIF($V$2:V258,W258),"")</f>
        <v/>
      </c>
      <c r="Y258" s="16" t="str">
        <f>IF(W258&lt;0,COUNTIF(U258:$U$1045,W258)-1,"")</f>
        <v/>
      </c>
      <c r="Z258" s="20" t="str">
        <f t="shared" si="48"/>
        <v/>
      </c>
      <c r="AA258" s="15" t="str">
        <f>IF(W258=MIN(W:W),G258,"")</f>
        <v/>
      </c>
    </row>
    <row r="259" spans="7:27" x14ac:dyDescent="0.2">
      <c r="G259" s="15">
        <v>17319</v>
      </c>
      <c r="H259" s="3">
        <v>5.3651999999999998E-2</v>
      </c>
      <c r="I259" s="3">
        <v>7.8100000000000001E-4</v>
      </c>
      <c r="J259" s="3">
        <v>4.5662100000000002E-3</v>
      </c>
      <c r="K259" s="3">
        <f t="shared" ref="K259:K322" si="56">IF(AND($G259&gt;=$B$4,$G259&lt;=$B$5),IF($B$7="Real",(1+H259)/(1+J259)-1,H259),"")</f>
        <v>5.3651999999999998E-2</v>
      </c>
      <c r="L259" s="3">
        <f t="shared" ref="L259:N322" si="57">IF(K259="","",1+K259)</f>
        <v>1.053652</v>
      </c>
      <c r="M259" s="3">
        <f t="shared" ref="M259:M322" si="58">IF(AND($G259&gt;=$B$4,$G259&lt;=$B$5),IF($B$7="Real",(1+I259)/(1+J259)-1,I259),"")</f>
        <v>7.8100000000000001E-4</v>
      </c>
      <c r="N259" s="3">
        <f t="shared" si="57"/>
        <v>1.0007809999999999</v>
      </c>
      <c r="O259" s="3">
        <f t="shared" ref="O259:O322" si="59">IF(AND($G259&gt;=$B$4,$G259&lt;=$B$5),IF($B$7="Real",(1+J259)/(1+J259)-1,J259),"")</f>
        <v>4.5662100000000002E-3</v>
      </c>
      <c r="P259" s="3">
        <f t="shared" si="52"/>
        <v>1.0045662099999999</v>
      </c>
      <c r="Q259" s="3">
        <f t="shared" si="51"/>
        <v>3.2503599999999994E-2</v>
      </c>
      <c r="R259" s="3">
        <f t="shared" si="53"/>
        <v>1.0325036000000001</v>
      </c>
      <c r="S259" s="17">
        <f t="shared" si="54"/>
        <v>1.1826089661761909</v>
      </c>
      <c r="T259" s="18">
        <f>IF(S259&lt;MAX(S$2:S259),(S259-MAX($S$2:S259))/MAX($S$2:S259),"")</f>
        <v>-0.11875857792091853</v>
      </c>
      <c r="U259" s="18">
        <f t="shared" si="49"/>
        <v>-0.14650038791237016</v>
      </c>
      <c r="V259" s="18">
        <f t="shared" si="50"/>
        <v>-0.13010071829985143</v>
      </c>
      <c r="W259" s="18" t="str">
        <f t="shared" si="55"/>
        <v/>
      </c>
      <c r="X259" s="16" t="str">
        <f>IF(W259&lt;0,COUNTIF($V$2:V259,W259),"")</f>
        <v/>
      </c>
      <c r="Y259" s="16" t="str">
        <f>IF(W259&lt;0,COUNTIF(U259:$U$1045,W259)-1,"")</f>
        <v/>
      </c>
      <c r="Z259" s="20" t="str">
        <f t="shared" si="48"/>
        <v/>
      </c>
      <c r="AA259" s="15" t="str">
        <f>IF(W259=MIN(W:W),G259,"")</f>
        <v/>
      </c>
    </row>
    <row r="260" spans="7:27" x14ac:dyDescent="0.2">
      <c r="G260" s="15">
        <v>17349</v>
      </c>
      <c r="H260" s="3">
        <v>4.156E-2</v>
      </c>
      <c r="I260" s="3">
        <v>5.7600000000000001E-4</v>
      </c>
      <c r="J260" s="3">
        <v>9.0909089999999994E-3</v>
      </c>
      <c r="K260" s="3">
        <f t="shared" si="56"/>
        <v>4.156E-2</v>
      </c>
      <c r="L260" s="3">
        <f t="shared" si="57"/>
        <v>1.04156</v>
      </c>
      <c r="M260" s="3">
        <f t="shared" si="58"/>
        <v>5.7600000000000001E-4</v>
      </c>
      <c r="N260" s="3">
        <f t="shared" si="57"/>
        <v>1.0005759999999999</v>
      </c>
      <c r="O260" s="3">
        <f t="shared" si="59"/>
        <v>9.0909089999999994E-3</v>
      </c>
      <c r="P260" s="3">
        <f t="shared" si="52"/>
        <v>1.009090909</v>
      </c>
      <c r="Q260" s="3">
        <f t="shared" si="51"/>
        <v>2.5166399999999998E-2</v>
      </c>
      <c r="R260" s="3">
        <f t="shared" si="53"/>
        <v>1.0251664</v>
      </c>
      <c r="S260" s="17">
        <f t="shared" si="54"/>
        <v>1.2123709764625674</v>
      </c>
      <c r="T260" s="18">
        <f>IF(S260&lt;MAX(S$2:S260),(S260-MAX($S$2:S260))/MAX($S$2:S260),"")</f>
        <v>-9.6580903796307543E-2</v>
      </c>
      <c r="U260" s="18">
        <f t="shared" si="49"/>
        <v>-0.14650038791237016</v>
      </c>
      <c r="V260" s="18">
        <f t="shared" si="50"/>
        <v>-0.13010071829985143</v>
      </c>
      <c r="W260" s="18" t="str">
        <f t="shared" si="55"/>
        <v/>
      </c>
      <c r="X260" s="16" t="str">
        <f>IF(W260&lt;0,COUNTIF($V$2:V260,W260),"")</f>
        <v/>
      </c>
      <c r="Y260" s="16" t="str">
        <f>IF(W260&lt;0,COUNTIF(U260:$U$1045,W260)-1,"")</f>
        <v/>
      </c>
      <c r="Z260" s="20" t="str">
        <f t="shared" si="48"/>
        <v/>
      </c>
      <c r="AA260" s="15" t="str">
        <f>IF(W260=MIN(W:W),G260,"")</f>
        <v/>
      </c>
    </row>
    <row r="261" spans="7:27" x14ac:dyDescent="0.2">
      <c r="G261" s="15">
        <v>17380</v>
      </c>
      <c r="H261" s="3">
        <v>-1.7226999999999999E-2</v>
      </c>
      <c r="I261" s="3">
        <v>2.5990000000000002E-3</v>
      </c>
      <c r="J261" s="3">
        <v>1.3513514000000001E-2</v>
      </c>
      <c r="K261" s="3">
        <f t="shared" si="56"/>
        <v>-1.7226999999999999E-2</v>
      </c>
      <c r="L261" s="3">
        <f t="shared" si="57"/>
        <v>0.98277300000000001</v>
      </c>
      <c r="M261" s="3">
        <f t="shared" si="58"/>
        <v>2.5990000000000002E-3</v>
      </c>
      <c r="N261" s="3">
        <f t="shared" si="57"/>
        <v>1.002599</v>
      </c>
      <c r="O261" s="3">
        <f t="shared" si="59"/>
        <v>1.3513514000000001E-2</v>
      </c>
      <c r="P261" s="3">
        <f t="shared" si="52"/>
        <v>1.013513514</v>
      </c>
      <c r="Q261" s="3">
        <f t="shared" si="51"/>
        <v>-9.2965999999999986E-3</v>
      </c>
      <c r="R261" s="3">
        <f t="shared" si="53"/>
        <v>0.99070340000000001</v>
      </c>
      <c r="S261" s="17">
        <f t="shared" si="54"/>
        <v>1.2011000484427856</v>
      </c>
      <c r="T261" s="18">
        <f>IF(S261&lt;MAX(S$2:S261),(S261-MAX($S$2:S261))/MAX($S$2:S261),"")</f>
        <v>-0.10497962976607471</v>
      </c>
      <c r="U261" s="18">
        <f t="shared" si="49"/>
        <v>-0.14650038791237016</v>
      </c>
      <c r="V261" s="18">
        <f t="shared" si="50"/>
        <v>-0.13010071829985143</v>
      </c>
      <c r="W261" s="18" t="str">
        <f t="shared" si="55"/>
        <v/>
      </c>
      <c r="X261" s="16" t="str">
        <f>IF(W261&lt;0,COUNTIF($V$2:V261,W261),"")</f>
        <v/>
      </c>
      <c r="Y261" s="16" t="str">
        <f>IF(W261&lt;0,COUNTIF(U261:$U$1045,W261)-1,"")</f>
        <v/>
      </c>
      <c r="Z261" s="20" t="str">
        <f t="shared" si="48"/>
        <v/>
      </c>
      <c r="AA261" s="15" t="str">
        <f>IF(W261=MIN(W:W),G261,"")</f>
        <v/>
      </c>
    </row>
    <row r="262" spans="7:27" x14ac:dyDescent="0.2">
      <c r="G262" s="15">
        <v>17411</v>
      </c>
      <c r="H262" s="3">
        <v>-4.3860000000000001E-3</v>
      </c>
      <c r="I262" s="3">
        <v>2.8E-5</v>
      </c>
      <c r="J262" s="3">
        <v>2.2222222E-2</v>
      </c>
      <c r="K262" s="3">
        <f t="shared" si="56"/>
        <v>-4.3860000000000001E-3</v>
      </c>
      <c r="L262" s="3">
        <f t="shared" si="57"/>
        <v>0.995614</v>
      </c>
      <c r="M262" s="3">
        <f t="shared" si="58"/>
        <v>2.8E-5</v>
      </c>
      <c r="N262" s="3">
        <f t="shared" si="57"/>
        <v>1.0000279999999999</v>
      </c>
      <c r="O262" s="3">
        <f t="shared" si="59"/>
        <v>2.2222222E-2</v>
      </c>
      <c r="P262" s="3">
        <f t="shared" si="52"/>
        <v>1.0222222219999999</v>
      </c>
      <c r="Q262" s="3">
        <f t="shared" si="51"/>
        <v>-2.6204000000000002E-3</v>
      </c>
      <c r="R262" s="3">
        <f t="shared" si="53"/>
        <v>0.99737960000000003</v>
      </c>
      <c r="S262" s="17">
        <f t="shared" si="54"/>
        <v>1.1979526858758462</v>
      </c>
      <c r="T262" s="18">
        <f>IF(S262&lt;MAX(S$2:S262),(S262-MAX($S$2:S262))/MAX($S$2:S262),"")</f>
        <v>-0.1073249411442356</v>
      </c>
      <c r="U262" s="18">
        <f t="shared" si="49"/>
        <v>-0.14650038791237016</v>
      </c>
      <c r="V262" s="18">
        <f t="shared" si="50"/>
        <v>-0.13010071829985143</v>
      </c>
      <c r="W262" s="18" t="str">
        <f t="shared" si="55"/>
        <v/>
      </c>
      <c r="X262" s="16" t="str">
        <f>IF(W262&lt;0,COUNTIF($V$2:V262,W262),"")</f>
        <v/>
      </c>
      <c r="Y262" s="16" t="str">
        <f>IF(W262&lt;0,COUNTIF(U262:$U$1045,W262)-1,"")</f>
        <v/>
      </c>
      <c r="Z262" s="20" t="str">
        <f t="shared" si="48"/>
        <v/>
      </c>
      <c r="AA262" s="15" t="str">
        <f>IF(W262=MIN(W:W),G262,"")</f>
        <v/>
      </c>
    </row>
    <row r="263" spans="7:27" x14ac:dyDescent="0.2">
      <c r="G263" s="15">
        <v>17441</v>
      </c>
      <c r="H263" s="3">
        <v>2.5083000000000001E-2</v>
      </c>
      <c r="I263" s="3">
        <v>-2.31E-3</v>
      </c>
      <c r="J263" s="3">
        <v>0</v>
      </c>
      <c r="K263" s="3">
        <f t="shared" si="56"/>
        <v>2.5083000000000001E-2</v>
      </c>
      <c r="L263" s="3">
        <f t="shared" si="57"/>
        <v>1.025083</v>
      </c>
      <c r="M263" s="3">
        <f t="shared" si="58"/>
        <v>-2.31E-3</v>
      </c>
      <c r="N263" s="3">
        <f t="shared" si="57"/>
        <v>0.99768999999999997</v>
      </c>
      <c r="O263" s="3">
        <f t="shared" si="59"/>
        <v>0</v>
      </c>
      <c r="P263" s="3">
        <f t="shared" si="52"/>
        <v>1</v>
      </c>
      <c r="Q263" s="3">
        <f t="shared" si="51"/>
        <v>1.4125800000000001E-2</v>
      </c>
      <c r="R263" s="3">
        <f t="shared" si="53"/>
        <v>1.0141258</v>
      </c>
      <c r="S263" s="17">
        <f t="shared" si="54"/>
        <v>1.2148747259259913</v>
      </c>
      <c r="T263" s="18">
        <f>IF(S263&lt;MAX(S$2:S263),(S263-MAX($S$2:S263))/MAX($S$2:S263),"")</f>
        <v>-9.4715191797850817E-2</v>
      </c>
      <c r="U263" s="18">
        <f t="shared" si="49"/>
        <v>-0.14650038791237016</v>
      </c>
      <c r="V263" s="18">
        <f t="shared" si="50"/>
        <v>-0.13010071829985143</v>
      </c>
      <c r="W263" s="18" t="str">
        <f t="shared" si="55"/>
        <v/>
      </c>
      <c r="X263" s="16" t="str">
        <f>IF(W263&lt;0,COUNTIF($V$2:V263,W263),"")</f>
        <v/>
      </c>
      <c r="Y263" s="16" t="str">
        <f>IF(W263&lt;0,COUNTIF(U263:$U$1045,W263)-1,"")</f>
        <v/>
      </c>
      <c r="Z263" s="20" t="str">
        <f t="shared" si="48"/>
        <v/>
      </c>
      <c r="AA263" s="15" t="str">
        <f>IF(W263=MIN(W:W),G263,"")</f>
        <v/>
      </c>
    </row>
    <row r="264" spans="7:27" x14ac:dyDescent="0.2">
      <c r="G264" s="15">
        <v>17472</v>
      </c>
      <c r="H264" s="3">
        <v>-1.8568999999999999E-2</v>
      </c>
      <c r="I264" s="3">
        <v>5.9100000000000005E-4</v>
      </c>
      <c r="J264" s="3">
        <v>4.3478259999999999E-3</v>
      </c>
      <c r="K264" s="3">
        <f t="shared" si="56"/>
        <v>-1.8568999999999999E-2</v>
      </c>
      <c r="L264" s="3">
        <f t="shared" si="57"/>
        <v>0.98143100000000005</v>
      </c>
      <c r="M264" s="3">
        <f t="shared" si="58"/>
        <v>5.9100000000000005E-4</v>
      </c>
      <c r="N264" s="3">
        <f t="shared" si="57"/>
        <v>1.000591</v>
      </c>
      <c r="O264" s="3">
        <f t="shared" si="59"/>
        <v>4.3478259999999999E-3</v>
      </c>
      <c r="P264" s="3">
        <f t="shared" si="52"/>
        <v>1.0043478260000001</v>
      </c>
      <c r="Q264" s="3">
        <f t="shared" si="51"/>
        <v>-1.0905E-2</v>
      </c>
      <c r="R264" s="3">
        <f t="shared" si="53"/>
        <v>0.98909499999999995</v>
      </c>
      <c r="S264" s="17">
        <f t="shared" si="54"/>
        <v>1.2016265170397684</v>
      </c>
      <c r="T264" s="18">
        <f>IF(S264&lt;MAX(S$2:S264),(S264-MAX($S$2:S264))/MAX($S$2:S264),"")</f>
        <v>-0.10458732263129523</v>
      </c>
      <c r="U264" s="18">
        <f t="shared" si="49"/>
        <v>-0.14650038791237016</v>
      </c>
      <c r="V264" s="18">
        <f t="shared" si="50"/>
        <v>-0.13010071829985143</v>
      </c>
      <c r="W264" s="18" t="str">
        <f t="shared" si="55"/>
        <v/>
      </c>
      <c r="X264" s="16" t="str">
        <f>IF(W264&lt;0,COUNTIF($V$2:V264,W264),"")</f>
        <v/>
      </c>
      <c r="Y264" s="16" t="str">
        <f>IF(W264&lt;0,COUNTIF(U264:$U$1045,W264)-1,"")</f>
        <v/>
      </c>
      <c r="Z264" s="20" t="str">
        <f t="shared" si="48"/>
        <v/>
      </c>
      <c r="AA264" s="15" t="str">
        <f>IF(W264=MIN(W:W),G264,"")</f>
        <v/>
      </c>
    </row>
    <row r="265" spans="7:27" x14ac:dyDescent="0.2">
      <c r="G265" s="15">
        <v>17502</v>
      </c>
      <c r="H265" s="3">
        <v>3.0383E-2</v>
      </c>
      <c r="I265" s="3">
        <v>2.088E-3</v>
      </c>
      <c r="J265" s="3">
        <v>1.2987013E-2</v>
      </c>
      <c r="K265" s="3">
        <f t="shared" si="56"/>
        <v>3.0383E-2</v>
      </c>
      <c r="L265" s="3">
        <f t="shared" si="57"/>
        <v>1.030383</v>
      </c>
      <c r="M265" s="3">
        <f t="shared" si="58"/>
        <v>2.088E-3</v>
      </c>
      <c r="N265" s="3">
        <f t="shared" si="57"/>
        <v>1.0020880000000001</v>
      </c>
      <c r="O265" s="3">
        <f t="shared" si="59"/>
        <v>1.2987013E-2</v>
      </c>
      <c r="P265" s="3">
        <f t="shared" si="52"/>
        <v>1.012987013</v>
      </c>
      <c r="Q265" s="3">
        <f t="shared" si="51"/>
        <v>1.9065000000000002E-2</v>
      </c>
      <c r="R265" s="3">
        <f t="shared" si="53"/>
        <v>1.0190650000000001</v>
      </c>
      <c r="S265" s="17">
        <f t="shared" si="54"/>
        <v>1.2245355265871318</v>
      </c>
      <c r="T265" s="18">
        <f>IF(S265&lt;MAX(S$2:S265),(S265-MAX($S$2:S265))/MAX($S$2:S265),"")</f>
        <v>-8.7516279937260702E-2</v>
      </c>
      <c r="U265" s="18">
        <f t="shared" si="49"/>
        <v>-0.14650038791237016</v>
      </c>
      <c r="V265" s="18">
        <f t="shared" si="50"/>
        <v>-0.13010071829985143</v>
      </c>
      <c r="W265" s="18" t="str">
        <f t="shared" si="55"/>
        <v/>
      </c>
      <c r="X265" s="16" t="str">
        <f>IF(W265&lt;0,COUNTIF($V$2:V265,W265),"")</f>
        <v/>
      </c>
      <c r="Y265" s="16" t="str">
        <f>IF(W265&lt;0,COUNTIF(U265:$U$1045,W265)-1,"")</f>
        <v/>
      </c>
      <c r="Z265" s="20" t="str">
        <f t="shared" si="48"/>
        <v/>
      </c>
      <c r="AA265" s="15" t="str">
        <f>IF(W265=MIN(W:W),G265,"")</f>
        <v/>
      </c>
    </row>
    <row r="266" spans="7:27" x14ac:dyDescent="0.2">
      <c r="G266" s="15">
        <v>17533</v>
      </c>
      <c r="H266" s="3">
        <v>-3.7836000000000002E-2</v>
      </c>
      <c r="I266" s="3">
        <v>1.4630000000000001E-3</v>
      </c>
      <c r="J266" s="3">
        <v>1.2820513E-2</v>
      </c>
      <c r="K266" s="3">
        <f t="shared" si="56"/>
        <v>-3.7836000000000002E-2</v>
      </c>
      <c r="L266" s="3">
        <f t="shared" si="57"/>
        <v>0.96216400000000002</v>
      </c>
      <c r="M266" s="3">
        <f t="shared" si="58"/>
        <v>1.4630000000000001E-3</v>
      </c>
      <c r="N266" s="3">
        <f t="shared" si="57"/>
        <v>1.001463</v>
      </c>
      <c r="O266" s="3">
        <f t="shared" si="59"/>
        <v>1.2820513E-2</v>
      </c>
      <c r="P266" s="3">
        <f t="shared" si="52"/>
        <v>1.0128205130000001</v>
      </c>
      <c r="Q266" s="3">
        <f t="shared" si="51"/>
        <v>-2.2116399999999998E-2</v>
      </c>
      <c r="R266" s="3">
        <f t="shared" si="53"/>
        <v>0.97788359999999996</v>
      </c>
      <c r="S266" s="17">
        <f t="shared" si="54"/>
        <v>1.1974532090669201</v>
      </c>
      <c r="T266" s="18">
        <f>IF(S266&lt;MAX(S$2:S266),(S266-MAX($S$2:S266))/MAX($S$2:S266),"")</f>
        <v>-0.10769713488365634</v>
      </c>
      <c r="U266" s="18">
        <f t="shared" si="49"/>
        <v>-0.14650038791237016</v>
      </c>
      <c r="V266" s="18">
        <f t="shared" si="50"/>
        <v>-0.13010071829985143</v>
      </c>
      <c r="W266" s="18" t="str">
        <f t="shared" si="55"/>
        <v/>
      </c>
      <c r="X266" s="16" t="str">
        <f>IF(W266&lt;0,COUNTIF($V$2:V266,W266),"")</f>
        <v/>
      </c>
      <c r="Y266" s="16" t="str">
        <f>IF(W266&lt;0,COUNTIF(U266:$U$1045,W266)-1,"")</f>
        <v/>
      </c>
      <c r="Z266" s="20" t="str">
        <f t="shared" si="48"/>
        <v/>
      </c>
      <c r="AA266" s="15" t="str">
        <f>IF(W266=MIN(W:W),G266,"")</f>
        <v/>
      </c>
    </row>
    <row r="267" spans="7:27" x14ac:dyDescent="0.2">
      <c r="G267" s="15">
        <v>17564</v>
      </c>
      <c r="H267" s="3">
        <v>-4.3054000000000002E-2</v>
      </c>
      <c r="I267" s="3">
        <v>1.812E-3</v>
      </c>
      <c r="J267" s="3">
        <v>-8.4388190000000002E-3</v>
      </c>
      <c r="K267" s="3">
        <f t="shared" si="56"/>
        <v>-4.3054000000000002E-2</v>
      </c>
      <c r="L267" s="3">
        <f t="shared" si="57"/>
        <v>0.95694599999999996</v>
      </c>
      <c r="M267" s="3">
        <f t="shared" si="58"/>
        <v>1.812E-3</v>
      </c>
      <c r="N267" s="3">
        <f t="shared" si="57"/>
        <v>1.0018119999999999</v>
      </c>
      <c r="O267" s="3">
        <f t="shared" si="59"/>
        <v>-8.4388190000000002E-3</v>
      </c>
      <c r="P267" s="3">
        <f t="shared" si="52"/>
        <v>0.99156118100000001</v>
      </c>
      <c r="Q267" s="3">
        <f t="shared" si="51"/>
        <v>-2.5107600000000001E-2</v>
      </c>
      <c r="R267" s="3">
        <f t="shared" si="53"/>
        <v>0.97489239999999999</v>
      </c>
      <c r="S267" s="17">
        <f t="shared" si="54"/>
        <v>1.1673880328749515</v>
      </c>
      <c r="T267" s="18">
        <f>IF(S267&lt;MAX(S$2:S267),(S267-MAX($S$2:S267))/MAX($S$2:S267),"")</f>
        <v>-0.13010071829985143</v>
      </c>
      <c r="U267" s="18">
        <f t="shared" si="49"/>
        <v>-0.14650038791237016</v>
      </c>
      <c r="V267" s="18">
        <f t="shared" si="50"/>
        <v>-0.13010071829985143</v>
      </c>
      <c r="W267" s="18" t="str">
        <f t="shared" si="55"/>
        <v/>
      </c>
      <c r="X267" s="16" t="str">
        <f>IF(W267&lt;0,COUNTIF($V$2:V267,W267),"")</f>
        <v/>
      </c>
      <c r="Y267" s="16" t="str">
        <f>IF(W267&lt;0,COUNTIF(U267:$U$1045,W267)-1,"")</f>
        <v/>
      </c>
      <c r="Z267" s="20" t="str">
        <f t="shared" si="48"/>
        <v/>
      </c>
      <c r="AA267" s="15" t="str">
        <f>IF(W267=MIN(W:W),G267,"")</f>
        <v/>
      </c>
    </row>
    <row r="268" spans="7:27" x14ac:dyDescent="0.2">
      <c r="G268" s="15">
        <v>17593</v>
      </c>
      <c r="H268" s="3">
        <v>8.1564999999999999E-2</v>
      </c>
      <c r="I268" s="3">
        <v>1.7619999999999999E-3</v>
      </c>
      <c r="J268" s="3">
        <v>-4.2553189999999996E-3</v>
      </c>
      <c r="K268" s="3">
        <f t="shared" si="56"/>
        <v>8.1564999999999999E-2</v>
      </c>
      <c r="L268" s="3">
        <f t="shared" si="57"/>
        <v>1.0815649999999999</v>
      </c>
      <c r="M268" s="3">
        <f t="shared" si="58"/>
        <v>1.7619999999999999E-3</v>
      </c>
      <c r="N268" s="3">
        <f t="shared" si="57"/>
        <v>1.001762</v>
      </c>
      <c r="O268" s="3">
        <f t="shared" si="59"/>
        <v>-4.2553189999999996E-3</v>
      </c>
      <c r="P268" s="3">
        <f t="shared" si="52"/>
        <v>0.99574468100000002</v>
      </c>
      <c r="Q268" s="3">
        <f t="shared" si="51"/>
        <v>4.9643799999999995E-2</v>
      </c>
      <c r="R268" s="3">
        <f t="shared" si="53"/>
        <v>1.0496437999999999</v>
      </c>
      <c r="S268" s="17">
        <f t="shared" si="54"/>
        <v>1.2253416109013888</v>
      </c>
      <c r="T268" s="18">
        <f>IF(S268&lt;MAX(S$2:S268),(S268-MAX($S$2:S268))/MAX($S$2:S268),"")</f>
        <v>-8.6915612338985759E-2</v>
      </c>
      <c r="U268" s="18">
        <f t="shared" si="49"/>
        <v>-0.14650038791237016</v>
      </c>
      <c r="V268" s="18">
        <f t="shared" si="50"/>
        <v>-8.6915612338985759E-2</v>
      </c>
      <c r="W268" s="18" t="str">
        <f t="shared" si="55"/>
        <v/>
      </c>
      <c r="X268" s="16" t="str">
        <f>IF(W268&lt;0,COUNTIF($V$2:V268,W268),"")</f>
        <v/>
      </c>
      <c r="Y268" s="16" t="str">
        <f>IF(W268&lt;0,COUNTIF(U268:$U$1045,W268)-1,"")</f>
        <v/>
      </c>
      <c r="Z268" s="20" t="str">
        <f t="shared" si="48"/>
        <v/>
      </c>
      <c r="AA268" s="15" t="str">
        <f>IF(W268=MIN(W:W),G268,"")</f>
        <v/>
      </c>
    </row>
    <row r="269" spans="7:27" x14ac:dyDescent="0.2">
      <c r="G269" s="15">
        <v>17624</v>
      </c>
      <c r="H269" s="3">
        <v>3.7152999999999999E-2</v>
      </c>
      <c r="I269" s="3">
        <v>1.9139999999999999E-3</v>
      </c>
      <c r="J269" s="3">
        <v>1.7094017E-2</v>
      </c>
      <c r="K269" s="3">
        <f t="shared" si="56"/>
        <v>3.7152999999999999E-2</v>
      </c>
      <c r="L269" s="3">
        <f t="shared" si="57"/>
        <v>1.037153</v>
      </c>
      <c r="M269" s="3">
        <f t="shared" si="58"/>
        <v>1.9139999999999999E-3</v>
      </c>
      <c r="N269" s="3">
        <f t="shared" si="57"/>
        <v>1.001914</v>
      </c>
      <c r="O269" s="3">
        <f t="shared" si="59"/>
        <v>1.7094017E-2</v>
      </c>
      <c r="P269" s="3">
        <f t="shared" si="52"/>
        <v>1.017094017</v>
      </c>
      <c r="Q269" s="3">
        <f t="shared" si="51"/>
        <v>2.3057399999999999E-2</v>
      </c>
      <c r="R269" s="3">
        <f t="shared" si="53"/>
        <v>1.0230573999999999</v>
      </c>
      <c r="S269" s="17">
        <f t="shared" si="54"/>
        <v>1.2535948025605863</v>
      </c>
      <c r="T269" s="18">
        <f>IF(S269&lt;MAX(S$2:S269),(S269-MAX($S$2:S269))/MAX($S$2:S269),"")</f>
        <v>-6.5862260378930837E-2</v>
      </c>
      <c r="U269" s="18">
        <f t="shared" si="49"/>
        <v>-0.14650038791237016</v>
      </c>
      <c r="V269" s="18">
        <f t="shared" si="50"/>
        <v>-8.4680518365566337E-2</v>
      </c>
      <c r="W269" s="18" t="str">
        <f t="shared" si="55"/>
        <v/>
      </c>
      <c r="X269" s="16" t="str">
        <f>IF(W269&lt;0,COUNTIF($V$2:V269,W269),"")</f>
        <v/>
      </c>
      <c r="Y269" s="16" t="str">
        <f>IF(W269&lt;0,COUNTIF(U269:$U$1045,W269)-1,"")</f>
        <v/>
      </c>
      <c r="Z269" s="20" t="str">
        <f t="shared" si="48"/>
        <v/>
      </c>
      <c r="AA269" s="15" t="str">
        <f>IF(W269=MIN(W:W),G269,"")</f>
        <v/>
      </c>
    </row>
    <row r="270" spans="7:27" x14ac:dyDescent="0.2">
      <c r="G270" s="15">
        <v>17654</v>
      </c>
      <c r="H270" s="3">
        <v>7.3887999999999995E-2</v>
      </c>
      <c r="I270" s="3">
        <v>5.3359999999999996E-3</v>
      </c>
      <c r="J270" s="3">
        <v>4.2016809999999996E-3</v>
      </c>
      <c r="K270" s="3">
        <f t="shared" si="56"/>
        <v>7.3887999999999995E-2</v>
      </c>
      <c r="L270" s="3">
        <f t="shared" si="57"/>
        <v>1.073888</v>
      </c>
      <c r="M270" s="3">
        <f t="shared" si="58"/>
        <v>5.3359999999999996E-3</v>
      </c>
      <c r="N270" s="3">
        <f t="shared" si="57"/>
        <v>1.005336</v>
      </c>
      <c r="O270" s="3">
        <f t="shared" si="59"/>
        <v>4.2016809999999996E-3</v>
      </c>
      <c r="P270" s="3">
        <f t="shared" si="52"/>
        <v>1.0042016810000001</v>
      </c>
      <c r="Q270" s="3">
        <f t="shared" si="51"/>
        <v>4.64672E-2</v>
      </c>
      <c r="R270" s="3">
        <f t="shared" si="53"/>
        <v>1.0464671999999999</v>
      </c>
      <c r="S270" s="17">
        <f t="shared" si="54"/>
        <v>1.3118458429701294</v>
      </c>
      <c r="T270" s="18">
        <f>IF(S270&lt;MAX(S$2:S270),(S270-MAX($S$2:S270))/MAX($S$2:S270),"")</f>
        <v>-2.2455495204410821E-2</v>
      </c>
      <c r="U270" s="18">
        <f t="shared" si="49"/>
        <v>-0.14650038791237016</v>
      </c>
      <c r="V270" s="18">
        <f t="shared" si="50"/>
        <v>-8.4680518365566337E-2</v>
      </c>
      <c r="W270" s="18" t="str">
        <f t="shared" si="55"/>
        <v/>
      </c>
      <c r="X270" s="16" t="str">
        <f>IF(W270&lt;0,COUNTIF($V$2:V270,W270),"")</f>
        <v/>
      </c>
      <c r="Y270" s="16" t="str">
        <f>IF(W270&lt;0,COUNTIF(U270:$U$1045,W270)-1,"")</f>
        <v/>
      </c>
      <c r="Z270" s="20" t="str">
        <f t="shared" si="48"/>
        <v/>
      </c>
      <c r="AA270" s="15" t="str">
        <f>IF(W270=MIN(W:W),G270,"")</f>
        <v/>
      </c>
    </row>
    <row r="271" spans="7:27" x14ac:dyDescent="0.2">
      <c r="G271" s="15">
        <v>17685</v>
      </c>
      <c r="H271" s="3">
        <v>1.1E-5</v>
      </c>
      <c r="I271" s="3">
        <v>-8.4000000000000003E-4</v>
      </c>
      <c r="J271" s="3">
        <v>8.3682010000000005E-3</v>
      </c>
      <c r="K271" s="3">
        <f t="shared" si="56"/>
        <v>1.1E-5</v>
      </c>
      <c r="L271" s="3">
        <f t="shared" si="57"/>
        <v>1.000011</v>
      </c>
      <c r="M271" s="3">
        <f t="shared" si="58"/>
        <v>-8.4000000000000003E-4</v>
      </c>
      <c r="N271" s="3">
        <f t="shared" si="57"/>
        <v>0.99916000000000005</v>
      </c>
      <c r="O271" s="3">
        <f t="shared" si="59"/>
        <v>8.3682010000000005E-3</v>
      </c>
      <c r="P271" s="3">
        <f t="shared" si="52"/>
        <v>1.0083682009999999</v>
      </c>
      <c r="Q271" s="3">
        <f t="shared" si="51"/>
        <v>-3.2940000000000004E-4</v>
      </c>
      <c r="R271" s="3">
        <f t="shared" si="53"/>
        <v>0.99967059999999996</v>
      </c>
      <c r="S271" s="17">
        <f t="shared" si="54"/>
        <v>1.311413720949455</v>
      </c>
      <c r="T271" s="18">
        <f>IF(S271&lt;MAX(S$2:S271),(S271-MAX($S$2:S271))/MAX($S$2:S271),"")</f>
        <v>-2.2777498364290546E-2</v>
      </c>
      <c r="U271" s="18">
        <f t="shared" si="49"/>
        <v>-0.14650038791237016</v>
      </c>
      <c r="V271" s="18">
        <f t="shared" si="50"/>
        <v>-8.4680518365566337E-2</v>
      </c>
      <c r="W271" s="18" t="str">
        <f t="shared" si="55"/>
        <v/>
      </c>
      <c r="X271" s="16" t="str">
        <f>IF(W271&lt;0,COUNTIF($V$2:V271,W271),"")</f>
        <v/>
      </c>
      <c r="Y271" s="16" t="str">
        <f>IF(W271&lt;0,COUNTIF(U271:$U$1045,W271)-1,"")</f>
        <v/>
      </c>
      <c r="Z271" s="20" t="str">
        <f t="shared" si="48"/>
        <v/>
      </c>
      <c r="AA271" s="15" t="str">
        <f>IF(W271=MIN(W:W),G271,"")</f>
        <v/>
      </c>
    </row>
    <row r="272" spans="7:27" x14ac:dyDescent="0.2">
      <c r="G272" s="15">
        <v>17715</v>
      </c>
      <c r="H272" s="3">
        <v>-5.0207000000000002E-2</v>
      </c>
      <c r="I272" s="3">
        <v>-2.3000000000000001E-4</v>
      </c>
      <c r="J272" s="3">
        <v>1.2448133E-2</v>
      </c>
      <c r="K272" s="3">
        <f t="shared" si="56"/>
        <v>-5.0207000000000002E-2</v>
      </c>
      <c r="L272" s="3">
        <f t="shared" si="57"/>
        <v>0.949793</v>
      </c>
      <c r="M272" s="3">
        <f t="shared" si="58"/>
        <v>-2.3000000000000001E-4</v>
      </c>
      <c r="N272" s="3">
        <f t="shared" si="57"/>
        <v>0.99977000000000005</v>
      </c>
      <c r="O272" s="3">
        <f t="shared" si="59"/>
        <v>1.2448133E-2</v>
      </c>
      <c r="P272" s="3">
        <f t="shared" si="52"/>
        <v>1.0124481329999999</v>
      </c>
      <c r="Q272" s="3">
        <f t="shared" si="51"/>
        <v>-3.0216199999999999E-2</v>
      </c>
      <c r="R272" s="3">
        <f t="shared" si="53"/>
        <v>0.96978379999999997</v>
      </c>
      <c r="S272" s="17">
        <f t="shared" si="54"/>
        <v>1.271787781674502</v>
      </c>
      <c r="T272" s="18">
        <f>IF(S272&lt;MAX(S$2:S272),(S272-MAX($S$2:S272))/MAX($S$2:S272),"")</f>
        <v>-5.2305448918215487E-2</v>
      </c>
      <c r="U272" s="18">
        <f t="shared" si="49"/>
        <v>-0.14650038791237016</v>
      </c>
      <c r="V272" s="18">
        <f t="shared" si="50"/>
        <v>-8.4680518365566337E-2</v>
      </c>
      <c r="W272" s="18" t="str">
        <f t="shared" si="55"/>
        <v/>
      </c>
      <c r="X272" s="16" t="str">
        <f>IF(W272&lt;0,COUNTIF($V$2:V272,W272),"")</f>
        <v/>
      </c>
      <c r="Y272" s="16" t="str">
        <f>IF(W272&lt;0,COUNTIF(U272:$U$1045,W272)-1,"")</f>
        <v/>
      </c>
      <c r="Z272" s="20" t="str">
        <f t="shared" ref="Z272:Z335" si="60">IF(W272&lt;0,Y272+X272,"")</f>
        <v/>
      </c>
      <c r="AA272" s="15" t="str">
        <f>IF(W272=MIN(W:W),G272,"")</f>
        <v/>
      </c>
    </row>
    <row r="273" spans="7:27" x14ac:dyDescent="0.2">
      <c r="G273" s="15">
        <v>17746</v>
      </c>
      <c r="H273" s="3">
        <v>3.532E-3</v>
      </c>
      <c r="I273" s="3">
        <v>-4.2999999999999999E-4</v>
      </c>
      <c r="J273" s="3">
        <v>4.098361E-3</v>
      </c>
      <c r="K273" s="3">
        <f t="shared" si="56"/>
        <v>3.532E-3</v>
      </c>
      <c r="L273" s="3">
        <f t="shared" si="57"/>
        <v>1.0035320000000001</v>
      </c>
      <c r="M273" s="3">
        <f t="shared" si="58"/>
        <v>-4.2999999999999999E-4</v>
      </c>
      <c r="N273" s="3">
        <f t="shared" si="57"/>
        <v>0.99956999999999996</v>
      </c>
      <c r="O273" s="3">
        <f t="shared" si="59"/>
        <v>4.098361E-3</v>
      </c>
      <c r="P273" s="3">
        <f t="shared" si="52"/>
        <v>1.0040983610000001</v>
      </c>
      <c r="Q273" s="3">
        <f t="shared" si="51"/>
        <v>1.9471999999999998E-3</v>
      </c>
      <c r="R273" s="3">
        <f t="shared" si="53"/>
        <v>1.0019472</v>
      </c>
      <c r="S273" s="17">
        <f t="shared" si="54"/>
        <v>1.2742642068429786</v>
      </c>
      <c r="T273" s="18">
        <f>IF(S273&lt;MAX(S$2:S273),(S273-MAX($S$2:S273))/MAX($S$2:S273),"")</f>
        <v>-5.0460098088349052E-2</v>
      </c>
      <c r="U273" s="18">
        <f t="shared" si="49"/>
        <v>-0.14650038791237016</v>
      </c>
      <c r="V273" s="18">
        <f t="shared" si="50"/>
        <v>-8.4680518365566337E-2</v>
      </c>
      <c r="W273" s="18" t="str">
        <f t="shared" si="55"/>
        <v/>
      </c>
      <c r="X273" s="16" t="str">
        <f>IF(W273&lt;0,COUNTIF($V$2:V273,W273),"")</f>
        <v/>
      </c>
      <c r="Y273" s="16" t="str">
        <f>IF(W273&lt;0,COUNTIF(U273:$U$1045,W273)-1,"")</f>
        <v/>
      </c>
      <c r="Z273" s="20" t="str">
        <f t="shared" si="60"/>
        <v/>
      </c>
      <c r="AA273" s="15" t="str">
        <f>IF(W273=MIN(W:W),G273,"")</f>
        <v/>
      </c>
    </row>
    <row r="274" spans="7:27" x14ac:dyDescent="0.2">
      <c r="G274" s="15">
        <v>17777</v>
      </c>
      <c r="H274" s="3">
        <v>-2.9014000000000002E-2</v>
      </c>
      <c r="I274" s="3">
        <v>9.9799999999999997E-4</v>
      </c>
      <c r="J274" s="3">
        <v>0</v>
      </c>
      <c r="K274" s="3">
        <f t="shared" si="56"/>
        <v>-2.9014000000000002E-2</v>
      </c>
      <c r="L274" s="3">
        <f t="shared" si="57"/>
        <v>0.97098600000000002</v>
      </c>
      <c r="M274" s="3">
        <f t="shared" si="58"/>
        <v>9.9799999999999997E-4</v>
      </c>
      <c r="N274" s="3">
        <f t="shared" si="57"/>
        <v>1.0009980000000001</v>
      </c>
      <c r="O274" s="3">
        <f t="shared" si="59"/>
        <v>0</v>
      </c>
      <c r="P274" s="3">
        <f t="shared" si="52"/>
        <v>1</v>
      </c>
      <c r="Q274" s="3">
        <f t="shared" si="51"/>
        <v>-1.7009200000000002E-2</v>
      </c>
      <c r="R274" s="3">
        <f t="shared" si="53"/>
        <v>0.98299080000000005</v>
      </c>
      <c r="S274" s="17">
        <f t="shared" si="54"/>
        <v>1.2525899920959451</v>
      </c>
      <c r="T274" s="18">
        <f>IF(S274&lt;MAX(S$2:S274),(S274-MAX($S$2:S274))/MAX($S$2:S274),"")</f>
        <v>-6.6611012187944615E-2</v>
      </c>
      <c r="U274" s="18">
        <f t="shared" si="49"/>
        <v>-0.14650038791237016</v>
      </c>
      <c r="V274" s="18">
        <f t="shared" si="50"/>
        <v>-8.4680518365566337E-2</v>
      </c>
      <c r="W274" s="18" t="str">
        <f t="shared" si="55"/>
        <v/>
      </c>
      <c r="X274" s="16" t="str">
        <f>IF(W274&lt;0,COUNTIF($V$2:V274,W274),"")</f>
        <v/>
      </c>
      <c r="Y274" s="16" t="str">
        <f>IF(W274&lt;0,COUNTIF(U274:$U$1045,W274)-1,"")</f>
        <v/>
      </c>
      <c r="Z274" s="20" t="str">
        <f t="shared" si="60"/>
        <v/>
      </c>
      <c r="AA274" s="15" t="str">
        <f>IF(W274=MIN(W:W),G274,"")</f>
        <v/>
      </c>
    </row>
    <row r="275" spans="7:27" x14ac:dyDescent="0.2">
      <c r="G275" s="15">
        <v>17807</v>
      </c>
      <c r="H275" s="3">
        <v>5.9704E-2</v>
      </c>
      <c r="I275" s="3">
        <v>1.274E-3</v>
      </c>
      <c r="J275" s="3">
        <v>-4.0816330000000003E-3</v>
      </c>
      <c r="K275" s="3">
        <f t="shared" si="56"/>
        <v>5.9704E-2</v>
      </c>
      <c r="L275" s="3">
        <f t="shared" si="57"/>
        <v>1.059704</v>
      </c>
      <c r="M275" s="3">
        <f t="shared" si="58"/>
        <v>1.274E-3</v>
      </c>
      <c r="N275" s="3">
        <f t="shared" si="57"/>
        <v>1.001274</v>
      </c>
      <c r="O275" s="3">
        <f t="shared" si="59"/>
        <v>-4.0816330000000003E-3</v>
      </c>
      <c r="P275" s="3">
        <f t="shared" si="52"/>
        <v>0.99591836700000003</v>
      </c>
      <c r="Q275" s="3">
        <f t="shared" si="51"/>
        <v>3.6331999999999996E-2</v>
      </c>
      <c r="R275" s="3">
        <f t="shared" si="53"/>
        <v>1.036332</v>
      </c>
      <c r="S275" s="17">
        <f t="shared" si="54"/>
        <v>1.2980990916887751</v>
      </c>
      <c r="T275" s="18">
        <f>IF(S275&lt;MAX(S$2:S275),(S275-MAX($S$2:S275))/MAX($S$2:S275),"")</f>
        <v>-3.2699123482756921E-2</v>
      </c>
      <c r="U275" s="18">
        <f t="shared" si="49"/>
        <v>-0.14650038791237016</v>
      </c>
      <c r="V275" s="18">
        <f t="shared" si="50"/>
        <v>-8.4680518365566337E-2</v>
      </c>
      <c r="W275" s="18" t="str">
        <f t="shared" si="55"/>
        <v/>
      </c>
      <c r="X275" s="16" t="str">
        <f>IF(W275&lt;0,COUNTIF($V$2:V275,W275),"")</f>
        <v/>
      </c>
      <c r="Y275" s="16" t="str">
        <f>IF(W275&lt;0,COUNTIF(U275:$U$1045,W275)-1,"")</f>
        <v/>
      </c>
      <c r="Z275" s="20" t="str">
        <f t="shared" si="60"/>
        <v/>
      </c>
      <c r="AA275" s="15" t="str">
        <f>IF(W275=MIN(W:W),G275,"")</f>
        <v/>
      </c>
    </row>
    <row r="276" spans="7:27" x14ac:dyDescent="0.2">
      <c r="G276" s="15">
        <v>17838</v>
      </c>
      <c r="H276" s="3">
        <v>-9.0933E-2</v>
      </c>
      <c r="I276" s="3">
        <v>2.0530000000000001E-3</v>
      </c>
      <c r="J276" s="3">
        <v>-8.1967210000000006E-3</v>
      </c>
      <c r="K276" s="3">
        <f t="shared" si="56"/>
        <v>-9.0933E-2</v>
      </c>
      <c r="L276" s="3">
        <f t="shared" si="57"/>
        <v>0.90906699999999996</v>
      </c>
      <c r="M276" s="3">
        <f t="shared" si="58"/>
        <v>2.0530000000000001E-3</v>
      </c>
      <c r="N276" s="3">
        <f t="shared" si="57"/>
        <v>1.0020530000000001</v>
      </c>
      <c r="O276" s="3">
        <f t="shared" si="59"/>
        <v>-8.1967210000000006E-3</v>
      </c>
      <c r="P276" s="3">
        <f t="shared" si="52"/>
        <v>0.99180327899999998</v>
      </c>
      <c r="Q276" s="3">
        <f t="shared" si="51"/>
        <v>-5.3738599999999997E-2</v>
      </c>
      <c r="R276" s="3">
        <f t="shared" si="53"/>
        <v>0.94626140000000003</v>
      </c>
      <c r="S276" s="17">
        <f t="shared" si="54"/>
        <v>1.2283410638401489</v>
      </c>
      <c r="T276" s="18">
        <f>IF(S276&lt;MAX(S$2:S276),(S276-MAX($S$2:S276))/MAX($S$2:S276),"")</f>
        <v>-8.4680518365566337E-2</v>
      </c>
      <c r="U276" s="18">
        <f t="shared" si="49"/>
        <v>-0.14650038791237016</v>
      </c>
      <c r="V276" s="18">
        <f t="shared" si="50"/>
        <v>-8.4680518365566337E-2</v>
      </c>
      <c r="W276" s="18" t="str">
        <f t="shared" si="55"/>
        <v/>
      </c>
      <c r="X276" s="16" t="str">
        <f>IF(W276&lt;0,COUNTIF($V$2:V276,W276),"")</f>
        <v/>
      </c>
      <c r="Y276" s="16" t="str">
        <f>IF(W276&lt;0,COUNTIF(U276:$U$1045,W276)-1,"")</f>
        <v/>
      </c>
      <c r="Z276" s="20" t="str">
        <f t="shared" si="60"/>
        <v/>
      </c>
      <c r="AA276" s="15" t="str">
        <f>IF(W276=MIN(W:W),G276,"")</f>
        <v/>
      </c>
    </row>
    <row r="277" spans="7:27" x14ac:dyDescent="0.2">
      <c r="G277" s="15">
        <v>17868</v>
      </c>
      <c r="H277" s="3">
        <v>3.2557999999999997E-2</v>
      </c>
      <c r="I277" s="3">
        <v>3.225E-3</v>
      </c>
      <c r="J277" s="3">
        <v>-4.1322310000000001E-3</v>
      </c>
      <c r="K277" s="3">
        <f t="shared" si="56"/>
        <v>3.2557999999999997E-2</v>
      </c>
      <c r="L277" s="3">
        <f t="shared" si="57"/>
        <v>1.0325580000000001</v>
      </c>
      <c r="M277" s="3">
        <f t="shared" si="58"/>
        <v>3.225E-3</v>
      </c>
      <c r="N277" s="3">
        <f t="shared" si="57"/>
        <v>1.003225</v>
      </c>
      <c r="O277" s="3">
        <f t="shared" si="59"/>
        <v>-4.1322310000000001E-3</v>
      </c>
      <c r="P277" s="3">
        <f t="shared" si="52"/>
        <v>0.99586776899999996</v>
      </c>
      <c r="Q277" s="3">
        <f t="shared" si="51"/>
        <v>2.0824799999999997E-2</v>
      </c>
      <c r="R277" s="3">
        <f t="shared" si="53"/>
        <v>1.0208248</v>
      </c>
      <c r="S277" s="17">
        <f t="shared" si="54"/>
        <v>1.2539210208264071</v>
      </c>
      <c r="T277" s="18">
        <f>IF(S277&lt;MAX(S$2:S277),(S277-MAX($S$2:S277))/MAX($S$2:S277),"")</f>
        <v>-6.5619173224425648E-2</v>
      </c>
      <c r="U277" s="18">
        <f t="shared" si="49"/>
        <v>-0.14650038791237016</v>
      </c>
      <c r="V277" s="18">
        <f t="shared" si="50"/>
        <v>-7.8848773917049739E-2</v>
      </c>
      <c r="W277" s="18" t="str">
        <f t="shared" si="55"/>
        <v/>
      </c>
      <c r="X277" s="16" t="str">
        <f>IF(W277&lt;0,COUNTIF($V$2:V277,W277),"")</f>
        <v/>
      </c>
      <c r="Y277" s="16" t="str">
        <f>IF(W277&lt;0,COUNTIF(U277:$U$1045,W277)-1,"")</f>
        <v/>
      </c>
      <c r="Z277" s="20" t="str">
        <f t="shared" si="60"/>
        <v/>
      </c>
      <c r="AA277" s="15" t="str">
        <f>IF(W277=MIN(W:W),G277,"")</f>
        <v/>
      </c>
    </row>
    <row r="278" spans="7:27" x14ac:dyDescent="0.2">
      <c r="G278" s="15">
        <v>17899</v>
      </c>
      <c r="H278" s="3">
        <v>3.1459999999999999E-3</v>
      </c>
      <c r="I278" s="3">
        <v>2.82E-3</v>
      </c>
      <c r="J278" s="3">
        <v>-4.1493779999999996E-3</v>
      </c>
      <c r="K278" s="3">
        <f t="shared" si="56"/>
        <v>3.1459999999999999E-3</v>
      </c>
      <c r="L278" s="3">
        <f t="shared" si="57"/>
        <v>1.0031460000000001</v>
      </c>
      <c r="M278" s="3">
        <f t="shared" si="58"/>
        <v>2.82E-3</v>
      </c>
      <c r="N278" s="3">
        <f t="shared" si="57"/>
        <v>1.00282</v>
      </c>
      <c r="O278" s="3">
        <f t="shared" si="59"/>
        <v>-4.1493779999999996E-3</v>
      </c>
      <c r="P278" s="3">
        <f t="shared" si="52"/>
        <v>0.99585062199999996</v>
      </c>
      <c r="Q278" s="3">
        <f t="shared" si="51"/>
        <v>3.0156000000000002E-3</v>
      </c>
      <c r="R278" s="3">
        <f t="shared" si="53"/>
        <v>1.0030155999999999</v>
      </c>
      <c r="S278" s="17">
        <f t="shared" si="54"/>
        <v>1.257702345056811</v>
      </c>
      <c r="T278" s="18">
        <f>IF(S278&lt;MAX(S$2:S278),(S278-MAX($S$2:S278))/MAX($S$2:S278),"")</f>
        <v>-6.2801454403201382E-2</v>
      </c>
      <c r="U278" s="18">
        <f t="shared" si="49"/>
        <v>-0.14650038791237016</v>
      </c>
      <c r="V278" s="18">
        <f t="shared" si="50"/>
        <v>-7.8848773917049739E-2</v>
      </c>
      <c r="W278" s="18" t="str">
        <f t="shared" si="55"/>
        <v/>
      </c>
      <c r="X278" s="16" t="str">
        <f>IF(W278&lt;0,COUNTIF($V$2:V278,W278),"")</f>
        <v/>
      </c>
      <c r="Y278" s="16" t="str">
        <f>IF(W278&lt;0,COUNTIF(U278:$U$1045,W278)-1,"")</f>
        <v/>
      </c>
      <c r="Z278" s="20" t="str">
        <f t="shared" si="60"/>
        <v/>
      </c>
      <c r="AA278" s="15" t="str">
        <f>IF(W278=MIN(W:W),G278,"")</f>
        <v/>
      </c>
    </row>
    <row r="279" spans="7:27" x14ac:dyDescent="0.2">
      <c r="G279" s="15">
        <v>17930</v>
      </c>
      <c r="H279" s="3">
        <v>-2.9010999999999999E-2</v>
      </c>
      <c r="I279" s="3">
        <v>1.109E-3</v>
      </c>
      <c r="J279" s="3">
        <v>-8.3333330000000001E-3</v>
      </c>
      <c r="K279" s="3">
        <f t="shared" si="56"/>
        <v>-2.9010999999999999E-2</v>
      </c>
      <c r="L279" s="3">
        <f t="shared" si="57"/>
        <v>0.97098899999999999</v>
      </c>
      <c r="M279" s="3">
        <f t="shared" si="58"/>
        <v>1.109E-3</v>
      </c>
      <c r="N279" s="3">
        <f t="shared" si="57"/>
        <v>1.001109</v>
      </c>
      <c r="O279" s="3">
        <f t="shared" si="59"/>
        <v>-8.3333330000000001E-3</v>
      </c>
      <c r="P279" s="3">
        <f t="shared" si="52"/>
        <v>0.99166666699999995</v>
      </c>
      <c r="Q279" s="3">
        <f t="shared" si="51"/>
        <v>-1.6962999999999999E-2</v>
      </c>
      <c r="R279" s="3">
        <f t="shared" si="53"/>
        <v>0.98303700000000005</v>
      </c>
      <c r="S279" s="17">
        <f t="shared" si="54"/>
        <v>1.2363679401776124</v>
      </c>
      <c r="T279" s="18">
        <f>IF(S279&lt;MAX(S$2:S279),(S279-MAX($S$2:S279))/MAX($S$2:S279),"")</f>
        <v>-7.8699153332159794E-2</v>
      </c>
      <c r="U279" s="18">
        <f t="shared" si="49"/>
        <v>-0.14650038791237016</v>
      </c>
      <c r="V279" s="18">
        <f t="shared" si="50"/>
        <v>-7.8848773917049739E-2</v>
      </c>
      <c r="W279" s="18" t="str">
        <f t="shared" si="55"/>
        <v/>
      </c>
      <c r="X279" s="16" t="str">
        <f>IF(W279&lt;0,COUNTIF($V$2:V279,W279),"")</f>
        <v/>
      </c>
      <c r="Y279" s="16" t="str">
        <f>IF(W279&lt;0,COUNTIF(U279:$U$1045,W279)-1,"")</f>
        <v/>
      </c>
      <c r="Z279" s="20" t="str">
        <f t="shared" si="60"/>
        <v/>
      </c>
      <c r="AA279" s="15" t="str">
        <f>IF(W279=MIN(W:W),G279,"")</f>
        <v/>
      </c>
    </row>
    <row r="280" spans="7:27" x14ac:dyDescent="0.2">
      <c r="G280" s="15">
        <v>17958</v>
      </c>
      <c r="H280" s="3">
        <v>4.1457000000000001E-2</v>
      </c>
      <c r="I280" s="3">
        <v>2.4910000000000002E-3</v>
      </c>
      <c r="J280" s="3">
        <v>0</v>
      </c>
      <c r="K280" s="3">
        <f t="shared" si="56"/>
        <v>4.1457000000000001E-2</v>
      </c>
      <c r="L280" s="3">
        <f t="shared" si="57"/>
        <v>1.0414570000000001</v>
      </c>
      <c r="M280" s="3">
        <f t="shared" si="58"/>
        <v>2.4910000000000002E-3</v>
      </c>
      <c r="N280" s="3">
        <f t="shared" si="57"/>
        <v>1.002491</v>
      </c>
      <c r="O280" s="3">
        <f t="shared" si="59"/>
        <v>0</v>
      </c>
      <c r="P280" s="3">
        <f t="shared" si="52"/>
        <v>1</v>
      </c>
      <c r="Q280" s="3">
        <f t="shared" si="51"/>
        <v>2.5870600000000001E-2</v>
      </c>
      <c r="R280" s="3">
        <f t="shared" si="53"/>
        <v>1.0258706</v>
      </c>
      <c r="S280" s="17">
        <f t="shared" si="54"/>
        <v>1.2683535206107712</v>
      </c>
      <c r="T280" s="18">
        <f>IF(S280&lt;MAX(S$2:S280),(S280-MAX($S$2:S280))/MAX($S$2:S280),"")</f>
        <v>-5.4864547648354876E-2</v>
      </c>
      <c r="U280" s="18">
        <f t="shared" si="49"/>
        <v>-0.14650038791237016</v>
      </c>
      <c r="V280" s="18">
        <f t="shared" si="50"/>
        <v>-7.8848773917049739E-2</v>
      </c>
      <c r="W280" s="18" t="str">
        <f t="shared" si="55"/>
        <v/>
      </c>
      <c r="X280" s="16" t="str">
        <f>IF(W280&lt;0,COUNTIF($V$2:V280,W280),"")</f>
        <v/>
      </c>
      <c r="Y280" s="16" t="str">
        <f>IF(W280&lt;0,COUNTIF(U280:$U$1045,W280)-1,"")</f>
        <v/>
      </c>
      <c r="Z280" s="20" t="str">
        <f t="shared" si="60"/>
        <v/>
      </c>
      <c r="AA280" s="15" t="str">
        <f>IF(W280=MIN(W:W),G280,"")</f>
        <v/>
      </c>
    </row>
    <row r="281" spans="7:27" x14ac:dyDescent="0.2">
      <c r="G281" s="15">
        <v>17989</v>
      </c>
      <c r="H281" s="3">
        <v>-1.7516E-2</v>
      </c>
      <c r="I281" s="3">
        <v>1.457E-3</v>
      </c>
      <c r="J281" s="3">
        <v>4.2016809999999996E-3</v>
      </c>
      <c r="K281" s="3">
        <f t="shared" si="56"/>
        <v>-1.7516E-2</v>
      </c>
      <c r="L281" s="3">
        <f t="shared" si="57"/>
        <v>0.98248400000000002</v>
      </c>
      <c r="M281" s="3">
        <f t="shared" si="58"/>
        <v>1.457E-3</v>
      </c>
      <c r="N281" s="3">
        <f t="shared" si="57"/>
        <v>1.001457</v>
      </c>
      <c r="O281" s="3">
        <f t="shared" si="59"/>
        <v>4.2016809999999996E-3</v>
      </c>
      <c r="P281" s="3">
        <f t="shared" si="52"/>
        <v>1.0042016810000001</v>
      </c>
      <c r="Q281" s="3">
        <f t="shared" si="51"/>
        <v>-9.9267999999999995E-3</v>
      </c>
      <c r="R281" s="3">
        <f t="shared" si="53"/>
        <v>0.99007319999999999</v>
      </c>
      <c r="S281" s="17">
        <f t="shared" si="54"/>
        <v>1.2557628288823721</v>
      </c>
      <c r="T281" s="18">
        <f>IF(S281&lt;MAX(S$2:S281),(S281-MAX($S$2:S281))/MAX($S$2:S281),"")</f>
        <v>-6.4246718256759261E-2</v>
      </c>
      <c r="U281" s="18">
        <f t="shared" si="49"/>
        <v>-0.14650038791237016</v>
      </c>
      <c r="V281" s="18">
        <f t="shared" si="50"/>
        <v>-7.8848773917049739E-2</v>
      </c>
      <c r="W281" s="18" t="str">
        <f t="shared" si="55"/>
        <v/>
      </c>
      <c r="X281" s="16" t="str">
        <f>IF(W281&lt;0,COUNTIF($V$2:V281,W281),"")</f>
        <v/>
      </c>
      <c r="Y281" s="16" t="str">
        <f>IF(W281&lt;0,COUNTIF(U281:$U$1045,W281)-1,"")</f>
        <v/>
      </c>
      <c r="Z281" s="20" t="str">
        <f t="shared" si="60"/>
        <v/>
      </c>
      <c r="AA281" s="15" t="str">
        <f>IF(W281=MIN(W:W),G281,"")</f>
        <v/>
      </c>
    </row>
    <row r="282" spans="7:27" x14ac:dyDescent="0.2">
      <c r="G282" s="15">
        <v>18019</v>
      </c>
      <c r="H282" s="3">
        <v>-2.7512999999999999E-2</v>
      </c>
      <c r="I282" s="3">
        <v>2.258E-3</v>
      </c>
      <c r="J282" s="3">
        <v>-4.1840999999999996E-3</v>
      </c>
      <c r="K282" s="3">
        <f t="shared" si="56"/>
        <v>-2.7512999999999999E-2</v>
      </c>
      <c r="L282" s="3">
        <f t="shared" si="57"/>
        <v>0.97248699999999999</v>
      </c>
      <c r="M282" s="3">
        <f t="shared" si="58"/>
        <v>2.258E-3</v>
      </c>
      <c r="N282" s="3">
        <f t="shared" si="57"/>
        <v>1.0022580000000001</v>
      </c>
      <c r="O282" s="3">
        <f t="shared" si="59"/>
        <v>-4.1840999999999996E-3</v>
      </c>
      <c r="P282" s="3">
        <f t="shared" si="52"/>
        <v>0.99581589999999998</v>
      </c>
      <c r="Q282" s="3">
        <f t="shared" si="51"/>
        <v>-1.56046E-2</v>
      </c>
      <c r="R282" s="3">
        <f t="shared" si="53"/>
        <v>0.98439540000000003</v>
      </c>
      <c r="S282" s="17">
        <f t="shared" si="54"/>
        <v>1.2361671522427944</v>
      </c>
      <c r="T282" s="18">
        <f>IF(S282&lt;MAX(S$2:S282),(S282-MAX($S$2:S282))/MAX($S$2:S282),"")</f>
        <v>-7.8848773917049739E-2</v>
      </c>
      <c r="U282" s="18">
        <f t="shared" si="49"/>
        <v>-0.14650038791237016</v>
      </c>
      <c r="V282" s="18">
        <f t="shared" si="50"/>
        <v>-7.8848773917049739E-2</v>
      </c>
      <c r="W282" s="18" t="str">
        <f t="shared" si="55"/>
        <v/>
      </c>
      <c r="X282" s="16" t="str">
        <f>IF(W282&lt;0,COUNTIF($V$2:V282,W282),"")</f>
        <v/>
      </c>
      <c r="Y282" s="16" t="str">
        <f>IF(W282&lt;0,COUNTIF(U282:$U$1045,W282)-1,"")</f>
        <v/>
      </c>
      <c r="Z282" s="20" t="str">
        <f t="shared" si="60"/>
        <v/>
      </c>
      <c r="AA282" s="15" t="str">
        <f>IF(W282=MIN(W:W),G282,"")</f>
        <v/>
      </c>
    </row>
    <row r="283" spans="7:27" x14ac:dyDescent="0.2">
      <c r="G283" s="15">
        <v>18050</v>
      </c>
      <c r="H283" s="3">
        <v>2.8340000000000001E-3</v>
      </c>
      <c r="I283" s="3">
        <v>4.993E-3</v>
      </c>
      <c r="J283" s="3">
        <v>4.2016809999999996E-3</v>
      </c>
      <c r="K283" s="3">
        <f t="shared" si="56"/>
        <v>2.8340000000000001E-3</v>
      </c>
      <c r="L283" s="3">
        <f t="shared" si="57"/>
        <v>1.002834</v>
      </c>
      <c r="M283" s="3">
        <f t="shared" si="58"/>
        <v>4.993E-3</v>
      </c>
      <c r="N283" s="3">
        <f t="shared" si="57"/>
        <v>1.004993</v>
      </c>
      <c r="O283" s="3">
        <f t="shared" si="59"/>
        <v>4.2016809999999996E-3</v>
      </c>
      <c r="P283" s="3">
        <f t="shared" si="52"/>
        <v>1.0042016810000001</v>
      </c>
      <c r="Q283" s="3">
        <f t="shared" si="51"/>
        <v>3.6976000000000005E-3</v>
      </c>
      <c r="R283" s="3">
        <f t="shared" si="53"/>
        <v>1.0036976</v>
      </c>
      <c r="S283" s="17">
        <f t="shared" si="54"/>
        <v>1.2407380039049274</v>
      </c>
      <c r="T283" s="18">
        <f>IF(S283&lt;MAX(S$2:S283),(S283-MAX($S$2:S283))/MAX($S$2:S283),"")</f>
        <v>-7.5442725143485392E-2</v>
      </c>
      <c r="U283" s="18">
        <f t="shared" si="49"/>
        <v>-0.14650038791237016</v>
      </c>
      <c r="V283" s="18">
        <f t="shared" si="50"/>
        <v>-7.5442725143485392E-2</v>
      </c>
      <c r="W283" s="18" t="str">
        <f t="shared" si="55"/>
        <v/>
      </c>
      <c r="X283" s="16" t="str">
        <f>IF(W283&lt;0,COUNTIF($V$2:V283,W283),"")</f>
        <v/>
      </c>
      <c r="Y283" s="16" t="str">
        <f>IF(W283&lt;0,COUNTIF(U283:$U$1045,W283)-1,"")</f>
        <v/>
      </c>
      <c r="Z283" s="20" t="str">
        <f t="shared" si="60"/>
        <v/>
      </c>
      <c r="AA283" s="15" t="str">
        <f>IF(W283=MIN(W:W),G283,"")</f>
        <v/>
      </c>
    </row>
    <row r="284" spans="7:27" x14ac:dyDescent="0.2">
      <c r="G284" s="15">
        <v>18080</v>
      </c>
      <c r="H284" s="3">
        <v>5.5647000000000002E-2</v>
      </c>
      <c r="I284" s="3">
        <v>2.0460000000000001E-3</v>
      </c>
      <c r="J284" s="3">
        <v>-8.3682010000000005E-3</v>
      </c>
      <c r="K284" s="3">
        <f t="shared" si="56"/>
        <v>5.5647000000000002E-2</v>
      </c>
      <c r="L284" s="3">
        <f t="shared" si="57"/>
        <v>1.055647</v>
      </c>
      <c r="M284" s="3">
        <f t="shared" si="58"/>
        <v>2.0460000000000001E-3</v>
      </c>
      <c r="N284" s="3">
        <f t="shared" si="57"/>
        <v>1.002046</v>
      </c>
      <c r="O284" s="3">
        <f t="shared" si="59"/>
        <v>-8.3682010000000005E-3</v>
      </c>
      <c r="P284" s="3">
        <f t="shared" si="52"/>
        <v>0.99163179899999998</v>
      </c>
      <c r="Q284" s="3">
        <f t="shared" si="51"/>
        <v>3.4206599999999997E-2</v>
      </c>
      <c r="R284" s="3">
        <f t="shared" si="53"/>
        <v>1.0342066000000001</v>
      </c>
      <c r="S284" s="17">
        <f t="shared" si="54"/>
        <v>1.2831794325093018</v>
      </c>
      <c r="T284" s="18">
        <f>IF(S284&lt;MAX(S$2:S284),(S284-MAX($S$2:S284))/MAX($S$2:S284),"")</f>
        <v>-4.3816764265378463E-2</v>
      </c>
      <c r="U284" s="18">
        <f t="shared" si="49"/>
        <v>-0.14650038791237016</v>
      </c>
      <c r="V284" s="18">
        <f t="shared" si="50"/>
        <v>-4.3816764265378463E-2</v>
      </c>
      <c r="W284" s="18" t="str">
        <f t="shared" si="55"/>
        <v/>
      </c>
      <c r="X284" s="16" t="str">
        <f>IF(W284&lt;0,COUNTIF($V$2:V284,W284),"")</f>
        <v/>
      </c>
      <c r="Y284" s="16" t="str">
        <f>IF(W284&lt;0,COUNTIF(U284:$U$1045,W284)-1,"")</f>
        <v/>
      </c>
      <c r="Z284" s="20" t="str">
        <f t="shared" si="60"/>
        <v/>
      </c>
      <c r="AA284" s="15" t="str">
        <f>IF(W284=MIN(W:W),G284,"")</f>
        <v/>
      </c>
    </row>
    <row r="285" spans="7:27" x14ac:dyDescent="0.2">
      <c r="G285" s="15">
        <v>18111</v>
      </c>
      <c r="H285" s="3">
        <v>2.6577E-2</v>
      </c>
      <c r="I285" s="3">
        <v>3.0530000000000002E-3</v>
      </c>
      <c r="J285" s="3">
        <v>4.2194090000000004E-3</v>
      </c>
      <c r="K285" s="3">
        <f t="shared" si="56"/>
        <v>2.6577E-2</v>
      </c>
      <c r="L285" s="3">
        <f t="shared" si="57"/>
        <v>1.0265770000000001</v>
      </c>
      <c r="M285" s="3">
        <f t="shared" si="58"/>
        <v>3.0530000000000002E-3</v>
      </c>
      <c r="N285" s="3">
        <f t="shared" si="57"/>
        <v>1.003053</v>
      </c>
      <c r="O285" s="3">
        <f t="shared" si="59"/>
        <v>4.2194090000000004E-3</v>
      </c>
      <c r="P285" s="3">
        <f t="shared" si="52"/>
        <v>1.0042194090000001</v>
      </c>
      <c r="Q285" s="3">
        <f t="shared" si="51"/>
        <v>1.7167399999999999E-2</v>
      </c>
      <c r="R285" s="3">
        <f t="shared" si="53"/>
        <v>1.0171673999999999</v>
      </c>
      <c r="S285" s="17">
        <f t="shared" si="54"/>
        <v>1.3052082870989619</v>
      </c>
      <c r="T285" s="18">
        <f>IF(S285&lt;MAX(S$2:S285),(S285-MAX($S$2:S285))/MAX($S$2:S285),"")</f>
        <v>-2.7401584184227997E-2</v>
      </c>
      <c r="U285" s="18">
        <f t="shared" si="49"/>
        <v>-0.14650038791237016</v>
      </c>
      <c r="V285" s="18">
        <f t="shared" si="50"/>
        <v>-2.7401584184227997E-2</v>
      </c>
      <c r="W285" s="18" t="str">
        <f t="shared" si="55"/>
        <v/>
      </c>
      <c r="X285" s="16" t="str">
        <f>IF(W285&lt;0,COUNTIF($V$2:V285,W285),"")</f>
        <v/>
      </c>
      <c r="Y285" s="16" t="str">
        <f>IF(W285&lt;0,COUNTIF(U285:$U$1045,W285)-1,"")</f>
        <v/>
      </c>
      <c r="Z285" s="20" t="str">
        <f t="shared" si="60"/>
        <v/>
      </c>
      <c r="AA285" s="15" t="str">
        <f>IF(W285=MIN(W:W),G285,"")</f>
        <v/>
      </c>
    </row>
    <row r="286" spans="7:27" x14ac:dyDescent="0.2">
      <c r="G286" s="15">
        <v>18142</v>
      </c>
      <c r="H286" s="3">
        <v>3.1519999999999999E-2</v>
      </c>
      <c r="I286" s="3">
        <v>7.7099999999999998E-4</v>
      </c>
      <c r="J286" s="3">
        <v>4.2016809999999996E-3</v>
      </c>
      <c r="K286" s="3">
        <f t="shared" si="56"/>
        <v>3.1519999999999999E-2</v>
      </c>
      <c r="L286" s="3">
        <f t="shared" si="57"/>
        <v>1.03152</v>
      </c>
      <c r="M286" s="3">
        <f t="shared" si="58"/>
        <v>7.7099999999999998E-4</v>
      </c>
      <c r="N286" s="3">
        <f t="shared" si="57"/>
        <v>1.0007710000000001</v>
      </c>
      <c r="O286" s="3">
        <f t="shared" si="59"/>
        <v>4.2016809999999996E-3</v>
      </c>
      <c r="P286" s="3">
        <f t="shared" si="52"/>
        <v>1.0042016810000001</v>
      </c>
      <c r="Q286" s="3">
        <f t="shared" si="51"/>
        <v>1.9220399999999999E-2</v>
      </c>
      <c r="R286" s="3">
        <f t="shared" si="53"/>
        <v>1.0192204</v>
      </c>
      <c r="S286" s="17">
        <f t="shared" si="54"/>
        <v>1.3302949124603187</v>
      </c>
      <c r="T286" s="18">
        <f>IF(S286&lt;MAX(S$2:S286),(S286-MAX($S$2:S286))/MAX($S$2:S286),"")</f>
        <v>-8.7078535928825501E-3</v>
      </c>
      <c r="U286" s="18">
        <f t="shared" si="49"/>
        <v>-0.14650038791237016</v>
      </c>
      <c r="V286" s="18">
        <f t="shared" si="50"/>
        <v>-8.7078535928825501E-3</v>
      </c>
      <c r="W286" s="18" t="str">
        <f t="shared" si="55"/>
        <v/>
      </c>
      <c r="X286" s="16" t="str">
        <f>IF(W286&lt;0,COUNTIF($V$2:V286,W286),"")</f>
        <v/>
      </c>
      <c r="Y286" s="16" t="str">
        <f>IF(W286&lt;0,COUNTIF(U286:$U$1045,W286)-1,"")</f>
        <v/>
      </c>
      <c r="Z286" s="20" t="str">
        <f t="shared" si="60"/>
        <v/>
      </c>
      <c r="AA286" s="15" t="str">
        <f>IF(W286=MIN(W:W),G286,"")</f>
        <v/>
      </c>
    </row>
    <row r="287" spans="7:27" x14ac:dyDescent="0.2">
      <c r="G287" s="15">
        <v>18172</v>
      </c>
      <c r="H287" s="3">
        <v>3.1605000000000001E-2</v>
      </c>
      <c r="I287" s="3">
        <v>5.5999999999999995E-4</v>
      </c>
      <c r="J287" s="3">
        <v>-8.3682010000000005E-3</v>
      </c>
      <c r="K287" s="3">
        <f t="shared" si="56"/>
        <v>3.1605000000000001E-2</v>
      </c>
      <c r="L287" s="3">
        <f t="shared" si="57"/>
        <v>1.0316050000000001</v>
      </c>
      <c r="M287" s="3">
        <f t="shared" si="58"/>
        <v>5.5999999999999995E-4</v>
      </c>
      <c r="N287" s="3">
        <f t="shared" si="57"/>
        <v>1.0005599999999999</v>
      </c>
      <c r="O287" s="3">
        <f t="shared" si="59"/>
        <v>-8.3682010000000005E-3</v>
      </c>
      <c r="P287" s="3">
        <f t="shared" si="52"/>
        <v>0.99163179899999998</v>
      </c>
      <c r="Q287" s="3">
        <f t="shared" si="51"/>
        <v>1.9186999999999999E-2</v>
      </c>
      <c r="R287" s="3">
        <f t="shared" si="53"/>
        <v>1.0191870000000001</v>
      </c>
      <c r="S287" s="17">
        <f t="shared" si="54"/>
        <v>1.355819280945695</v>
      </c>
      <c r="T287" s="18" t="str">
        <f>IF(S287&lt;MAX(S$2:S287),(S287-MAX($S$2:S287))/MAX($S$2:S287),"")</f>
        <v/>
      </c>
      <c r="U287" s="18" t="str">
        <f t="shared" si="49"/>
        <v/>
      </c>
      <c r="V287" s="18" t="str">
        <f t="shared" si="50"/>
        <v/>
      </c>
      <c r="W287" s="18" t="str">
        <f t="shared" si="55"/>
        <v/>
      </c>
      <c r="X287" s="16" t="str">
        <f>IF(W287&lt;0,COUNTIF($V$2:V287,W287),"")</f>
        <v/>
      </c>
      <c r="Y287" s="16" t="str">
        <f>IF(W287&lt;0,COUNTIF(U287:$U$1045,W287)-1,"")</f>
        <v/>
      </c>
      <c r="Z287" s="20" t="str">
        <f t="shared" si="60"/>
        <v/>
      </c>
      <c r="AA287" s="15" t="str">
        <f>IF(W287=MIN(W:W),G287,"")</f>
        <v/>
      </c>
    </row>
    <row r="288" spans="7:27" x14ac:dyDescent="0.2">
      <c r="G288" s="15">
        <v>18203</v>
      </c>
      <c r="H288" s="3">
        <v>1.9428999999999998E-2</v>
      </c>
      <c r="I288" s="3">
        <v>1.9000000000000001E-4</v>
      </c>
      <c r="J288" s="3">
        <v>4.2194090000000004E-3</v>
      </c>
      <c r="K288" s="3">
        <f t="shared" si="56"/>
        <v>1.9428999999999998E-2</v>
      </c>
      <c r="L288" s="3">
        <f t="shared" si="57"/>
        <v>1.0194289999999999</v>
      </c>
      <c r="M288" s="3">
        <f t="shared" si="58"/>
        <v>1.9000000000000001E-4</v>
      </c>
      <c r="N288" s="3">
        <f t="shared" si="57"/>
        <v>1.0001899999999999</v>
      </c>
      <c r="O288" s="3">
        <f t="shared" si="59"/>
        <v>4.2194090000000004E-3</v>
      </c>
      <c r="P288" s="3">
        <f t="shared" si="52"/>
        <v>1.0042194090000001</v>
      </c>
      <c r="Q288" s="3">
        <f t="shared" si="51"/>
        <v>1.1733399999999998E-2</v>
      </c>
      <c r="R288" s="3">
        <f t="shared" si="53"/>
        <v>1.0117334</v>
      </c>
      <c r="S288" s="17">
        <f t="shared" si="54"/>
        <v>1.3717276508967433</v>
      </c>
      <c r="T288" s="18" t="str">
        <f>IF(S288&lt;MAX(S$2:S288),(S288-MAX($S$2:S288))/MAX($S$2:S288),"")</f>
        <v/>
      </c>
      <c r="U288" s="18" t="str">
        <f t="shared" si="49"/>
        <v/>
      </c>
      <c r="V288" s="18" t="str">
        <f t="shared" si="50"/>
        <v/>
      </c>
      <c r="W288" s="18" t="str">
        <f t="shared" si="55"/>
        <v/>
      </c>
      <c r="X288" s="16" t="str">
        <f>IF(W288&lt;0,COUNTIF($V$2:V288,W288),"")</f>
        <v/>
      </c>
      <c r="Y288" s="16" t="str">
        <f>IF(W288&lt;0,COUNTIF(U288:$U$1045,W288)-1,"")</f>
        <v/>
      </c>
      <c r="Z288" s="20" t="str">
        <f t="shared" si="60"/>
        <v/>
      </c>
      <c r="AA288" s="15" t="str">
        <f>IF(W288=MIN(W:W),G288,"")</f>
        <v/>
      </c>
    </row>
    <row r="289" spans="7:27" x14ac:dyDescent="0.2">
      <c r="G289" s="15">
        <v>18233</v>
      </c>
      <c r="H289" s="3">
        <v>5.2089999999999997E-2</v>
      </c>
      <c r="I289" s="3">
        <v>1.2489999999999999E-3</v>
      </c>
      <c r="J289" s="3">
        <v>-8.4033609999999998E-3</v>
      </c>
      <c r="K289" s="3">
        <f t="shared" si="56"/>
        <v>5.2089999999999997E-2</v>
      </c>
      <c r="L289" s="3">
        <f t="shared" si="57"/>
        <v>1.05209</v>
      </c>
      <c r="M289" s="3">
        <f t="shared" si="58"/>
        <v>1.2489999999999999E-3</v>
      </c>
      <c r="N289" s="3">
        <f t="shared" si="57"/>
        <v>1.0012490000000001</v>
      </c>
      <c r="O289" s="3">
        <f t="shared" si="59"/>
        <v>-8.4033609999999998E-3</v>
      </c>
      <c r="P289" s="3">
        <f t="shared" si="52"/>
        <v>0.99159663899999995</v>
      </c>
      <c r="Q289" s="3">
        <f t="shared" si="51"/>
        <v>3.17536E-2</v>
      </c>
      <c r="R289" s="3">
        <f t="shared" si="53"/>
        <v>1.0317536</v>
      </c>
      <c r="S289" s="17">
        <f t="shared" si="54"/>
        <v>1.4152849420322582</v>
      </c>
      <c r="T289" s="18" t="str">
        <f>IF(S289&lt;MAX(S$2:S289),(S289-MAX($S$2:S289))/MAX($S$2:S289),"")</f>
        <v/>
      </c>
      <c r="U289" s="18" t="str">
        <f t="shared" si="49"/>
        <v/>
      </c>
      <c r="V289" s="18" t="str">
        <f t="shared" si="50"/>
        <v/>
      </c>
      <c r="W289" s="18" t="str">
        <f t="shared" si="55"/>
        <v/>
      </c>
      <c r="X289" s="16" t="str">
        <f>IF(W289&lt;0,COUNTIF($V$2:V289,W289),"")</f>
        <v/>
      </c>
      <c r="Y289" s="16" t="str">
        <f>IF(W289&lt;0,COUNTIF(U289:$U$1045,W289)-1,"")</f>
        <v/>
      </c>
      <c r="Z289" s="20" t="str">
        <f t="shared" si="60"/>
        <v/>
      </c>
      <c r="AA289" s="15" t="str">
        <f>IF(W289=MIN(W:W),G289,"")</f>
        <v/>
      </c>
    </row>
    <row r="290" spans="7:27" x14ac:dyDescent="0.2">
      <c r="G290" s="15">
        <v>18264</v>
      </c>
      <c r="H290" s="3">
        <v>1.7447000000000001E-2</v>
      </c>
      <c r="I290" s="3">
        <v>-5.0000000000000001E-4</v>
      </c>
      <c r="J290" s="3">
        <v>-4.2372879999999996E-3</v>
      </c>
      <c r="K290" s="3">
        <f t="shared" si="56"/>
        <v>1.7447000000000001E-2</v>
      </c>
      <c r="L290" s="3">
        <f t="shared" si="57"/>
        <v>1.017447</v>
      </c>
      <c r="M290" s="3">
        <f t="shared" si="58"/>
        <v>-5.0000000000000001E-4</v>
      </c>
      <c r="N290" s="3">
        <f t="shared" si="57"/>
        <v>0.99950000000000006</v>
      </c>
      <c r="O290" s="3">
        <f t="shared" si="59"/>
        <v>-4.2372879999999996E-3</v>
      </c>
      <c r="P290" s="3">
        <f t="shared" si="52"/>
        <v>0.99576271199999999</v>
      </c>
      <c r="Q290" s="3">
        <f t="shared" si="51"/>
        <v>1.02682E-2</v>
      </c>
      <c r="R290" s="3">
        <f t="shared" si="53"/>
        <v>1.0102682000000001</v>
      </c>
      <c r="S290" s="17">
        <f t="shared" si="54"/>
        <v>1.4298173708740338</v>
      </c>
      <c r="T290" s="18" t="str">
        <f>IF(S290&lt;MAX(S$2:S290),(S290-MAX($S$2:S290))/MAX($S$2:S290),"")</f>
        <v/>
      </c>
      <c r="U290" s="18" t="str">
        <f t="shared" si="49"/>
        <v/>
      </c>
      <c r="V290" s="18" t="str">
        <f t="shared" si="50"/>
        <v/>
      </c>
      <c r="W290" s="18" t="str">
        <f t="shared" si="55"/>
        <v/>
      </c>
      <c r="X290" s="16" t="str">
        <f>IF(W290&lt;0,COUNTIF($V$2:V290,W290),"")</f>
        <v/>
      </c>
      <c r="Y290" s="16" t="str">
        <f>IF(W290&lt;0,COUNTIF(U290:$U$1045,W290)-1,"")</f>
        <v/>
      </c>
      <c r="Z290" s="20" t="str">
        <f t="shared" si="60"/>
        <v/>
      </c>
      <c r="AA290" s="15" t="str">
        <f>IF(W290=MIN(W:W),G290,"")</f>
        <v/>
      </c>
    </row>
    <row r="291" spans="7:27" x14ac:dyDescent="0.2">
      <c r="G291" s="15">
        <v>18295</v>
      </c>
      <c r="H291" s="3">
        <v>1.4992999999999999E-2</v>
      </c>
      <c r="I291" s="3">
        <v>7.7399999999999995E-4</v>
      </c>
      <c r="J291" s="3">
        <v>0</v>
      </c>
      <c r="K291" s="3">
        <f t="shared" si="56"/>
        <v>1.4992999999999999E-2</v>
      </c>
      <c r="L291" s="3">
        <f t="shared" si="57"/>
        <v>1.014993</v>
      </c>
      <c r="M291" s="3">
        <f t="shared" si="58"/>
        <v>7.7399999999999995E-4</v>
      </c>
      <c r="N291" s="3">
        <f t="shared" si="57"/>
        <v>1.0007740000000001</v>
      </c>
      <c r="O291" s="3">
        <f t="shared" si="59"/>
        <v>0</v>
      </c>
      <c r="P291" s="3">
        <f t="shared" si="52"/>
        <v>1</v>
      </c>
      <c r="Q291" s="3">
        <f t="shared" si="51"/>
        <v>9.3054000000000001E-3</v>
      </c>
      <c r="R291" s="3">
        <f t="shared" si="53"/>
        <v>1.0093053999999999</v>
      </c>
      <c r="S291" s="17">
        <f t="shared" si="54"/>
        <v>1.443122393436965</v>
      </c>
      <c r="T291" s="18" t="str">
        <f>IF(S291&lt;MAX(S$2:S291),(S291-MAX($S$2:S291))/MAX($S$2:S291),"")</f>
        <v/>
      </c>
      <c r="U291" s="18" t="str">
        <f t="shared" si="49"/>
        <v/>
      </c>
      <c r="V291" s="18" t="str">
        <f t="shared" si="50"/>
        <v/>
      </c>
      <c r="W291" s="18" t="str">
        <f t="shared" si="55"/>
        <v/>
      </c>
      <c r="X291" s="16" t="str">
        <f>IF(W291&lt;0,COUNTIF($V$2:V291,W291),"")</f>
        <v/>
      </c>
      <c r="Y291" s="16" t="str">
        <f>IF(W291&lt;0,COUNTIF(U291:$U$1045,W291)-1,"")</f>
        <v/>
      </c>
      <c r="Z291" s="20" t="str">
        <f t="shared" si="60"/>
        <v/>
      </c>
      <c r="AA291" s="15" t="str">
        <f>IF(W291=MIN(W:W),G291,"")</f>
        <v/>
      </c>
    </row>
    <row r="292" spans="7:27" x14ac:dyDescent="0.2">
      <c r="G292" s="15">
        <v>18323</v>
      </c>
      <c r="H292" s="3">
        <v>1.3065999999999999E-2</v>
      </c>
      <c r="I292" s="3">
        <v>4.0000000000000003E-5</v>
      </c>
      <c r="J292" s="3">
        <v>4.2553189999999996E-3</v>
      </c>
      <c r="K292" s="3">
        <f t="shared" si="56"/>
        <v>1.3065999999999999E-2</v>
      </c>
      <c r="L292" s="3">
        <f t="shared" si="57"/>
        <v>1.013066</v>
      </c>
      <c r="M292" s="3">
        <f t="shared" si="58"/>
        <v>4.0000000000000003E-5</v>
      </c>
      <c r="N292" s="3">
        <f t="shared" si="57"/>
        <v>1.00004</v>
      </c>
      <c r="O292" s="3">
        <f t="shared" si="59"/>
        <v>4.2553189999999996E-3</v>
      </c>
      <c r="P292" s="3">
        <f t="shared" si="52"/>
        <v>1.0042553190000001</v>
      </c>
      <c r="Q292" s="3">
        <f t="shared" si="51"/>
        <v>7.855599999999999E-3</v>
      </c>
      <c r="R292" s="3">
        <f t="shared" si="53"/>
        <v>1.0078556000000001</v>
      </c>
      <c r="S292" s="17">
        <f t="shared" si="54"/>
        <v>1.4544589857108485</v>
      </c>
      <c r="T292" s="18" t="str">
        <f>IF(S292&lt;MAX(S$2:S292),(S292-MAX($S$2:S292))/MAX($S$2:S292),"")</f>
        <v/>
      </c>
      <c r="U292" s="18" t="str">
        <f t="shared" si="49"/>
        <v/>
      </c>
      <c r="V292" s="18" t="str">
        <f t="shared" si="50"/>
        <v/>
      </c>
      <c r="W292" s="18" t="str">
        <f t="shared" si="55"/>
        <v/>
      </c>
      <c r="X292" s="16" t="str">
        <f>IF(W292&lt;0,COUNTIF($V$2:V292,W292),"")</f>
        <v/>
      </c>
      <c r="Y292" s="16" t="str">
        <f>IF(W292&lt;0,COUNTIF(U292:$U$1045,W292)-1,"")</f>
        <v/>
      </c>
      <c r="Z292" s="20" t="str">
        <f t="shared" si="60"/>
        <v/>
      </c>
      <c r="AA292" s="15" t="str">
        <f>IF(W292=MIN(W:W),G292,"")</f>
        <v/>
      </c>
    </row>
    <row r="293" spans="7:27" x14ac:dyDescent="0.2">
      <c r="G293" s="15">
        <v>18354</v>
      </c>
      <c r="H293" s="3">
        <v>3.9829999999999997E-2</v>
      </c>
      <c r="I293" s="3">
        <v>7.7300000000000003E-4</v>
      </c>
      <c r="J293" s="3">
        <v>0</v>
      </c>
      <c r="K293" s="3">
        <f t="shared" si="56"/>
        <v>3.9829999999999997E-2</v>
      </c>
      <c r="L293" s="3">
        <f t="shared" si="57"/>
        <v>1.03983</v>
      </c>
      <c r="M293" s="3">
        <f t="shared" si="58"/>
        <v>7.7300000000000003E-4</v>
      </c>
      <c r="N293" s="3">
        <f t="shared" si="57"/>
        <v>1.0007729999999999</v>
      </c>
      <c r="O293" s="3">
        <f t="shared" si="59"/>
        <v>0</v>
      </c>
      <c r="P293" s="3">
        <f t="shared" si="52"/>
        <v>1</v>
      </c>
      <c r="Q293" s="3">
        <f t="shared" si="51"/>
        <v>2.4207199999999998E-2</v>
      </c>
      <c r="R293" s="3">
        <f t="shared" si="53"/>
        <v>1.0242072</v>
      </c>
      <c r="S293" s="17">
        <f t="shared" si="54"/>
        <v>1.4896673652697481</v>
      </c>
      <c r="T293" s="18" t="str">
        <f>IF(S293&lt;MAX(S$2:S293),(S293-MAX($S$2:S293))/MAX($S$2:S293),"")</f>
        <v/>
      </c>
      <c r="U293" s="18" t="str">
        <f t="shared" si="49"/>
        <v/>
      </c>
      <c r="V293" s="18" t="str">
        <f t="shared" si="50"/>
        <v/>
      </c>
      <c r="W293" s="18" t="str">
        <f t="shared" si="55"/>
        <v/>
      </c>
      <c r="X293" s="16" t="str">
        <f>IF(W293&lt;0,COUNTIF($V$2:V293,W293),"")</f>
        <v/>
      </c>
      <c r="Y293" s="16" t="str">
        <f>IF(W293&lt;0,COUNTIF(U293:$U$1045,W293)-1,"")</f>
        <v/>
      </c>
      <c r="Z293" s="20" t="str">
        <f t="shared" si="60"/>
        <v/>
      </c>
      <c r="AA293" s="15" t="str">
        <f>IF(W293=MIN(W:W),G293,"")</f>
        <v/>
      </c>
    </row>
    <row r="294" spans="7:27" x14ac:dyDescent="0.2">
      <c r="G294" s="15">
        <v>18384</v>
      </c>
      <c r="H294" s="3">
        <v>4.3651000000000002E-2</v>
      </c>
      <c r="I294" s="3">
        <v>1.9870000000000001E-3</v>
      </c>
      <c r="J294" s="3">
        <v>4.2372879999999996E-3</v>
      </c>
      <c r="K294" s="3">
        <f t="shared" si="56"/>
        <v>4.3651000000000002E-2</v>
      </c>
      <c r="L294" s="3">
        <f t="shared" si="57"/>
        <v>1.0436510000000001</v>
      </c>
      <c r="M294" s="3">
        <f t="shared" si="58"/>
        <v>1.9870000000000001E-3</v>
      </c>
      <c r="N294" s="3">
        <f t="shared" si="57"/>
        <v>1.001987</v>
      </c>
      <c r="O294" s="3">
        <f t="shared" si="59"/>
        <v>4.2372879999999996E-3</v>
      </c>
      <c r="P294" s="3">
        <f t="shared" si="52"/>
        <v>1.0042372879999999</v>
      </c>
      <c r="Q294" s="3">
        <f t="shared" si="51"/>
        <v>2.69854E-2</v>
      </c>
      <c r="R294" s="3">
        <f t="shared" si="53"/>
        <v>1.0269854</v>
      </c>
      <c r="S294" s="17">
        <f t="shared" si="54"/>
        <v>1.5298666349884984</v>
      </c>
      <c r="T294" s="18" t="str">
        <f>IF(S294&lt;MAX(S$2:S294),(S294-MAX($S$2:S294))/MAX($S$2:S294),"")</f>
        <v/>
      </c>
      <c r="U294" s="18" t="str">
        <f t="shared" si="49"/>
        <v/>
      </c>
      <c r="V294" s="18" t="str">
        <f t="shared" ref="V294:V357" si="61">IF(T294="","",MIN(V295,T294))</f>
        <v/>
      </c>
      <c r="W294" s="18" t="str">
        <f t="shared" si="55"/>
        <v/>
      </c>
      <c r="X294" s="16" t="str">
        <f>IF(W294&lt;0,COUNTIF($V$2:V294,W294),"")</f>
        <v/>
      </c>
      <c r="Y294" s="16" t="str">
        <f>IF(W294&lt;0,COUNTIF(U294:$U$1045,W294)-1,"")</f>
        <v/>
      </c>
      <c r="Z294" s="20" t="str">
        <f t="shared" si="60"/>
        <v/>
      </c>
      <c r="AA294" s="15" t="str">
        <f>IF(W294=MIN(W:W),G294,"")</f>
        <v/>
      </c>
    </row>
    <row r="295" spans="7:27" x14ac:dyDescent="0.2">
      <c r="G295" s="15">
        <v>18415</v>
      </c>
      <c r="H295" s="3">
        <v>-5.8248000000000001E-2</v>
      </c>
      <c r="I295" s="3">
        <v>2.7900000000000001E-4</v>
      </c>
      <c r="J295" s="3">
        <v>4.2194090000000004E-3</v>
      </c>
      <c r="K295" s="3">
        <f t="shared" si="56"/>
        <v>-5.8248000000000001E-2</v>
      </c>
      <c r="L295" s="3">
        <f t="shared" si="57"/>
        <v>0.94175200000000003</v>
      </c>
      <c r="M295" s="3">
        <f t="shared" si="58"/>
        <v>2.7900000000000001E-4</v>
      </c>
      <c r="N295" s="3">
        <f t="shared" si="57"/>
        <v>1.0002789999999999</v>
      </c>
      <c r="O295" s="3">
        <f t="shared" si="59"/>
        <v>4.2194090000000004E-3</v>
      </c>
      <c r="P295" s="3">
        <f t="shared" si="52"/>
        <v>1.0042194090000001</v>
      </c>
      <c r="Q295" s="3">
        <f t="shared" si="51"/>
        <v>-3.4837199999999999E-2</v>
      </c>
      <c r="R295" s="3">
        <f t="shared" si="53"/>
        <v>0.96516279999999999</v>
      </c>
      <c r="S295" s="17">
        <f t="shared" si="54"/>
        <v>1.4765703650520772</v>
      </c>
      <c r="T295" s="18">
        <f>IF(S295&lt;MAX(S$2:S295),(S295-MAX($S$2:S295))/MAX($S$2:S295),"")</f>
        <v>-3.4837199999999943E-2</v>
      </c>
      <c r="U295" s="18">
        <f t="shared" ref="U295:U358" si="62">IF(T295="","",MIN(U294,T295))</f>
        <v>-3.4837199999999943E-2</v>
      </c>
      <c r="V295" s="18">
        <f t="shared" si="61"/>
        <v>-3.4837199999999943E-2</v>
      </c>
      <c r="W295" s="18" t="str">
        <f t="shared" si="55"/>
        <v/>
      </c>
      <c r="X295" s="16" t="str">
        <f>IF(W295&lt;0,COUNTIF($V$2:V295,W295),"")</f>
        <v/>
      </c>
      <c r="Y295" s="16" t="str">
        <f>IF(W295&lt;0,COUNTIF(U295:$U$1045,W295)-1,"")</f>
        <v/>
      </c>
      <c r="Z295" s="20" t="str">
        <f t="shared" si="60"/>
        <v/>
      </c>
      <c r="AA295" s="15" t="str">
        <f>IF(W295=MIN(W:W),G295,"")</f>
        <v/>
      </c>
    </row>
    <row r="296" spans="7:27" x14ac:dyDescent="0.2">
      <c r="G296" s="15">
        <v>18445</v>
      </c>
      <c r="H296" s="3">
        <v>1.4726E-2</v>
      </c>
      <c r="I296" s="3">
        <v>2.0270000000000002E-3</v>
      </c>
      <c r="J296" s="3">
        <v>1.2605042E-2</v>
      </c>
      <c r="K296" s="3">
        <f t="shared" si="56"/>
        <v>1.4726E-2</v>
      </c>
      <c r="L296" s="3">
        <f t="shared" si="57"/>
        <v>1.014726</v>
      </c>
      <c r="M296" s="3">
        <f t="shared" si="58"/>
        <v>2.0270000000000002E-3</v>
      </c>
      <c r="N296" s="3">
        <f t="shared" si="57"/>
        <v>1.002027</v>
      </c>
      <c r="O296" s="3">
        <f t="shared" si="59"/>
        <v>1.2605042E-2</v>
      </c>
      <c r="P296" s="3">
        <f t="shared" si="52"/>
        <v>1.0126050419999999</v>
      </c>
      <c r="Q296" s="3">
        <f t="shared" si="51"/>
        <v>9.6463999999999994E-3</v>
      </c>
      <c r="R296" s="3">
        <f t="shared" si="53"/>
        <v>1.0096464000000001</v>
      </c>
      <c r="S296" s="17">
        <f t="shared" si="54"/>
        <v>1.4908139534215157</v>
      </c>
      <c r="T296" s="18">
        <f>IF(S296&lt;MAX(S$2:S296),(S296-MAX($S$2:S296))/MAX($S$2:S296),"")</f>
        <v>-2.5526853566079841E-2</v>
      </c>
      <c r="U296" s="18">
        <f t="shared" si="62"/>
        <v>-3.4837199999999943E-2</v>
      </c>
      <c r="V296" s="18">
        <f t="shared" si="61"/>
        <v>-2.5526853566079841E-2</v>
      </c>
      <c r="W296" s="18" t="str">
        <f t="shared" si="55"/>
        <v/>
      </c>
      <c r="X296" s="16" t="str">
        <f>IF(W296&lt;0,COUNTIF($V$2:V296,W296),"")</f>
        <v/>
      </c>
      <c r="Y296" s="16" t="str">
        <f>IF(W296&lt;0,COUNTIF(U296:$U$1045,W296)-1,"")</f>
        <v/>
      </c>
      <c r="Z296" s="20" t="str">
        <f t="shared" si="60"/>
        <v/>
      </c>
      <c r="AA296" s="15" t="str">
        <f>IF(W296=MIN(W:W),G296,"")</f>
        <v/>
      </c>
    </row>
    <row r="297" spans="7:27" x14ac:dyDescent="0.2">
      <c r="G297" s="15">
        <v>18476</v>
      </c>
      <c r="H297" s="3">
        <v>4.9443000000000001E-2</v>
      </c>
      <c r="I297" s="3">
        <v>-7.2999999999999996E-4</v>
      </c>
      <c r="J297" s="3">
        <v>8.2987549999999997E-3</v>
      </c>
      <c r="K297" s="3">
        <f t="shared" si="56"/>
        <v>4.9443000000000001E-2</v>
      </c>
      <c r="L297" s="3">
        <f t="shared" si="57"/>
        <v>1.0494429999999999</v>
      </c>
      <c r="M297" s="3">
        <f t="shared" si="58"/>
        <v>-7.2999999999999996E-4</v>
      </c>
      <c r="N297" s="3">
        <f t="shared" si="57"/>
        <v>0.99926999999999999</v>
      </c>
      <c r="O297" s="3">
        <f t="shared" si="59"/>
        <v>8.2987549999999997E-3</v>
      </c>
      <c r="P297" s="3">
        <f t="shared" si="52"/>
        <v>1.008298755</v>
      </c>
      <c r="Q297" s="3">
        <f t="shared" si="51"/>
        <v>2.9373799999999999E-2</v>
      </c>
      <c r="R297" s="3">
        <f t="shared" si="53"/>
        <v>1.0293737999999999</v>
      </c>
      <c r="S297" s="17">
        <f t="shared" si="54"/>
        <v>1.5346048243265284</v>
      </c>
      <c r="T297" s="18" t="str">
        <f>IF(S297&lt;MAX(S$2:S297),(S297-MAX($S$2:S297))/MAX($S$2:S297),"")</f>
        <v/>
      </c>
      <c r="U297" s="18" t="str">
        <f t="shared" si="62"/>
        <v/>
      </c>
      <c r="V297" s="18" t="str">
        <f t="shared" si="61"/>
        <v/>
      </c>
      <c r="W297" s="18" t="str">
        <f t="shared" si="55"/>
        <v/>
      </c>
      <c r="X297" s="16" t="str">
        <f>IF(W297&lt;0,COUNTIF($V$2:V297,W297),"")</f>
        <v/>
      </c>
      <c r="Y297" s="16" t="str">
        <f>IF(W297&lt;0,COUNTIF(U297:$U$1045,W297)-1,"")</f>
        <v/>
      </c>
      <c r="Z297" s="20" t="str">
        <f t="shared" si="60"/>
        <v/>
      </c>
      <c r="AA297" s="15" t="str">
        <f>IF(W297=MIN(W:W),G297,"")</f>
        <v/>
      </c>
    </row>
    <row r="298" spans="7:27" x14ac:dyDescent="0.2">
      <c r="G298" s="15">
        <v>18507</v>
      </c>
      <c r="H298" s="3">
        <v>4.9037999999999998E-2</v>
      </c>
      <c r="I298" s="3">
        <v>-3.8999999999999999E-4</v>
      </c>
      <c r="J298" s="3">
        <v>4.1152259999999996E-3</v>
      </c>
      <c r="K298" s="3">
        <f t="shared" si="56"/>
        <v>4.9037999999999998E-2</v>
      </c>
      <c r="L298" s="3">
        <f t="shared" si="57"/>
        <v>1.0490379999999999</v>
      </c>
      <c r="M298" s="3">
        <f t="shared" si="58"/>
        <v>-3.8999999999999999E-4</v>
      </c>
      <c r="N298" s="3">
        <f t="shared" si="57"/>
        <v>0.99961</v>
      </c>
      <c r="O298" s="3">
        <f t="shared" si="59"/>
        <v>4.1152259999999996E-3</v>
      </c>
      <c r="P298" s="3">
        <f t="shared" si="52"/>
        <v>1.0041152259999999</v>
      </c>
      <c r="Q298" s="3">
        <f t="shared" si="51"/>
        <v>2.9266799999999999E-2</v>
      </c>
      <c r="R298" s="3">
        <f t="shared" si="53"/>
        <v>1.0292668</v>
      </c>
      <c r="S298" s="17">
        <f t="shared" si="54"/>
        <v>1.5795177967991281</v>
      </c>
      <c r="T298" s="18" t="str">
        <f>IF(S298&lt;MAX(S$2:S298),(S298-MAX($S$2:S298))/MAX($S$2:S298),"")</f>
        <v/>
      </c>
      <c r="U298" s="18" t="str">
        <f t="shared" si="62"/>
        <v/>
      </c>
      <c r="V298" s="18" t="str">
        <f t="shared" si="61"/>
        <v/>
      </c>
      <c r="W298" s="18" t="str">
        <f t="shared" si="55"/>
        <v/>
      </c>
      <c r="X298" s="16" t="str">
        <f>IF(W298&lt;0,COUNTIF($V$2:V298,W298),"")</f>
        <v/>
      </c>
      <c r="Y298" s="16" t="str">
        <f>IF(W298&lt;0,COUNTIF(U298:$U$1045,W298)-1,"")</f>
        <v/>
      </c>
      <c r="Z298" s="20" t="str">
        <f t="shared" si="60"/>
        <v/>
      </c>
      <c r="AA298" s="15" t="str">
        <f>IF(W298=MIN(W:W),G298,"")</f>
        <v/>
      </c>
    </row>
    <row r="299" spans="7:27" x14ac:dyDescent="0.2">
      <c r="G299" s="15">
        <v>18537</v>
      </c>
      <c r="H299" s="3">
        <v>-6.9200000000000002E-4</v>
      </c>
      <c r="I299" s="3">
        <v>9.1000000000000003E-5</v>
      </c>
      <c r="J299" s="3">
        <v>8.1967210000000006E-3</v>
      </c>
      <c r="K299" s="3">
        <f t="shared" si="56"/>
        <v>-6.9200000000000002E-4</v>
      </c>
      <c r="L299" s="3">
        <f t="shared" si="57"/>
        <v>0.99930799999999997</v>
      </c>
      <c r="M299" s="3">
        <f t="shared" si="58"/>
        <v>9.1000000000000003E-5</v>
      </c>
      <c r="N299" s="3">
        <f t="shared" si="57"/>
        <v>1.0000910000000001</v>
      </c>
      <c r="O299" s="3">
        <f t="shared" si="59"/>
        <v>8.1967210000000006E-3</v>
      </c>
      <c r="P299" s="3">
        <f t="shared" si="52"/>
        <v>1.008196721</v>
      </c>
      <c r="Q299" s="3">
        <f t="shared" si="51"/>
        <v>-3.7879999999999999E-4</v>
      </c>
      <c r="R299" s="3">
        <f t="shared" si="53"/>
        <v>0.99962119999999999</v>
      </c>
      <c r="S299" s="17">
        <f t="shared" si="54"/>
        <v>1.5789194754577005</v>
      </c>
      <c r="T299" s="18">
        <f>IF(S299&lt;MAX(S$2:S299),(S299-MAX($S$2:S299))/MAX($S$2:S299),"")</f>
        <v>-3.7880000000003539E-4</v>
      </c>
      <c r="U299" s="18">
        <f t="shared" si="62"/>
        <v>-3.7880000000003539E-4</v>
      </c>
      <c r="V299" s="18">
        <f t="shared" si="61"/>
        <v>-3.7880000000003539E-4</v>
      </c>
      <c r="W299" s="18" t="str">
        <f t="shared" si="55"/>
        <v/>
      </c>
      <c r="X299" s="16" t="str">
        <f>IF(W299&lt;0,COUNTIF($V$2:V299,W299),"")</f>
        <v/>
      </c>
      <c r="Y299" s="16" t="str">
        <f>IF(W299&lt;0,COUNTIF(U299:$U$1045,W299)-1,"")</f>
        <v/>
      </c>
      <c r="Z299" s="20" t="str">
        <f t="shared" si="60"/>
        <v/>
      </c>
      <c r="AA299" s="15" t="str">
        <f>IF(W299=MIN(W:W),G299,"")</f>
        <v/>
      </c>
    </row>
    <row r="300" spans="7:27" x14ac:dyDescent="0.2">
      <c r="G300" s="15">
        <v>18568</v>
      </c>
      <c r="H300" s="3">
        <v>2.8084000000000001E-2</v>
      </c>
      <c r="I300" s="3">
        <v>1.8109999999999999E-3</v>
      </c>
      <c r="J300" s="3">
        <v>4.0650410000000001E-3</v>
      </c>
      <c r="K300" s="3">
        <f t="shared" si="56"/>
        <v>2.8084000000000001E-2</v>
      </c>
      <c r="L300" s="3">
        <f t="shared" si="57"/>
        <v>1.028084</v>
      </c>
      <c r="M300" s="3">
        <f t="shared" si="58"/>
        <v>1.8109999999999999E-3</v>
      </c>
      <c r="N300" s="3">
        <f t="shared" si="57"/>
        <v>1.001811</v>
      </c>
      <c r="O300" s="3">
        <f t="shared" si="59"/>
        <v>4.0650410000000001E-3</v>
      </c>
      <c r="P300" s="3">
        <f t="shared" si="52"/>
        <v>1.004065041</v>
      </c>
      <c r="Q300" s="3">
        <f t="shared" si="51"/>
        <v>1.7574800000000002E-2</v>
      </c>
      <c r="R300" s="3">
        <f t="shared" si="53"/>
        <v>1.0175748</v>
      </c>
      <c r="S300" s="17">
        <f t="shared" si="54"/>
        <v>1.6066686694549746</v>
      </c>
      <c r="T300" s="18" t="str">
        <f>IF(S300&lt;MAX(S$2:S300),(S300-MAX($S$2:S300))/MAX($S$2:S300),"")</f>
        <v/>
      </c>
      <c r="U300" s="18" t="str">
        <f t="shared" si="62"/>
        <v/>
      </c>
      <c r="V300" s="18" t="str">
        <f t="shared" si="61"/>
        <v/>
      </c>
      <c r="W300" s="18" t="str">
        <f t="shared" si="55"/>
        <v/>
      </c>
      <c r="X300" s="16" t="str">
        <f>IF(W300&lt;0,COUNTIF($V$2:V300,W300),"")</f>
        <v/>
      </c>
      <c r="Y300" s="16" t="str">
        <f>IF(W300&lt;0,COUNTIF(U300:$U$1045,W300)-1,"")</f>
        <v/>
      </c>
      <c r="Z300" s="20" t="str">
        <f t="shared" si="60"/>
        <v/>
      </c>
      <c r="AA300" s="15" t="str">
        <f>IF(W300=MIN(W:W),G300,"")</f>
        <v/>
      </c>
    </row>
    <row r="301" spans="7:27" x14ac:dyDescent="0.2">
      <c r="G301" s="15">
        <v>18598</v>
      </c>
      <c r="H301" s="3">
        <v>5.6201000000000001E-2</v>
      </c>
      <c r="I301" s="3">
        <v>8.3299999999999997E-4</v>
      </c>
      <c r="J301" s="3">
        <v>1.2145749000000001E-2</v>
      </c>
      <c r="K301" s="3">
        <f t="shared" si="56"/>
        <v>5.6201000000000001E-2</v>
      </c>
      <c r="L301" s="3">
        <f t="shared" si="57"/>
        <v>1.0562009999999999</v>
      </c>
      <c r="M301" s="3">
        <f t="shared" si="58"/>
        <v>8.3299999999999997E-4</v>
      </c>
      <c r="N301" s="3">
        <f t="shared" si="57"/>
        <v>1.0008330000000001</v>
      </c>
      <c r="O301" s="3">
        <f t="shared" si="59"/>
        <v>1.2145749000000001E-2</v>
      </c>
      <c r="P301" s="3">
        <f t="shared" si="52"/>
        <v>1.0121457490000001</v>
      </c>
      <c r="Q301" s="3">
        <f t="shared" si="51"/>
        <v>3.4053799999999995E-2</v>
      </c>
      <c r="R301" s="3">
        <f t="shared" si="53"/>
        <v>1.0340537999999999</v>
      </c>
      <c r="S301" s="17">
        <f t="shared" si="54"/>
        <v>1.6613818429908602</v>
      </c>
      <c r="T301" s="18" t="str">
        <f>IF(S301&lt;MAX(S$2:S301),(S301-MAX($S$2:S301))/MAX($S$2:S301),"")</f>
        <v/>
      </c>
      <c r="U301" s="18" t="str">
        <f t="shared" si="62"/>
        <v/>
      </c>
      <c r="V301" s="18" t="str">
        <f t="shared" si="61"/>
        <v/>
      </c>
      <c r="W301" s="18" t="str">
        <f t="shared" si="55"/>
        <v/>
      </c>
      <c r="X301" s="16" t="str">
        <f>IF(W301&lt;0,COUNTIF($V$2:V301,W301),"")</f>
        <v/>
      </c>
      <c r="Y301" s="16" t="str">
        <f>IF(W301&lt;0,COUNTIF(U301:$U$1045,W301)-1,"")</f>
        <v/>
      </c>
      <c r="Z301" s="20" t="str">
        <f t="shared" si="60"/>
        <v/>
      </c>
      <c r="AA301" s="15" t="str">
        <f>IF(W301=MIN(W:W),G301,"")</f>
        <v/>
      </c>
    </row>
    <row r="302" spans="7:27" x14ac:dyDescent="0.2">
      <c r="G302" s="15">
        <v>18629</v>
      </c>
      <c r="H302" s="3">
        <v>5.7776000000000001E-2</v>
      </c>
      <c r="I302" s="3">
        <v>2.1870000000000001E-3</v>
      </c>
      <c r="J302" s="3">
        <v>1.6E-2</v>
      </c>
      <c r="K302" s="3">
        <f t="shared" si="56"/>
        <v>5.7776000000000001E-2</v>
      </c>
      <c r="L302" s="3">
        <f t="shared" si="57"/>
        <v>1.057776</v>
      </c>
      <c r="M302" s="3">
        <f t="shared" si="58"/>
        <v>2.1870000000000001E-3</v>
      </c>
      <c r="N302" s="3">
        <f t="shared" si="57"/>
        <v>1.0021869999999999</v>
      </c>
      <c r="O302" s="3">
        <f t="shared" si="59"/>
        <v>1.6E-2</v>
      </c>
      <c r="P302" s="3">
        <f t="shared" si="52"/>
        <v>1.016</v>
      </c>
      <c r="Q302" s="3">
        <f t="shared" si="51"/>
        <v>3.55404E-2</v>
      </c>
      <c r="R302" s="3">
        <f t="shared" si="53"/>
        <v>1.0355403999999999</v>
      </c>
      <c r="S302" s="17">
        <f t="shared" si="54"/>
        <v>1.7204280182434926</v>
      </c>
      <c r="T302" s="18" t="str">
        <f>IF(S302&lt;MAX(S$2:S302),(S302-MAX($S$2:S302))/MAX($S$2:S302),"")</f>
        <v/>
      </c>
      <c r="U302" s="18" t="str">
        <f t="shared" si="62"/>
        <v/>
      </c>
      <c r="V302" s="18" t="str">
        <f t="shared" si="61"/>
        <v/>
      </c>
      <c r="W302" s="18" t="str">
        <f t="shared" si="55"/>
        <v/>
      </c>
      <c r="X302" s="16" t="str">
        <f>IF(W302&lt;0,COUNTIF($V$2:V302,W302),"")</f>
        <v/>
      </c>
      <c r="Y302" s="16" t="str">
        <f>IF(W302&lt;0,COUNTIF(U302:$U$1045,W302)-1,"")</f>
        <v/>
      </c>
      <c r="Z302" s="20" t="str">
        <f t="shared" si="60"/>
        <v/>
      </c>
      <c r="AA302" s="15" t="str">
        <f>IF(W302=MIN(W:W),G302,"")</f>
        <v/>
      </c>
    </row>
    <row r="303" spans="7:27" x14ac:dyDescent="0.2">
      <c r="G303" s="15">
        <v>18660</v>
      </c>
      <c r="H303" s="3">
        <v>1.5424999999999999E-2</v>
      </c>
      <c r="I303" s="3">
        <v>6.5499999999999998E-4</v>
      </c>
      <c r="J303" s="3">
        <v>1.1811024E-2</v>
      </c>
      <c r="K303" s="3">
        <f t="shared" si="56"/>
        <v>1.5424999999999999E-2</v>
      </c>
      <c r="L303" s="3">
        <f t="shared" si="57"/>
        <v>1.015425</v>
      </c>
      <c r="M303" s="3">
        <f t="shared" si="58"/>
        <v>6.5499999999999998E-4</v>
      </c>
      <c r="N303" s="3">
        <f t="shared" si="57"/>
        <v>1.0006550000000001</v>
      </c>
      <c r="O303" s="3">
        <f t="shared" si="59"/>
        <v>1.1811024E-2</v>
      </c>
      <c r="P303" s="3">
        <f t="shared" si="52"/>
        <v>1.011811024</v>
      </c>
      <c r="Q303" s="3">
        <f t="shared" si="51"/>
        <v>9.5169999999999994E-3</v>
      </c>
      <c r="R303" s="3">
        <f t="shared" si="53"/>
        <v>1.009517</v>
      </c>
      <c r="S303" s="17">
        <f t="shared" si="54"/>
        <v>1.7368013316931159</v>
      </c>
      <c r="T303" s="18" t="str">
        <f>IF(S303&lt;MAX(S$2:S303),(S303-MAX($S$2:S303))/MAX($S$2:S303),"")</f>
        <v/>
      </c>
      <c r="U303" s="18" t="str">
        <f t="shared" si="62"/>
        <v/>
      </c>
      <c r="V303" s="18" t="str">
        <f t="shared" si="61"/>
        <v/>
      </c>
      <c r="W303" s="18" t="str">
        <f t="shared" si="55"/>
        <v/>
      </c>
      <c r="X303" s="16" t="str">
        <f>IF(W303&lt;0,COUNTIF($V$2:V303,W303),"")</f>
        <v/>
      </c>
      <c r="Y303" s="16" t="str">
        <f>IF(W303&lt;0,COUNTIF(U303:$U$1045,W303)-1,"")</f>
        <v/>
      </c>
      <c r="Z303" s="20" t="str">
        <f t="shared" si="60"/>
        <v/>
      </c>
      <c r="AA303" s="15" t="str">
        <f>IF(W303=MIN(W:W),G303,"")</f>
        <v/>
      </c>
    </row>
    <row r="304" spans="7:27" x14ac:dyDescent="0.2">
      <c r="G304" s="15">
        <v>18688</v>
      </c>
      <c r="H304" s="3">
        <v>-2.0263E-2</v>
      </c>
      <c r="I304" s="3">
        <v>-1.268E-2</v>
      </c>
      <c r="J304" s="3">
        <v>3.891051E-3</v>
      </c>
      <c r="K304" s="3">
        <f t="shared" si="56"/>
        <v>-2.0263E-2</v>
      </c>
      <c r="L304" s="3">
        <f t="shared" si="57"/>
        <v>0.97973699999999997</v>
      </c>
      <c r="M304" s="3">
        <f t="shared" si="58"/>
        <v>-1.268E-2</v>
      </c>
      <c r="N304" s="3">
        <f t="shared" si="57"/>
        <v>0.98731999999999998</v>
      </c>
      <c r="O304" s="3">
        <f t="shared" si="59"/>
        <v>3.891051E-3</v>
      </c>
      <c r="P304" s="3">
        <f t="shared" si="52"/>
        <v>1.0038910510000001</v>
      </c>
      <c r="Q304" s="3">
        <f t="shared" si="51"/>
        <v>-1.72298E-2</v>
      </c>
      <c r="R304" s="3">
        <f t="shared" si="53"/>
        <v>0.98277020000000004</v>
      </c>
      <c r="S304" s="17">
        <f t="shared" si="54"/>
        <v>1.70687659210831</v>
      </c>
      <c r="T304" s="18">
        <f>IF(S304&lt;MAX(S$2:S304),(S304-MAX($S$2:S304))/MAX($S$2:S304),"")</f>
        <v>-1.7229799999999917E-2</v>
      </c>
      <c r="U304" s="18">
        <f t="shared" si="62"/>
        <v>-1.7229799999999917E-2</v>
      </c>
      <c r="V304" s="18">
        <f t="shared" si="61"/>
        <v>-1.7229799999999917E-2</v>
      </c>
      <c r="W304" s="18" t="str">
        <f t="shared" si="55"/>
        <v/>
      </c>
      <c r="X304" s="16" t="str">
        <f>IF(W304&lt;0,COUNTIF($V$2:V304,W304),"")</f>
        <v/>
      </c>
      <c r="Y304" s="16" t="str">
        <f>IF(W304&lt;0,COUNTIF(U304:$U$1045,W304)-1,"")</f>
        <v/>
      </c>
      <c r="Z304" s="20" t="str">
        <f t="shared" si="60"/>
        <v/>
      </c>
      <c r="AA304" s="15" t="str">
        <f>IF(W304=MIN(W:W),G304,"")</f>
        <v/>
      </c>
    </row>
    <row r="305" spans="7:27" x14ac:dyDescent="0.2">
      <c r="G305" s="15">
        <v>18719</v>
      </c>
      <c r="H305" s="3">
        <v>4.9685E-2</v>
      </c>
      <c r="I305" s="3">
        <v>5.7460000000000002E-3</v>
      </c>
      <c r="J305" s="3">
        <v>0</v>
      </c>
      <c r="K305" s="3">
        <f t="shared" si="56"/>
        <v>4.9685E-2</v>
      </c>
      <c r="L305" s="3">
        <f t="shared" si="57"/>
        <v>1.049685</v>
      </c>
      <c r="M305" s="3">
        <f t="shared" si="58"/>
        <v>5.7460000000000002E-3</v>
      </c>
      <c r="N305" s="3">
        <f t="shared" si="57"/>
        <v>1.005746</v>
      </c>
      <c r="O305" s="3">
        <f t="shared" si="59"/>
        <v>0</v>
      </c>
      <c r="P305" s="3">
        <f t="shared" si="52"/>
        <v>1</v>
      </c>
      <c r="Q305" s="3">
        <f t="shared" si="51"/>
        <v>3.2109399999999996E-2</v>
      </c>
      <c r="R305" s="3">
        <f t="shared" si="53"/>
        <v>1.0321094</v>
      </c>
      <c r="S305" s="17">
        <f t="shared" si="54"/>
        <v>1.7616833753549526</v>
      </c>
      <c r="T305" s="18" t="str">
        <f>IF(S305&lt;MAX(S$2:S305),(S305-MAX($S$2:S305))/MAX($S$2:S305),"")</f>
        <v/>
      </c>
      <c r="U305" s="18" t="str">
        <f t="shared" si="62"/>
        <v/>
      </c>
      <c r="V305" s="18" t="str">
        <f t="shared" si="61"/>
        <v/>
      </c>
      <c r="W305" s="18" t="str">
        <f t="shared" si="55"/>
        <v/>
      </c>
      <c r="X305" s="16" t="str">
        <f>IF(W305&lt;0,COUNTIF($V$2:V305,W305),"")</f>
        <v/>
      </c>
      <c r="Y305" s="16" t="str">
        <f>IF(W305&lt;0,COUNTIF(U305:$U$1045,W305)-1,"")</f>
        <v/>
      </c>
      <c r="Z305" s="20" t="str">
        <f t="shared" si="60"/>
        <v/>
      </c>
      <c r="AA305" s="15" t="str">
        <f>IF(W305=MIN(W:W),G305,"")</f>
        <v/>
      </c>
    </row>
    <row r="306" spans="7:27" x14ac:dyDescent="0.2">
      <c r="G306" s="15">
        <v>18749</v>
      </c>
      <c r="H306" s="3">
        <v>-2.2447000000000002E-2</v>
      </c>
      <c r="I306" s="3">
        <v>-4.0400000000000002E-3</v>
      </c>
      <c r="J306" s="3">
        <v>3.8759689999999999E-3</v>
      </c>
      <c r="K306" s="3">
        <f t="shared" si="56"/>
        <v>-2.2447000000000002E-2</v>
      </c>
      <c r="L306" s="3">
        <f t="shared" si="57"/>
        <v>0.97755300000000001</v>
      </c>
      <c r="M306" s="3">
        <f t="shared" si="58"/>
        <v>-4.0400000000000002E-3</v>
      </c>
      <c r="N306" s="3">
        <f t="shared" si="57"/>
        <v>0.99595999999999996</v>
      </c>
      <c r="O306" s="3">
        <f t="shared" si="59"/>
        <v>3.8759689999999999E-3</v>
      </c>
      <c r="P306" s="3">
        <f t="shared" si="52"/>
        <v>1.0038759690000001</v>
      </c>
      <c r="Q306" s="3">
        <f t="shared" si="51"/>
        <v>-1.5084200000000002E-2</v>
      </c>
      <c r="R306" s="3">
        <f t="shared" si="53"/>
        <v>0.98491580000000001</v>
      </c>
      <c r="S306" s="17">
        <f t="shared" si="54"/>
        <v>1.7351097909844233</v>
      </c>
      <c r="T306" s="18">
        <f>IF(S306&lt;MAX(S$2:S306),(S306-MAX($S$2:S306))/MAX($S$2:S306),"")</f>
        <v>-1.5084200000000046E-2</v>
      </c>
      <c r="U306" s="18">
        <f t="shared" si="62"/>
        <v>-1.5084200000000046E-2</v>
      </c>
      <c r="V306" s="18">
        <f t="shared" si="61"/>
        <v>-2.7769915504000094E-2</v>
      </c>
      <c r="W306" s="18" t="str">
        <f t="shared" si="55"/>
        <v/>
      </c>
      <c r="X306" s="16" t="str">
        <f>IF(W306&lt;0,COUNTIF($V$2:V306,W306),"")</f>
        <v/>
      </c>
      <c r="Y306" s="16" t="str">
        <f>IF(W306&lt;0,COUNTIF(U306:$U$1045,W306)-1,"")</f>
        <v/>
      </c>
      <c r="Z306" s="20" t="str">
        <f t="shared" si="60"/>
        <v/>
      </c>
      <c r="AA306" s="15" t="str">
        <f>IF(W306=MIN(W:W),G306,"")</f>
        <v/>
      </c>
    </row>
    <row r="307" spans="7:27" x14ac:dyDescent="0.2">
      <c r="G307" s="15">
        <v>18780</v>
      </c>
      <c r="H307" s="3">
        <v>-2.4794E-2</v>
      </c>
      <c r="I307" s="3">
        <v>4.9909999999999998E-3</v>
      </c>
      <c r="J307" s="3">
        <v>0</v>
      </c>
      <c r="K307" s="3">
        <f t="shared" si="56"/>
        <v>-2.4794E-2</v>
      </c>
      <c r="L307" s="3">
        <f t="shared" si="57"/>
        <v>0.97520600000000002</v>
      </c>
      <c r="M307" s="3">
        <f t="shared" si="58"/>
        <v>4.9909999999999998E-3</v>
      </c>
      <c r="N307" s="3">
        <f t="shared" si="57"/>
        <v>1.004991</v>
      </c>
      <c r="O307" s="3">
        <f t="shared" si="59"/>
        <v>0</v>
      </c>
      <c r="P307" s="3">
        <f t="shared" si="52"/>
        <v>1</v>
      </c>
      <c r="Q307" s="3">
        <f t="shared" si="51"/>
        <v>-1.2879999999999999E-2</v>
      </c>
      <c r="R307" s="3">
        <f t="shared" si="53"/>
        <v>0.98712</v>
      </c>
      <c r="S307" s="17">
        <f t="shared" si="54"/>
        <v>1.7127615768765438</v>
      </c>
      <c r="T307" s="18">
        <f>IF(S307&lt;MAX(S$2:S307),(S307-MAX($S$2:S307))/MAX($S$2:S307),"")</f>
        <v>-2.7769915504000094E-2</v>
      </c>
      <c r="U307" s="18">
        <f t="shared" si="62"/>
        <v>-2.7769915504000094E-2</v>
      </c>
      <c r="V307" s="18">
        <f t="shared" si="61"/>
        <v>-2.7769915504000094E-2</v>
      </c>
      <c r="W307" s="18" t="str">
        <f t="shared" si="55"/>
        <v/>
      </c>
      <c r="X307" s="16" t="str">
        <f>IF(W307&lt;0,COUNTIF($V$2:V307,W307),"")</f>
        <v/>
      </c>
      <c r="Y307" s="16" t="str">
        <f>IF(W307&lt;0,COUNTIF(U307:$U$1045,W307)-1,"")</f>
        <v/>
      </c>
      <c r="Z307" s="20" t="str">
        <f t="shared" si="60"/>
        <v/>
      </c>
      <c r="AA307" s="15" t="str">
        <f>IF(W307=MIN(W:W),G307,"")</f>
        <v/>
      </c>
    </row>
    <row r="308" spans="7:27" x14ac:dyDescent="0.2">
      <c r="G308" s="15">
        <v>18810</v>
      </c>
      <c r="H308" s="3">
        <v>7.0470000000000005E-2</v>
      </c>
      <c r="I308" s="3">
        <v>5.7739999999999996E-3</v>
      </c>
      <c r="J308" s="3">
        <v>0</v>
      </c>
      <c r="K308" s="3">
        <f t="shared" si="56"/>
        <v>7.0470000000000005E-2</v>
      </c>
      <c r="L308" s="3">
        <f t="shared" si="57"/>
        <v>1.07047</v>
      </c>
      <c r="M308" s="3">
        <f t="shared" si="58"/>
        <v>5.7739999999999996E-3</v>
      </c>
      <c r="N308" s="3">
        <f t="shared" si="57"/>
        <v>1.0057739999999999</v>
      </c>
      <c r="O308" s="3">
        <f t="shared" si="59"/>
        <v>0</v>
      </c>
      <c r="P308" s="3">
        <f t="shared" si="52"/>
        <v>1</v>
      </c>
      <c r="Q308" s="3">
        <f t="shared" si="51"/>
        <v>4.4591600000000002E-2</v>
      </c>
      <c r="R308" s="3">
        <f t="shared" si="53"/>
        <v>1.0445916</v>
      </c>
      <c r="S308" s="17">
        <f t="shared" si="54"/>
        <v>1.7891363560079918</v>
      </c>
      <c r="T308" s="18" t="str">
        <f>IF(S308&lt;MAX(S$2:S308),(S308-MAX($S$2:S308))/MAX($S$2:S308),"")</f>
        <v/>
      </c>
      <c r="U308" s="18" t="str">
        <f t="shared" si="62"/>
        <v/>
      </c>
      <c r="V308" s="18" t="str">
        <f t="shared" si="61"/>
        <v/>
      </c>
      <c r="W308" s="18" t="str">
        <f t="shared" si="55"/>
        <v/>
      </c>
      <c r="X308" s="16" t="str">
        <f>IF(W308&lt;0,COUNTIF($V$2:V308,W308),"")</f>
        <v/>
      </c>
      <c r="Y308" s="16" t="str">
        <f>IF(W308&lt;0,COUNTIF(U308:$U$1045,W308)-1,"")</f>
        <v/>
      </c>
      <c r="Z308" s="20" t="str">
        <f t="shared" si="60"/>
        <v/>
      </c>
      <c r="AA308" s="15" t="str">
        <f>IF(W308=MIN(W:W),G308,"")</f>
        <v/>
      </c>
    </row>
    <row r="309" spans="7:27" x14ac:dyDescent="0.2">
      <c r="G309" s="15">
        <v>18841</v>
      </c>
      <c r="H309" s="3">
        <v>4.4260000000000001E-2</v>
      </c>
      <c r="I309" s="3">
        <v>3.555E-3</v>
      </c>
      <c r="J309" s="3">
        <v>0</v>
      </c>
      <c r="K309" s="3">
        <f t="shared" si="56"/>
        <v>4.4260000000000001E-2</v>
      </c>
      <c r="L309" s="3">
        <f t="shared" si="57"/>
        <v>1.04426</v>
      </c>
      <c r="M309" s="3">
        <f t="shared" si="58"/>
        <v>3.555E-3</v>
      </c>
      <c r="N309" s="3">
        <f t="shared" si="57"/>
        <v>1.003555</v>
      </c>
      <c r="O309" s="3">
        <f t="shared" si="59"/>
        <v>0</v>
      </c>
      <c r="P309" s="3">
        <f t="shared" si="52"/>
        <v>1</v>
      </c>
      <c r="Q309" s="3">
        <f t="shared" si="51"/>
        <v>2.7977999999999999E-2</v>
      </c>
      <c r="R309" s="3">
        <f t="shared" si="53"/>
        <v>1.0279780000000001</v>
      </c>
      <c r="S309" s="17">
        <f t="shared" si="54"/>
        <v>1.8391928129763835</v>
      </c>
      <c r="T309" s="18" t="str">
        <f>IF(S309&lt;MAX(S$2:S309),(S309-MAX($S$2:S309))/MAX($S$2:S309),"")</f>
        <v/>
      </c>
      <c r="U309" s="18" t="str">
        <f t="shared" si="62"/>
        <v/>
      </c>
      <c r="V309" s="18" t="str">
        <f t="shared" si="61"/>
        <v/>
      </c>
      <c r="W309" s="18" t="str">
        <f t="shared" si="55"/>
        <v/>
      </c>
      <c r="X309" s="16" t="str">
        <f>IF(W309&lt;0,COUNTIF($V$2:V309,W309),"")</f>
        <v/>
      </c>
      <c r="Y309" s="16" t="str">
        <f>IF(W309&lt;0,COUNTIF(U309:$U$1045,W309)-1,"")</f>
        <v/>
      </c>
      <c r="Z309" s="20" t="str">
        <f t="shared" si="60"/>
        <v/>
      </c>
      <c r="AA309" s="15" t="str">
        <f>IF(W309=MIN(W:W),G309,"")</f>
        <v/>
      </c>
    </row>
    <row r="310" spans="7:27" x14ac:dyDescent="0.2">
      <c r="G310" s="15">
        <v>18872</v>
      </c>
      <c r="H310" s="3">
        <v>8.5649999999999997E-3</v>
      </c>
      <c r="I310" s="3">
        <v>-5.6899999999999997E-3</v>
      </c>
      <c r="J310" s="3">
        <v>7.7220079999999998E-3</v>
      </c>
      <c r="K310" s="3">
        <f t="shared" si="56"/>
        <v>8.5649999999999997E-3</v>
      </c>
      <c r="L310" s="3">
        <f t="shared" si="57"/>
        <v>1.0085649999999999</v>
      </c>
      <c r="M310" s="3">
        <f t="shared" si="58"/>
        <v>-5.6899999999999997E-3</v>
      </c>
      <c r="N310" s="3">
        <f t="shared" si="57"/>
        <v>0.99431000000000003</v>
      </c>
      <c r="O310" s="3">
        <f t="shared" si="59"/>
        <v>7.7220079999999998E-3</v>
      </c>
      <c r="P310" s="3">
        <f t="shared" si="52"/>
        <v>1.007722008</v>
      </c>
      <c r="Q310" s="3">
        <f t="shared" si="51"/>
        <v>2.8629999999999997E-3</v>
      </c>
      <c r="R310" s="3">
        <f t="shared" si="53"/>
        <v>1.0028630000000001</v>
      </c>
      <c r="S310" s="17">
        <f t="shared" si="54"/>
        <v>1.8444584219999349</v>
      </c>
      <c r="T310" s="18" t="str">
        <f>IF(S310&lt;MAX(S$2:S310),(S310-MAX($S$2:S310))/MAX($S$2:S310),"")</f>
        <v/>
      </c>
      <c r="U310" s="18" t="str">
        <f t="shared" si="62"/>
        <v/>
      </c>
      <c r="V310" s="18" t="str">
        <f t="shared" si="61"/>
        <v/>
      </c>
      <c r="W310" s="18" t="str">
        <f t="shared" si="55"/>
        <v/>
      </c>
      <c r="X310" s="16" t="str">
        <f>IF(W310&lt;0,COUNTIF($V$2:V310,W310),"")</f>
        <v/>
      </c>
      <c r="Y310" s="16" t="str">
        <f>IF(W310&lt;0,COUNTIF(U310:$U$1045,W310)-1,"")</f>
        <v/>
      </c>
      <c r="Z310" s="20" t="str">
        <f t="shared" si="60"/>
        <v/>
      </c>
      <c r="AA310" s="15" t="str">
        <f>IF(W310=MIN(W:W),G310,"")</f>
        <v/>
      </c>
    </row>
    <row r="311" spans="7:27" x14ac:dyDescent="0.2">
      <c r="G311" s="15">
        <v>18902</v>
      </c>
      <c r="H311" s="3">
        <v>-2.2745000000000001E-2</v>
      </c>
      <c r="I311" s="3">
        <v>1.614E-3</v>
      </c>
      <c r="J311" s="3">
        <v>3.8314180000000001E-3</v>
      </c>
      <c r="K311" s="3">
        <f t="shared" si="56"/>
        <v>-2.2745000000000001E-2</v>
      </c>
      <c r="L311" s="3">
        <f t="shared" si="57"/>
        <v>0.97725499999999998</v>
      </c>
      <c r="M311" s="3">
        <f t="shared" si="58"/>
        <v>1.614E-3</v>
      </c>
      <c r="N311" s="3">
        <f t="shared" si="57"/>
        <v>1.001614</v>
      </c>
      <c r="O311" s="3">
        <f t="shared" si="59"/>
        <v>3.8314180000000001E-3</v>
      </c>
      <c r="P311" s="3">
        <f t="shared" si="52"/>
        <v>1.0038314180000001</v>
      </c>
      <c r="Q311" s="3">
        <f t="shared" ref="Q311:Q374" si="63">IF(AND($G311&gt;=$B$4,$G311&lt;=$B$5),IF($B$7="Real",(1+K311*$B$3+M311*$E$3)/(1+O311)-1,K311*$B$3+M311*$E$3),"")</f>
        <v>-1.3001400000000001E-2</v>
      </c>
      <c r="R311" s="3">
        <f t="shared" si="53"/>
        <v>0.98699859999999995</v>
      </c>
      <c r="S311" s="17">
        <f t="shared" si="54"/>
        <v>1.8204778802721449</v>
      </c>
      <c r="T311" s="18">
        <f>IF(S311&lt;MAX(S$2:S311),(S311-MAX($S$2:S311))/MAX($S$2:S311),"")</f>
        <v>-1.3001400000000064E-2</v>
      </c>
      <c r="U311" s="18">
        <f t="shared" si="62"/>
        <v>-1.3001400000000064E-2</v>
      </c>
      <c r="V311" s="18">
        <f t="shared" si="61"/>
        <v>-1.3001400000000064E-2</v>
      </c>
      <c r="W311" s="18" t="str">
        <f t="shared" si="55"/>
        <v/>
      </c>
      <c r="X311" s="16" t="str">
        <f>IF(W311&lt;0,COUNTIF($V$2:V311,W311),"")</f>
        <v/>
      </c>
      <c r="Y311" s="16" t="str">
        <f>IF(W311&lt;0,COUNTIF(U311:$U$1045,W311)-1,"")</f>
        <v/>
      </c>
      <c r="Z311" s="20" t="str">
        <f t="shared" si="60"/>
        <v/>
      </c>
      <c r="AA311" s="15" t="str">
        <f>IF(W311=MIN(W:W),G311,"")</f>
        <v/>
      </c>
    </row>
    <row r="312" spans="7:27" x14ac:dyDescent="0.2">
      <c r="G312" s="15">
        <v>18933</v>
      </c>
      <c r="H312" s="3">
        <v>5.9610000000000002E-3</v>
      </c>
      <c r="I312" s="3">
        <v>3.2490000000000002E-3</v>
      </c>
      <c r="J312" s="3">
        <v>7.6335880000000002E-3</v>
      </c>
      <c r="K312" s="3">
        <f t="shared" si="56"/>
        <v>5.9610000000000002E-3</v>
      </c>
      <c r="L312" s="3">
        <f t="shared" si="57"/>
        <v>1.0059610000000001</v>
      </c>
      <c r="M312" s="3">
        <f t="shared" si="58"/>
        <v>3.2490000000000002E-3</v>
      </c>
      <c r="N312" s="3">
        <f t="shared" si="57"/>
        <v>1.0032490000000001</v>
      </c>
      <c r="O312" s="3">
        <f t="shared" si="59"/>
        <v>7.6335880000000002E-3</v>
      </c>
      <c r="P312" s="3">
        <f t="shared" si="52"/>
        <v>1.007633588</v>
      </c>
      <c r="Q312" s="3">
        <f t="shared" si="63"/>
        <v>4.8762000000000007E-3</v>
      </c>
      <c r="R312" s="3">
        <f t="shared" si="53"/>
        <v>1.0048762</v>
      </c>
      <c r="S312" s="17">
        <f t="shared" si="54"/>
        <v>1.8293548945119278</v>
      </c>
      <c r="T312" s="18">
        <f>IF(S312&lt;MAX(S$2:S312),(S312-MAX($S$2:S312))/MAX($S$2:S312),"")</f>
        <v>-8.1885974266801189E-3</v>
      </c>
      <c r="U312" s="18">
        <f t="shared" si="62"/>
        <v>-1.3001400000000064E-2</v>
      </c>
      <c r="V312" s="18">
        <f t="shared" si="61"/>
        <v>-8.1885974266801189E-3</v>
      </c>
      <c r="W312" s="18" t="str">
        <f t="shared" si="55"/>
        <v/>
      </c>
      <c r="X312" s="16" t="str">
        <f>IF(W312&lt;0,COUNTIF($V$2:V312,W312),"")</f>
        <v/>
      </c>
      <c r="Y312" s="16" t="str">
        <f>IF(W312&lt;0,COUNTIF(U312:$U$1045,W312)-1,"")</f>
        <v/>
      </c>
      <c r="Z312" s="20" t="str">
        <f t="shared" si="60"/>
        <v/>
      </c>
      <c r="AA312" s="15" t="str">
        <f>IF(W312=MIN(W:W),G312,"")</f>
        <v/>
      </c>
    </row>
    <row r="313" spans="7:27" x14ac:dyDescent="0.2">
      <c r="G313" s="15">
        <v>18963</v>
      </c>
      <c r="H313" s="3">
        <v>3.3996999999999999E-2</v>
      </c>
      <c r="I313" s="3">
        <v>-1.58E-3</v>
      </c>
      <c r="J313" s="3">
        <v>3.7878790000000001E-3</v>
      </c>
      <c r="K313" s="3">
        <f t="shared" si="56"/>
        <v>3.3996999999999999E-2</v>
      </c>
      <c r="L313" s="3">
        <f t="shared" si="57"/>
        <v>1.0339970000000001</v>
      </c>
      <c r="M313" s="3">
        <f t="shared" si="58"/>
        <v>-1.58E-3</v>
      </c>
      <c r="N313" s="3">
        <f t="shared" si="57"/>
        <v>0.99841999999999997</v>
      </c>
      <c r="O313" s="3">
        <f t="shared" si="59"/>
        <v>3.7878790000000001E-3</v>
      </c>
      <c r="P313" s="3">
        <f t="shared" si="52"/>
        <v>1.0037878790000001</v>
      </c>
      <c r="Q313" s="3">
        <f t="shared" si="63"/>
        <v>1.9766199999999998E-2</v>
      </c>
      <c r="R313" s="3">
        <f t="shared" si="53"/>
        <v>1.0197662000000001</v>
      </c>
      <c r="S313" s="17">
        <f t="shared" si="54"/>
        <v>1.8655142892278296</v>
      </c>
      <c r="T313" s="18" t="str">
        <f>IF(S313&lt;MAX(S$2:S313),(S313-MAX($S$2:S313))/MAX($S$2:S313),"")</f>
        <v/>
      </c>
      <c r="U313" s="18" t="str">
        <f t="shared" si="62"/>
        <v/>
      </c>
      <c r="V313" s="18" t="str">
        <f t="shared" si="61"/>
        <v/>
      </c>
      <c r="W313" s="18" t="str">
        <f t="shared" si="55"/>
        <v/>
      </c>
      <c r="X313" s="16" t="str">
        <f>IF(W313&lt;0,COUNTIF($V$2:V313,W313),"")</f>
        <v/>
      </c>
      <c r="Y313" s="16" t="str">
        <f>IF(W313&lt;0,COUNTIF(U313:$U$1045,W313)-1,"")</f>
        <v/>
      </c>
      <c r="Z313" s="20" t="str">
        <f t="shared" si="60"/>
        <v/>
      </c>
      <c r="AA313" s="15" t="str">
        <f>IF(W313=MIN(W:W),G313,"")</f>
        <v/>
      </c>
    </row>
    <row r="314" spans="7:27" x14ac:dyDescent="0.2">
      <c r="G314" s="15">
        <v>18994</v>
      </c>
      <c r="H314" s="3">
        <v>1.602E-2</v>
      </c>
      <c r="I314" s="3">
        <v>3.771E-3</v>
      </c>
      <c r="J314" s="3">
        <v>0</v>
      </c>
      <c r="K314" s="3">
        <f t="shared" si="56"/>
        <v>1.602E-2</v>
      </c>
      <c r="L314" s="3">
        <f t="shared" si="57"/>
        <v>1.0160199999999999</v>
      </c>
      <c r="M314" s="3">
        <f t="shared" si="58"/>
        <v>3.771E-3</v>
      </c>
      <c r="N314" s="3">
        <f t="shared" si="57"/>
        <v>1.003771</v>
      </c>
      <c r="O314" s="3">
        <f t="shared" si="59"/>
        <v>0</v>
      </c>
      <c r="P314" s="3">
        <f t="shared" si="52"/>
        <v>1</v>
      </c>
      <c r="Q314" s="3">
        <f t="shared" si="63"/>
        <v>1.1120399999999999E-2</v>
      </c>
      <c r="R314" s="3">
        <f t="shared" si="53"/>
        <v>1.0111204</v>
      </c>
      <c r="S314" s="17">
        <f t="shared" si="54"/>
        <v>1.8862595543297589</v>
      </c>
      <c r="T314" s="18" t="str">
        <f>IF(S314&lt;MAX(S$2:S314),(S314-MAX($S$2:S314))/MAX($S$2:S314),"")</f>
        <v/>
      </c>
      <c r="U314" s="18" t="str">
        <f t="shared" si="62"/>
        <v/>
      </c>
      <c r="V314" s="18" t="str">
        <f t="shared" si="61"/>
        <v/>
      </c>
      <c r="W314" s="18" t="str">
        <f t="shared" si="55"/>
        <v/>
      </c>
      <c r="X314" s="16" t="str">
        <f>IF(W314&lt;0,COUNTIF($V$2:V314,W314),"")</f>
        <v/>
      </c>
      <c r="Y314" s="16" t="str">
        <f>IF(W314&lt;0,COUNTIF(U314:$U$1045,W314)-1,"")</f>
        <v/>
      </c>
      <c r="Z314" s="20" t="str">
        <f t="shared" si="60"/>
        <v/>
      </c>
      <c r="AA314" s="15" t="str">
        <f>IF(W314=MIN(W:W),G314,"")</f>
        <v/>
      </c>
    </row>
    <row r="315" spans="7:27" x14ac:dyDescent="0.2">
      <c r="G315" s="15">
        <v>19025</v>
      </c>
      <c r="H315" s="3">
        <v>-2.4865000000000002E-2</v>
      </c>
      <c r="I315" s="3">
        <v>-2.0200000000000001E-3</v>
      </c>
      <c r="J315" s="3">
        <v>-7.5471699999999997E-3</v>
      </c>
      <c r="K315" s="3">
        <f t="shared" si="56"/>
        <v>-2.4865000000000002E-2</v>
      </c>
      <c r="L315" s="3">
        <f t="shared" si="57"/>
        <v>0.97513499999999997</v>
      </c>
      <c r="M315" s="3">
        <f t="shared" si="58"/>
        <v>-2.0200000000000001E-3</v>
      </c>
      <c r="N315" s="3">
        <f t="shared" si="57"/>
        <v>0.99797999999999998</v>
      </c>
      <c r="O315" s="3">
        <f t="shared" si="59"/>
        <v>-7.5471699999999997E-3</v>
      </c>
      <c r="P315" s="3">
        <f t="shared" si="52"/>
        <v>0.99245282999999995</v>
      </c>
      <c r="Q315" s="3">
        <f t="shared" si="63"/>
        <v>-1.5727000000000001E-2</v>
      </c>
      <c r="R315" s="3">
        <f t="shared" si="53"/>
        <v>0.98427299999999995</v>
      </c>
      <c r="S315" s="17">
        <f t="shared" si="54"/>
        <v>1.8565943503188147</v>
      </c>
      <c r="T315" s="18">
        <f>IF(S315&lt;MAX(S$2:S315),(S315-MAX($S$2:S315))/MAX($S$2:S315),"")</f>
        <v>-1.572700000000004E-2</v>
      </c>
      <c r="U315" s="18">
        <f t="shared" si="62"/>
        <v>-1.572700000000004E-2</v>
      </c>
      <c r="V315" s="18">
        <f t="shared" si="61"/>
        <v>-1.572700000000004E-2</v>
      </c>
      <c r="W315" s="18" t="str">
        <f t="shared" si="55"/>
        <v/>
      </c>
      <c r="X315" s="16" t="str">
        <f>IF(W315&lt;0,COUNTIF($V$2:V315,W315),"")</f>
        <v/>
      </c>
      <c r="Y315" s="16" t="str">
        <f>IF(W315&lt;0,COUNTIF(U315:$U$1045,W315)-1,"")</f>
        <v/>
      </c>
      <c r="Z315" s="20" t="str">
        <f t="shared" si="60"/>
        <v/>
      </c>
      <c r="AA315" s="15" t="str">
        <f>IF(W315=MIN(W:W),G315,"")</f>
        <v/>
      </c>
    </row>
    <row r="316" spans="7:27" x14ac:dyDescent="0.2">
      <c r="G316" s="15">
        <v>19054</v>
      </c>
      <c r="H316" s="3">
        <v>4.5612E-2</v>
      </c>
      <c r="I316" s="3">
        <v>6.6569999999999997E-3</v>
      </c>
      <c r="J316" s="3">
        <v>0</v>
      </c>
      <c r="K316" s="3">
        <f t="shared" si="56"/>
        <v>4.5612E-2</v>
      </c>
      <c r="L316" s="3">
        <f t="shared" si="57"/>
        <v>1.045612</v>
      </c>
      <c r="M316" s="3">
        <f t="shared" si="58"/>
        <v>6.6569999999999997E-3</v>
      </c>
      <c r="N316" s="3">
        <f t="shared" si="57"/>
        <v>1.0066569999999999</v>
      </c>
      <c r="O316" s="3">
        <f t="shared" si="59"/>
        <v>0</v>
      </c>
      <c r="P316" s="3">
        <f t="shared" si="52"/>
        <v>1</v>
      </c>
      <c r="Q316" s="3">
        <f t="shared" si="63"/>
        <v>3.0029999999999998E-2</v>
      </c>
      <c r="R316" s="3">
        <f t="shared" si="53"/>
        <v>1.03003</v>
      </c>
      <c r="S316" s="17">
        <f t="shared" si="54"/>
        <v>1.9123478786588888</v>
      </c>
      <c r="T316" s="18" t="str">
        <f>IF(S316&lt;MAX(S$2:S316),(S316-MAX($S$2:S316))/MAX($S$2:S316),"")</f>
        <v/>
      </c>
      <c r="U316" s="18" t="str">
        <f t="shared" si="62"/>
        <v/>
      </c>
      <c r="V316" s="18" t="str">
        <f t="shared" si="61"/>
        <v/>
      </c>
      <c r="W316" s="18" t="str">
        <f t="shared" si="55"/>
        <v/>
      </c>
      <c r="X316" s="16" t="str">
        <f>IF(W316&lt;0,COUNTIF($V$2:V316,W316),"")</f>
        <v/>
      </c>
      <c r="Y316" s="16" t="str">
        <f>IF(W316&lt;0,COUNTIF(U316:$U$1045,W316)-1,"")</f>
        <v/>
      </c>
      <c r="Z316" s="20" t="str">
        <f t="shared" si="60"/>
        <v/>
      </c>
      <c r="AA316" s="15" t="str">
        <f>IF(W316=MIN(W:W),G316,"")</f>
        <v/>
      </c>
    </row>
    <row r="317" spans="7:27" x14ac:dyDescent="0.2">
      <c r="G317" s="15">
        <v>19085</v>
      </c>
      <c r="H317" s="3">
        <v>-4.8320000000000002E-2</v>
      </c>
      <c r="I317" s="3">
        <v>5.3860000000000002E-3</v>
      </c>
      <c r="J317" s="3">
        <v>3.8022809999999998E-3</v>
      </c>
      <c r="K317" s="3">
        <f t="shared" si="56"/>
        <v>-4.8320000000000002E-2</v>
      </c>
      <c r="L317" s="3">
        <f t="shared" si="57"/>
        <v>0.95167999999999997</v>
      </c>
      <c r="M317" s="3">
        <f t="shared" si="58"/>
        <v>5.3860000000000002E-3</v>
      </c>
      <c r="N317" s="3">
        <f t="shared" si="57"/>
        <v>1.0053859999999999</v>
      </c>
      <c r="O317" s="3">
        <f t="shared" si="59"/>
        <v>3.8022809999999998E-3</v>
      </c>
      <c r="P317" s="3">
        <f t="shared" si="52"/>
        <v>1.003802281</v>
      </c>
      <c r="Q317" s="3">
        <f t="shared" si="63"/>
        <v>-2.68376E-2</v>
      </c>
      <c r="R317" s="3">
        <f t="shared" si="53"/>
        <v>0.97316239999999998</v>
      </c>
      <c r="S317" s="17">
        <f t="shared" si="54"/>
        <v>1.861025051230593</v>
      </c>
      <c r="T317" s="18">
        <f>IF(S317&lt;MAX(S$2:S317),(S317-MAX($S$2:S317))/MAX($S$2:S317),"")</f>
        <v>-2.6837599999999975E-2</v>
      </c>
      <c r="U317" s="18">
        <f t="shared" si="62"/>
        <v>-2.6837599999999975E-2</v>
      </c>
      <c r="V317" s="18">
        <f t="shared" si="61"/>
        <v>-2.6837599999999975E-2</v>
      </c>
      <c r="W317" s="18" t="str">
        <f t="shared" si="55"/>
        <v/>
      </c>
      <c r="X317" s="16" t="str">
        <f>IF(W317&lt;0,COUNTIF($V$2:V317,W317),"")</f>
        <v/>
      </c>
      <c r="Y317" s="16" t="str">
        <f>IF(W317&lt;0,COUNTIF(U317:$U$1045,W317)-1,"")</f>
        <v/>
      </c>
      <c r="Z317" s="20" t="str">
        <f t="shared" si="60"/>
        <v/>
      </c>
      <c r="AA317" s="15" t="str">
        <f>IF(W317=MIN(W:W),G317,"")</f>
        <v/>
      </c>
    </row>
    <row r="318" spans="7:27" x14ac:dyDescent="0.2">
      <c r="G318" s="15">
        <v>19115</v>
      </c>
      <c r="H318" s="3">
        <v>3.3252999999999998E-2</v>
      </c>
      <c r="I318" s="3">
        <v>1.928E-3</v>
      </c>
      <c r="J318" s="3">
        <v>0</v>
      </c>
      <c r="K318" s="3">
        <f t="shared" si="56"/>
        <v>3.3252999999999998E-2</v>
      </c>
      <c r="L318" s="3">
        <f t="shared" si="57"/>
        <v>1.033253</v>
      </c>
      <c r="M318" s="3">
        <f t="shared" si="58"/>
        <v>1.928E-3</v>
      </c>
      <c r="N318" s="3">
        <f t="shared" si="57"/>
        <v>1.0019279999999999</v>
      </c>
      <c r="O318" s="3">
        <f t="shared" si="59"/>
        <v>0</v>
      </c>
      <c r="P318" s="3">
        <f t="shared" si="52"/>
        <v>1</v>
      </c>
      <c r="Q318" s="3">
        <f t="shared" si="63"/>
        <v>2.0722999999999998E-2</v>
      </c>
      <c r="R318" s="3">
        <f t="shared" si="53"/>
        <v>1.020723</v>
      </c>
      <c r="S318" s="17">
        <f t="shared" si="54"/>
        <v>1.8995910733672448</v>
      </c>
      <c r="T318" s="18">
        <f>IF(S318&lt;MAX(S$2:S318),(S318-MAX($S$2:S318))/MAX($S$2:S318),"")</f>
        <v>-6.6707555847998999E-3</v>
      </c>
      <c r="U318" s="18">
        <f t="shared" si="62"/>
        <v>-2.6837599999999975E-2</v>
      </c>
      <c r="V318" s="18">
        <f t="shared" si="61"/>
        <v>-6.6707555847998999E-3</v>
      </c>
      <c r="W318" s="18" t="str">
        <f t="shared" si="55"/>
        <v/>
      </c>
      <c r="X318" s="16" t="str">
        <f>IF(W318&lt;0,COUNTIF($V$2:V318,W318),"")</f>
        <v/>
      </c>
      <c r="Y318" s="16" t="str">
        <f>IF(W318&lt;0,COUNTIF(U318:$U$1045,W318)-1,"")</f>
        <v/>
      </c>
      <c r="Z318" s="20" t="str">
        <f t="shared" si="60"/>
        <v/>
      </c>
      <c r="AA318" s="15" t="str">
        <f>IF(W318=MIN(W:W),G318,"")</f>
        <v/>
      </c>
    </row>
    <row r="319" spans="7:27" x14ac:dyDescent="0.2">
      <c r="G319" s="15">
        <v>19146</v>
      </c>
      <c r="H319" s="3">
        <v>3.9225000000000003E-2</v>
      </c>
      <c r="I319" s="3">
        <v>-3.5200000000000001E-3</v>
      </c>
      <c r="J319" s="3">
        <v>3.7878790000000001E-3</v>
      </c>
      <c r="K319" s="3">
        <f t="shared" si="56"/>
        <v>3.9225000000000003E-2</v>
      </c>
      <c r="L319" s="3">
        <f t="shared" si="57"/>
        <v>1.0392250000000001</v>
      </c>
      <c r="M319" s="3">
        <f t="shared" si="58"/>
        <v>-3.5200000000000001E-3</v>
      </c>
      <c r="N319" s="3">
        <f t="shared" si="57"/>
        <v>0.99648000000000003</v>
      </c>
      <c r="O319" s="3">
        <f t="shared" si="59"/>
        <v>3.7878790000000001E-3</v>
      </c>
      <c r="P319" s="3">
        <f t="shared" si="52"/>
        <v>1.0037878790000001</v>
      </c>
      <c r="Q319" s="3">
        <f t="shared" si="63"/>
        <v>2.2127000000000001E-2</v>
      </c>
      <c r="R319" s="3">
        <f t="shared" si="53"/>
        <v>1.022127</v>
      </c>
      <c r="S319" s="17">
        <f t="shared" si="54"/>
        <v>1.9416233250476418</v>
      </c>
      <c r="T319" s="18" t="str">
        <f>IF(S319&lt;MAX(S$2:S319),(S319-MAX($S$2:S319))/MAX($S$2:S319),"")</f>
        <v/>
      </c>
      <c r="U319" s="18" t="str">
        <f t="shared" si="62"/>
        <v/>
      </c>
      <c r="V319" s="18" t="str">
        <f t="shared" si="61"/>
        <v/>
      </c>
      <c r="W319" s="18" t="str">
        <f t="shared" si="55"/>
        <v/>
      </c>
      <c r="X319" s="16" t="str">
        <f>IF(W319&lt;0,COUNTIF($V$2:V319,W319),"")</f>
        <v/>
      </c>
      <c r="Y319" s="16" t="str">
        <f>IF(W319&lt;0,COUNTIF(U319:$U$1045,W319)-1,"")</f>
        <v/>
      </c>
      <c r="Z319" s="20" t="str">
        <f t="shared" si="60"/>
        <v/>
      </c>
      <c r="AA319" s="15" t="str">
        <f>IF(W319=MIN(W:W),G319,"")</f>
        <v/>
      </c>
    </row>
    <row r="320" spans="7:27" x14ac:dyDescent="0.2">
      <c r="G320" s="15">
        <v>19176</v>
      </c>
      <c r="H320" s="3">
        <v>1.0548E-2</v>
      </c>
      <c r="I320" s="3">
        <v>-3.4399999999999999E-3</v>
      </c>
      <c r="J320" s="3">
        <v>7.5471699999999997E-3</v>
      </c>
      <c r="K320" s="3">
        <f t="shared" si="56"/>
        <v>1.0548E-2</v>
      </c>
      <c r="L320" s="3">
        <f t="shared" si="57"/>
        <v>1.010548</v>
      </c>
      <c r="M320" s="3">
        <f t="shared" si="58"/>
        <v>-3.4399999999999999E-3</v>
      </c>
      <c r="N320" s="3">
        <f t="shared" si="57"/>
        <v>0.99656</v>
      </c>
      <c r="O320" s="3">
        <f t="shared" si="59"/>
        <v>7.5471699999999997E-3</v>
      </c>
      <c r="P320" s="3">
        <f t="shared" si="52"/>
        <v>1.00754717</v>
      </c>
      <c r="Q320" s="3">
        <f t="shared" si="63"/>
        <v>4.9528000000000003E-3</v>
      </c>
      <c r="R320" s="3">
        <f t="shared" si="53"/>
        <v>1.0049528000000001</v>
      </c>
      <c r="S320" s="17">
        <f t="shared" si="54"/>
        <v>1.951239797051938</v>
      </c>
      <c r="T320" s="18" t="str">
        <f>IF(S320&lt;MAX(S$2:S320),(S320-MAX($S$2:S320))/MAX($S$2:S320),"")</f>
        <v/>
      </c>
      <c r="U320" s="18" t="str">
        <f t="shared" si="62"/>
        <v/>
      </c>
      <c r="V320" s="18" t="str">
        <f t="shared" si="61"/>
        <v/>
      </c>
      <c r="W320" s="18" t="str">
        <f t="shared" si="55"/>
        <v/>
      </c>
      <c r="X320" s="16" t="str">
        <f>IF(W320&lt;0,COUNTIF($V$2:V320,W320),"")</f>
        <v/>
      </c>
      <c r="Y320" s="16" t="str">
        <f>IF(W320&lt;0,COUNTIF(U320:$U$1045,W320)-1,"")</f>
        <v/>
      </c>
      <c r="Z320" s="20" t="str">
        <f t="shared" si="60"/>
        <v/>
      </c>
      <c r="AA320" s="15" t="str">
        <f>IF(W320=MIN(W:W),G320,"")</f>
        <v/>
      </c>
    </row>
    <row r="321" spans="7:27" x14ac:dyDescent="0.2">
      <c r="G321" s="15">
        <v>19207</v>
      </c>
      <c r="H321" s="3">
        <v>-6.149E-3</v>
      </c>
      <c r="I321" s="3">
        <v>-2.3600000000000001E-3</v>
      </c>
      <c r="J321" s="3">
        <v>0</v>
      </c>
      <c r="K321" s="3">
        <f t="shared" si="56"/>
        <v>-6.149E-3</v>
      </c>
      <c r="L321" s="3">
        <f t="shared" si="57"/>
        <v>0.99385100000000004</v>
      </c>
      <c r="M321" s="3">
        <f t="shared" si="58"/>
        <v>-2.3600000000000001E-3</v>
      </c>
      <c r="N321" s="3">
        <f t="shared" si="57"/>
        <v>0.99763999999999997</v>
      </c>
      <c r="O321" s="3">
        <f t="shared" si="59"/>
        <v>0</v>
      </c>
      <c r="P321" s="3">
        <f t="shared" si="52"/>
        <v>1</v>
      </c>
      <c r="Q321" s="3">
        <f t="shared" si="63"/>
        <v>-4.6334000000000002E-3</v>
      </c>
      <c r="R321" s="3">
        <f t="shared" si="53"/>
        <v>0.99536659999999999</v>
      </c>
      <c r="S321" s="17">
        <f t="shared" si="54"/>
        <v>1.9421989225762775</v>
      </c>
      <c r="T321" s="18">
        <f>IF(S321&lt;MAX(S$2:S321),(S321-MAX($S$2:S321))/MAX($S$2:S321),"")</f>
        <v>-4.6334000000000193E-3</v>
      </c>
      <c r="U321" s="18">
        <f t="shared" si="62"/>
        <v>-4.6334000000000193E-3</v>
      </c>
      <c r="V321" s="18">
        <f t="shared" si="61"/>
        <v>-1.556147844417179E-2</v>
      </c>
      <c r="W321" s="18" t="str">
        <f t="shared" si="55"/>
        <v/>
      </c>
      <c r="X321" s="16" t="str">
        <f>IF(W321&lt;0,COUNTIF($V$2:V321,W321),"")</f>
        <v/>
      </c>
      <c r="Y321" s="16" t="str">
        <f>IF(W321&lt;0,COUNTIF(U321:$U$1045,W321)-1,"")</f>
        <v/>
      </c>
      <c r="Z321" s="20" t="str">
        <f t="shared" si="60"/>
        <v/>
      </c>
      <c r="AA321" s="15" t="str">
        <f>IF(W321=MIN(W:W),G321,"")</f>
        <v/>
      </c>
    </row>
    <row r="322" spans="7:27" x14ac:dyDescent="0.2">
      <c r="G322" s="15">
        <v>19238</v>
      </c>
      <c r="H322" s="3">
        <v>-1.8606999999999999E-2</v>
      </c>
      <c r="I322" s="3">
        <v>1.8519999999999999E-3</v>
      </c>
      <c r="J322" s="3">
        <v>0</v>
      </c>
      <c r="K322" s="3">
        <f t="shared" si="56"/>
        <v>-1.8606999999999999E-2</v>
      </c>
      <c r="L322" s="3">
        <f t="shared" si="57"/>
        <v>0.98139299999999996</v>
      </c>
      <c r="M322" s="3">
        <f t="shared" si="58"/>
        <v>1.8519999999999999E-3</v>
      </c>
      <c r="N322" s="3">
        <f t="shared" si="57"/>
        <v>1.001852</v>
      </c>
      <c r="O322" s="3">
        <f t="shared" si="59"/>
        <v>0</v>
      </c>
      <c r="P322" s="3">
        <f t="shared" ref="P322:P385" si="64">IF(O322="","",1+O322)</f>
        <v>1</v>
      </c>
      <c r="Q322" s="3">
        <f t="shared" si="63"/>
        <v>-1.0423399999999999E-2</v>
      </c>
      <c r="R322" s="3">
        <f t="shared" ref="R322:R385" si="65">IF(Q322="","",1+Q322)</f>
        <v>0.98957660000000003</v>
      </c>
      <c r="S322" s="17">
        <f t="shared" ref="S322:S385" si="66">IF(G322=$B$4,(1+Q322),IF(AND(G322&gt;$B$4,G322&lt;=$B$5),(1+Q322)*S321,""))</f>
        <v>1.9219546063266959</v>
      </c>
      <c r="T322" s="18">
        <f>IF(S322&lt;MAX(S$2:S322),(S322-MAX($S$2:S322))/MAX($S$2:S322),"")</f>
        <v>-1.5008504218440015E-2</v>
      </c>
      <c r="U322" s="18">
        <f t="shared" si="62"/>
        <v>-1.5008504218440015E-2</v>
      </c>
      <c r="V322" s="18">
        <f t="shared" si="61"/>
        <v>-1.556147844417179E-2</v>
      </c>
      <c r="W322" s="18" t="str">
        <f t="shared" ref="W322:W385" si="67">IF(AND(V322=U322,T322&lt;-$B$6),T322,"")</f>
        <v/>
      </c>
      <c r="X322" s="16" t="str">
        <f>IF(W322&lt;0,COUNTIF($V$2:V322,W322),"")</f>
        <v/>
      </c>
      <c r="Y322" s="16" t="str">
        <f>IF(W322&lt;0,COUNTIF(U322:$U$1045,W322)-1,"")</f>
        <v/>
      </c>
      <c r="Z322" s="20" t="str">
        <f t="shared" si="60"/>
        <v/>
      </c>
      <c r="AA322" s="15" t="str">
        <f>IF(W322=MIN(W:W),G322,"")</f>
        <v/>
      </c>
    </row>
    <row r="323" spans="7:27" x14ac:dyDescent="0.2">
      <c r="G323" s="15">
        <v>19268</v>
      </c>
      <c r="H323" s="3">
        <v>-5.3670000000000002E-3</v>
      </c>
      <c r="I323" s="3">
        <v>6.6470000000000001E-3</v>
      </c>
      <c r="J323" s="3">
        <v>0</v>
      </c>
      <c r="K323" s="3">
        <f t="shared" ref="K323:K386" si="68">IF(AND($G323&gt;=$B$4,$G323&lt;=$B$5),IF($B$7="Real",(1+H323)/(1+J323)-1,H323),"")</f>
        <v>-5.3670000000000002E-3</v>
      </c>
      <c r="L323" s="3">
        <f t="shared" ref="L323:N386" si="69">IF(K323="","",1+K323)</f>
        <v>0.99463299999999999</v>
      </c>
      <c r="M323" s="3">
        <f t="shared" ref="M323:M386" si="70">IF(AND($G323&gt;=$B$4,$G323&lt;=$B$5),IF($B$7="Real",(1+I323)/(1+J323)-1,I323),"")</f>
        <v>6.6470000000000001E-3</v>
      </c>
      <c r="N323" s="3">
        <f t="shared" si="69"/>
        <v>1.0066470000000001</v>
      </c>
      <c r="O323" s="3">
        <f t="shared" ref="O323:O386" si="71">IF(AND($G323&gt;=$B$4,$G323&lt;=$B$5),IF($B$7="Real",(1+J323)/(1+J323)-1,J323),"")</f>
        <v>0</v>
      </c>
      <c r="P323" s="3">
        <f t="shared" si="64"/>
        <v>1</v>
      </c>
      <c r="Q323" s="3">
        <f t="shared" si="63"/>
        <v>-5.6139999999999966E-4</v>
      </c>
      <c r="R323" s="3">
        <f t="shared" si="65"/>
        <v>0.99943859999999995</v>
      </c>
      <c r="S323" s="17">
        <f t="shared" si="66"/>
        <v>1.9208756210107041</v>
      </c>
      <c r="T323" s="18">
        <f>IF(S323&lt;MAX(S$2:S323),(S323-MAX($S$2:S323))/MAX($S$2:S323),"")</f>
        <v>-1.556147844417179E-2</v>
      </c>
      <c r="U323" s="18">
        <f t="shared" si="62"/>
        <v>-1.556147844417179E-2</v>
      </c>
      <c r="V323" s="18">
        <f t="shared" si="61"/>
        <v>-1.556147844417179E-2</v>
      </c>
      <c r="W323" s="18" t="str">
        <f t="shared" si="67"/>
        <v/>
      </c>
      <c r="X323" s="16" t="str">
        <f>IF(W323&lt;0,COUNTIF($V$2:V323,W323),"")</f>
        <v/>
      </c>
      <c r="Y323" s="16" t="str">
        <f>IF(W323&lt;0,COUNTIF(U323:$U$1045,W323)-1,"")</f>
        <v/>
      </c>
      <c r="Z323" s="20" t="str">
        <f t="shared" si="60"/>
        <v/>
      </c>
      <c r="AA323" s="15" t="str">
        <f>IF(W323=MIN(W:W),G323,"")</f>
        <v/>
      </c>
    </row>
    <row r="324" spans="7:27" x14ac:dyDescent="0.2">
      <c r="G324" s="15">
        <v>19299</v>
      </c>
      <c r="H324" s="3">
        <v>5.9631999999999998E-2</v>
      </c>
      <c r="I324" s="3">
        <v>-5.5999999999999995E-4</v>
      </c>
      <c r="J324" s="3">
        <v>0</v>
      </c>
      <c r="K324" s="3">
        <f t="shared" si="68"/>
        <v>5.9631999999999998E-2</v>
      </c>
      <c r="L324" s="3">
        <f t="shared" si="69"/>
        <v>1.0596319999999999</v>
      </c>
      <c r="M324" s="3">
        <f t="shared" si="70"/>
        <v>-5.5999999999999995E-4</v>
      </c>
      <c r="N324" s="3">
        <f t="shared" si="69"/>
        <v>0.99944</v>
      </c>
      <c r="O324" s="3">
        <f t="shared" si="71"/>
        <v>0</v>
      </c>
      <c r="P324" s="3">
        <f t="shared" si="64"/>
        <v>1</v>
      </c>
      <c r="Q324" s="3">
        <f t="shared" si="63"/>
        <v>3.5555199999999995E-2</v>
      </c>
      <c r="R324" s="3">
        <f t="shared" si="65"/>
        <v>1.0355551999999999</v>
      </c>
      <c r="S324" s="17">
        <f t="shared" si="66"/>
        <v>1.9891727378908637</v>
      </c>
      <c r="T324" s="18" t="str">
        <f>IF(S324&lt;MAX(S$2:S324),(S324-MAX($S$2:S324))/MAX($S$2:S324),"")</f>
        <v/>
      </c>
      <c r="U324" s="18" t="str">
        <f t="shared" si="62"/>
        <v/>
      </c>
      <c r="V324" s="18" t="str">
        <f t="shared" si="61"/>
        <v/>
      </c>
      <c r="W324" s="18" t="str">
        <f t="shared" si="67"/>
        <v/>
      </c>
      <c r="X324" s="16" t="str">
        <f>IF(W324&lt;0,COUNTIF($V$2:V324,W324),"")</f>
        <v/>
      </c>
      <c r="Y324" s="16" t="str">
        <f>IF(W324&lt;0,COUNTIF(U324:$U$1045,W324)-1,"")</f>
        <v/>
      </c>
      <c r="Z324" s="20" t="str">
        <f t="shared" si="60"/>
        <v/>
      </c>
      <c r="AA324" s="15" t="str">
        <f>IF(W324=MIN(W:W),G324,"")</f>
        <v/>
      </c>
    </row>
    <row r="325" spans="7:27" x14ac:dyDescent="0.2">
      <c r="G325" s="15">
        <v>19329</v>
      </c>
      <c r="H325" s="3">
        <v>3.1317999999999999E-2</v>
      </c>
      <c r="I325" s="3">
        <v>1.9469999999999999E-3</v>
      </c>
      <c r="J325" s="3">
        <v>0</v>
      </c>
      <c r="K325" s="3">
        <f t="shared" si="68"/>
        <v>3.1317999999999999E-2</v>
      </c>
      <c r="L325" s="3">
        <f t="shared" si="69"/>
        <v>1.031318</v>
      </c>
      <c r="M325" s="3">
        <f t="shared" si="70"/>
        <v>1.9469999999999999E-3</v>
      </c>
      <c r="N325" s="3">
        <f t="shared" si="69"/>
        <v>1.0019469999999999</v>
      </c>
      <c r="O325" s="3">
        <f t="shared" si="71"/>
        <v>0</v>
      </c>
      <c r="P325" s="3">
        <f t="shared" si="64"/>
        <v>1</v>
      </c>
      <c r="Q325" s="3">
        <f t="shared" si="63"/>
        <v>1.9569599999999999E-2</v>
      </c>
      <c r="R325" s="3">
        <f t="shared" si="65"/>
        <v>1.0195696000000001</v>
      </c>
      <c r="S325" s="17">
        <f t="shared" si="66"/>
        <v>2.028100052702293</v>
      </c>
      <c r="T325" s="18" t="str">
        <f>IF(S325&lt;MAX(S$2:S325),(S325-MAX($S$2:S325))/MAX($S$2:S325),"")</f>
        <v/>
      </c>
      <c r="U325" s="18" t="str">
        <f t="shared" si="62"/>
        <v/>
      </c>
      <c r="V325" s="18" t="str">
        <f t="shared" si="61"/>
        <v/>
      </c>
      <c r="W325" s="18" t="str">
        <f t="shared" si="67"/>
        <v/>
      </c>
      <c r="X325" s="16" t="str">
        <f>IF(W325&lt;0,COUNTIF($V$2:V325,W325),"")</f>
        <v/>
      </c>
      <c r="Y325" s="16" t="str">
        <f>IF(W325&lt;0,COUNTIF(U325:$U$1045,W325)-1,"")</f>
        <v/>
      </c>
      <c r="Z325" s="20" t="str">
        <f t="shared" si="60"/>
        <v/>
      </c>
      <c r="AA325" s="15" t="str">
        <f>IF(W325=MIN(W:W),G325,"")</f>
        <v/>
      </c>
    </row>
    <row r="326" spans="7:27" x14ac:dyDescent="0.2">
      <c r="G326" s="15">
        <v>19360</v>
      </c>
      <c r="H326" s="3">
        <v>-1.444E-3</v>
      </c>
      <c r="I326" s="3">
        <v>-2.3000000000000001E-4</v>
      </c>
      <c r="J326" s="3">
        <v>-3.7453180000000001E-3</v>
      </c>
      <c r="K326" s="3">
        <f t="shared" si="68"/>
        <v>-1.444E-3</v>
      </c>
      <c r="L326" s="3">
        <f t="shared" si="69"/>
        <v>0.998556</v>
      </c>
      <c r="M326" s="3">
        <f t="shared" si="70"/>
        <v>-2.3000000000000001E-4</v>
      </c>
      <c r="N326" s="3">
        <f t="shared" si="69"/>
        <v>0.99977000000000005</v>
      </c>
      <c r="O326" s="3">
        <f t="shared" si="71"/>
        <v>-3.7453180000000001E-3</v>
      </c>
      <c r="P326" s="3">
        <f t="shared" si="64"/>
        <v>0.996254682</v>
      </c>
      <c r="Q326" s="3">
        <f t="shared" si="63"/>
        <v>-9.5839999999999988E-4</v>
      </c>
      <c r="R326" s="3">
        <f t="shared" si="65"/>
        <v>0.99904159999999997</v>
      </c>
      <c r="S326" s="17">
        <f t="shared" si="66"/>
        <v>2.0261563216117833</v>
      </c>
      <c r="T326" s="18">
        <f>IF(S326&lt;MAX(S$2:S326),(S326-MAX($S$2:S326))/MAX($S$2:S326),"")</f>
        <v>-9.5839999999991975E-4</v>
      </c>
      <c r="U326" s="18">
        <f t="shared" si="62"/>
        <v>-9.5839999999991975E-4</v>
      </c>
      <c r="V326" s="18">
        <f t="shared" si="61"/>
        <v>-4.3189815432700916E-2</v>
      </c>
      <c r="W326" s="18" t="str">
        <f t="shared" si="67"/>
        <v/>
      </c>
      <c r="X326" s="16" t="str">
        <f>IF(W326&lt;0,COUNTIF($V$2:V326,W326),"")</f>
        <v/>
      </c>
      <c r="Y326" s="16" t="str">
        <f>IF(W326&lt;0,COUNTIF(U326:$U$1045,W326)-1,"")</f>
        <v/>
      </c>
      <c r="Z326" s="20" t="str">
        <f t="shared" si="60"/>
        <v/>
      </c>
      <c r="AA326" s="15" t="str">
        <f>IF(W326=MIN(W:W),G326,"")</f>
        <v/>
      </c>
    </row>
    <row r="327" spans="7:27" x14ac:dyDescent="0.2">
      <c r="G327" s="15">
        <v>19391</v>
      </c>
      <c r="H327" s="3">
        <v>-1.2849999999999999E-3</v>
      </c>
      <c r="I327" s="3">
        <v>2.6400000000000002E-4</v>
      </c>
      <c r="J327" s="3">
        <v>-3.7593980000000002E-3</v>
      </c>
      <c r="K327" s="3">
        <f t="shared" si="68"/>
        <v>-1.2849999999999999E-3</v>
      </c>
      <c r="L327" s="3">
        <f t="shared" si="69"/>
        <v>0.99871500000000002</v>
      </c>
      <c r="M327" s="3">
        <f t="shared" si="70"/>
        <v>2.6400000000000002E-4</v>
      </c>
      <c r="N327" s="3">
        <f t="shared" si="69"/>
        <v>1.000264</v>
      </c>
      <c r="O327" s="3">
        <f t="shared" si="71"/>
        <v>-3.7593980000000002E-3</v>
      </c>
      <c r="P327" s="3">
        <f t="shared" si="64"/>
        <v>0.99624060199999998</v>
      </c>
      <c r="Q327" s="3">
        <f t="shared" si="63"/>
        <v>-6.653999999999998E-4</v>
      </c>
      <c r="R327" s="3">
        <f t="shared" si="65"/>
        <v>0.99933459999999996</v>
      </c>
      <c r="S327" s="17">
        <f t="shared" si="66"/>
        <v>2.0248081171953829</v>
      </c>
      <c r="T327" s="18">
        <f>IF(S327&lt;MAX(S$2:S327),(S327-MAX($S$2:S327))/MAX($S$2:S327),"")</f>
        <v>-1.6231622806398692E-3</v>
      </c>
      <c r="U327" s="18">
        <f t="shared" si="62"/>
        <v>-1.6231622806398692E-3</v>
      </c>
      <c r="V327" s="18">
        <f t="shared" si="61"/>
        <v>-4.3189815432700916E-2</v>
      </c>
      <c r="W327" s="18" t="str">
        <f t="shared" si="67"/>
        <v/>
      </c>
      <c r="X327" s="16" t="str">
        <f>IF(W327&lt;0,COUNTIF($V$2:V327,W327),"")</f>
        <v/>
      </c>
      <c r="Y327" s="16" t="str">
        <f>IF(W327&lt;0,COUNTIF(U327:$U$1045,W327)-1,"")</f>
        <v/>
      </c>
      <c r="Z327" s="20" t="str">
        <f t="shared" si="60"/>
        <v/>
      </c>
      <c r="AA327" s="15" t="str">
        <f>IF(W327=MIN(W:W),G327,"")</f>
        <v/>
      </c>
    </row>
    <row r="328" spans="7:27" x14ac:dyDescent="0.2">
      <c r="G328" s="15">
        <v>19419</v>
      </c>
      <c r="H328" s="3">
        <v>-1.3113E-2</v>
      </c>
      <c r="I328" s="3">
        <v>-1.66E-3</v>
      </c>
      <c r="J328" s="3">
        <v>3.7735849999999999E-3</v>
      </c>
      <c r="K328" s="3">
        <f t="shared" si="68"/>
        <v>-1.3113E-2</v>
      </c>
      <c r="L328" s="3">
        <f t="shared" si="69"/>
        <v>0.98688699999999996</v>
      </c>
      <c r="M328" s="3">
        <f t="shared" si="70"/>
        <v>-1.66E-3</v>
      </c>
      <c r="N328" s="3">
        <f t="shared" si="69"/>
        <v>0.99834000000000001</v>
      </c>
      <c r="O328" s="3">
        <f t="shared" si="71"/>
        <v>3.7735849999999999E-3</v>
      </c>
      <c r="P328" s="3">
        <f t="shared" si="64"/>
        <v>1.003773585</v>
      </c>
      <c r="Q328" s="3">
        <f t="shared" si="63"/>
        <v>-8.5317999999999991E-3</v>
      </c>
      <c r="R328" s="3">
        <f t="shared" si="65"/>
        <v>0.99146820000000002</v>
      </c>
      <c r="S328" s="17">
        <f t="shared" si="66"/>
        <v>2.0075328593010955</v>
      </c>
      <c r="T328" s="18">
        <f>IF(S328&lt;MAX(S$2:S328),(S328-MAX($S$2:S328))/MAX($S$2:S328),"")</f>
        <v>-1.0141113784693829E-2</v>
      </c>
      <c r="U328" s="18">
        <f t="shared" si="62"/>
        <v>-1.0141113784693829E-2</v>
      </c>
      <c r="V328" s="18">
        <f t="shared" si="61"/>
        <v>-4.3189815432700916E-2</v>
      </c>
      <c r="W328" s="18" t="str">
        <f t="shared" si="67"/>
        <v/>
      </c>
      <c r="X328" s="16" t="str">
        <f>IF(W328&lt;0,COUNTIF($V$2:V328,W328),"")</f>
        <v/>
      </c>
      <c r="Y328" s="16" t="str">
        <f>IF(W328&lt;0,COUNTIF(U328:$U$1045,W328)-1,"")</f>
        <v/>
      </c>
      <c r="Z328" s="20" t="str">
        <f t="shared" si="60"/>
        <v/>
      </c>
      <c r="AA328" s="15" t="str">
        <f>IF(W328=MIN(W:W),G328,"")</f>
        <v/>
      </c>
    </row>
    <row r="329" spans="7:27" x14ac:dyDescent="0.2">
      <c r="G329" s="15">
        <v>19450</v>
      </c>
      <c r="H329" s="3">
        <v>-2.6540000000000001E-2</v>
      </c>
      <c r="I329" s="3">
        <v>-9.6100000000000005E-3</v>
      </c>
      <c r="J329" s="3">
        <v>0</v>
      </c>
      <c r="K329" s="3">
        <f t="shared" si="68"/>
        <v>-2.6540000000000001E-2</v>
      </c>
      <c r="L329" s="3">
        <f t="shared" si="69"/>
        <v>0.97345999999999999</v>
      </c>
      <c r="M329" s="3">
        <f t="shared" si="70"/>
        <v>-9.6100000000000005E-3</v>
      </c>
      <c r="N329" s="3">
        <f t="shared" si="69"/>
        <v>0.99038999999999999</v>
      </c>
      <c r="O329" s="3">
        <f t="shared" si="71"/>
        <v>0</v>
      </c>
      <c r="P329" s="3">
        <f t="shared" si="64"/>
        <v>1</v>
      </c>
      <c r="Q329" s="3">
        <f t="shared" si="63"/>
        <v>-1.9768000000000001E-2</v>
      </c>
      <c r="R329" s="3">
        <f t="shared" si="65"/>
        <v>0.98023199999999999</v>
      </c>
      <c r="S329" s="17">
        <f t="shared" si="66"/>
        <v>1.9678479497384314</v>
      </c>
      <c r="T329" s="18">
        <f>IF(S329&lt;MAX(S$2:S329),(S329-MAX($S$2:S329))/MAX($S$2:S329),"")</f>
        <v>-2.9708644247398035E-2</v>
      </c>
      <c r="U329" s="18">
        <f t="shared" si="62"/>
        <v>-2.9708644247398035E-2</v>
      </c>
      <c r="V329" s="18">
        <f t="shared" si="61"/>
        <v>-4.3189815432700916E-2</v>
      </c>
      <c r="W329" s="18" t="str">
        <f t="shared" si="67"/>
        <v/>
      </c>
      <c r="X329" s="16" t="str">
        <f>IF(W329&lt;0,COUNTIF($V$2:V329,W329),"")</f>
        <v/>
      </c>
      <c r="Y329" s="16" t="str">
        <f>IF(W329&lt;0,COUNTIF(U329:$U$1045,W329)-1,"")</f>
        <v/>
      </c>
      <c r="Z329" s="20" t="str">
        <f t="shared" si="60"/>
        <v/>
      </c>
      <c r="AA329" s="15" t="str">
        <f>IF(W329=MIN(W:W),G329,"")</f>
        <v/>
      </c>
    </row>
    <row r="330" spans="7:27" x14ac:dyDescent="0.2">
      <c r="G330" s="15">
        <v>19480</v>
      </c>
      <c r="H330" s="3">
        <v>7.0949999999999997E-3</v>
      </c>
      <c r="I330" s="3">
        <v>-1.166E-2</v>
      </c>
      <c r="J330" s="3">
        <v>3.7593980000000002E-3</v>
      </c>
      <c r="K330" s="3">
        <f t="shared" si="68"/>
        <v>7.0949999999999997E-3</v>
      </c>
      <c r="L330" s="3">
        <f t="shared" si="69"/>
        <v>1.0070950000000001</v>
      </c>
      <c r="M330" s="3">
        <f t="shared" si="70"/>
        <v>-1.166E-2</v>
      </c>
      <c r="N330" s="3">
        <f t="shared" si="69"/>
        <v>0.98834</v>
      </c>
      <c r="O330" s="3">
        <f t="shared" si="71"/>
        <v>3.7593980000000002E-3</v>
      </c>
      <c r="P330" s="3">
        <f t="shared" si="64"/>
        <v>1.0037593979999999</v>
      </c>
      <c r="Q330" s="3">
        <f t="shared" si="63"/>
        <v>-4.0700000000000111E-4</v>
      </c>
      <c r="R330" s="3">
        <f t="shared" si="65"/>
        <v>0.99959299999999995</v>
      </c>
      <c r="S330" s="17">
        <f t="shared" si="66"/>
        <v>1.9670470356228877</v>
      </c>
      <c r="T330" s="18">
        <f>IF(S330&lt;MAX(S$2:S330),(S330-MAX($S$2:S330))/MAX($S$2:S330),"")</f>
        <v>-3.0103552829189383E-2</v>
      </c>
      <c r="U330" s="18">
        <f t="shared" si="62"/>
        <v>-3.0103552829189383E-2</v>
      </c>
      <c r="V330" s="18">
        <f t="shared" si="61"/>
        <v>-4.3189815432700916E-2</v>
      </c>
      <c r="W330" s="18" t="str">
        <f t="shared" si="67"/>
        <v/>
      </c>
      <c r="X330" s="16" t="str">
        <f>IF(W330&lt;0,COUNTIF($V$2:V330,W330),"")</f>
        <v/>
      </c>
      <c r="Y330" s="16" t="str">
        <f>IF(W330&lt;0,COUNTIF(U330:$U$1045,W330)-1,"")</f>
        <v/>
      </c>
      <c r="Z330" s="20" t="str">
        <f t="shared" si="60"/>
        <v/>
      </c>
      <c r="AA330" s="15" t="str">
        <f>IF(W330=MIN(W:W),G330,"")</f>
        <v/>
      </c>
    </row>
    <row r="331" spans="7:27" x14ac:dyDescent="0.2">
      <c r="G331" s="15">
        <v>19511</v>
      </c>
      <c r="H331" s="3">
        <v>-1.7337000000000002E-2</v>
      </c>
      <c r="I331" s="3">
        <v>1.5545E-2</v>
      </c>
      <c r="J331" s="3">
        <v>3.7453180000000001E-3</v>
      </c>
      <c r="K331" s="3">
        <f t="shared" si="68"/>
        <v>-1.7337000000000002E-2</v>
      </c>
      <c r="L331" s="3">
        <f t="shared" si="69"/>
        <v>0.98266299999999995</v>
      </c>
      <c r="M331" s="3">
        <f t="shared" si="70"/>
        <v>1.5545E-2</v>
      </c>
      <c r="N331" s="3">
        <f t="shared" si="69"/>
        <v>1.0155449999999999</v>
      </c>
      <c r="O331" s="3">
        <f t="shared" si="71"/>
        <v>3.7453180000000001E-3</v>
      </c>
      <c r="P331" s="3">
        <f t="shared" si="64"/>
        <v>1.003745318</v>
      </c>
      <c r="Q331" s="3">
        <f t="shared" si="63"/>
        <v>-4.1841999999999999E-3</v>
      </c>
      <c r="R331" s="3">
        <f t="shared" si="65"/>
        <v>0.99581580000000003</v>
      </c>
      <c r="S331" s="17">
        <f t="shared" si="66"/>
        <v>1.9588165174164345</v>
      </c>
      <c r="T331" s="18">
        <f>IF(S331&lt;MAX(S$2:S331),(S331-MAX($S$2:S331))/MAX($S$2:S331),"")</f>
        <v>-3.4161793543441475E-2</v>
      </c>
      <c r="U331" s="18">
        <f t="shared" si="62"/>
        <v>-3.4161793543441475E-2</v>
      </c>
      <c r="V331" s="18">
        <f t="shared" si="61"/>
        <v>-4.3189815432700916E-2</v>
      </c>
      <c r="W331" s="18" t="str">
        <f t="shared" si="67"/>
        <v/>
      </c>
      <c r="X331" s="16" t="str">
        <f>IF(W331&lt;0,COUNTIF($V$2:V331,W331),"")</f>
        <v/>
      </c>
      <c r="Y331" s="16" t="str">
        <f>IF(W331&lt;0,COUNTIF(U331:$U$1045,W331)-1,"")</f>
        <v/>
      </c>
      <c r="Z331" s="20" t="str">
        <f t="shared" si="60"/>
        <v/>
      </c>
      <c r="AA331" s="15" t="str">
        <f>IF(W331=MIN(W:W),G331,"")</f>
        <v/>
      </c>
    </row>
    <row r="332" spans="7:27" x14ac:dyDescent="0.2">
      <c r="G332" s="15">
        <v>19541</v>
      </c>
      <c r="H332" s="3">
        <v>2.5697000000000001E-2</v>
      </c>
      <c r="I332" s="3">
        <v>5.5510000000000004E-3</v>
      </c>
      <c r="J332" s="3">
        <v>0</v>
      </c>
      <c r="K332" s="3">
        <f t="shared" si="68"/>
        <v>2.5697000000000001E-2</v>
      </c>
      <c r="L332" s="3">
        <f t="shared" si="69"/>
        <v>1.0256970000000001</v>
      </c>
      <c r="M332" s="3">
        <f t="shared" si="70"/>
        <v>5.5510000000000004E-3</v>
      </c>
      <c r="N332" s="3">
        <f t="shared" si="69"/>
        <v>1.0055510000000001</v>
      </c>
      <c r="O332" s="3">
        <f t="shared" si="71"/>
        <v>0</v>
      </c>
      <c r="P332" s="3">
        <f t="shared" si="64"/>
        <v>1</v>
      </c>
      <c r="Q332" s="3">
        <f t="shared" si="63"/>
        <v>1.7638600000000001E-2</v>
      </c>
      <c r="R332" s="3">
        <f t="shared" si="65"/>
        <v>1.0176385999999999</v>
      </c>
      <c r="S332" s="17">
        <f t="shared" si="66"/>
        <v>1.993367298440536</v>
      </c>
      <c r="T332" s="18">
        <f>IF(S332&lt;MAX(S$2:S332),(S332-MAX($S$2:S332))/MAX($S$2:S332),"")</f>
        <v>-1.7125759755036846E-2</v>
      </c>
      <c r="U332" s="18">
        <f t="shared" si="62"/>
        <v>-3.4161793543441475E-2</v>
      </c>
      <c r="V332" s="18">
        <f t="shared" si="61"/>
        <v>-4.3189815432700916E-2</v>
      </c>
      <c r="W332" s="18" t="str">
        <f t="shared" si="67"/>
        <v/>
      </c>
      <c r="X332" s="16" t="str">
        <f>IF(W332&lt;0,COUNTIF($V$2:V332,W332),"")</f>
        <v/>
      </c>
      <c r="Y332" s="16" t="str">
        <f>IF(W332&lt;0,COUNTIF(U332:$U$1045,W332)-1,"")</f>
        <v/>
      </c>
      <c r="Z332" s="20" t="str">
        <f t="shared" si="60"/>
        <v/>
      </c>
      <c r="AA332" s="15" t="str">
        <f>IF(W332=MIN(W:W),G332,"")</f>
        <v/>
      </c>
    </row>
    <row r="333" spans="7:27" x14ac:dyDescent="0.2">
      <c r="G333" s="15">
        <v>19572</v>
      </c>
      <c r="H333" s="3">
        <v>-4.3657000000000001E-2</v>
      </c>
      <c r="I333" s="3">
        <v>-8.0999999999999996E-4</v>
      </c>
      <c r="J333" s="3">
        <v>3.7313429999999998E-3</v>
      </c>
      <c r="K333" s="3">
        <f t="shared" si="68"/>
        <v>-4.3657000000000001E-2</v>
      </c>
      <c r="L333" s="3">
        <f t="shared" si="69"/>
        <v>0.95634299999999994</v>
      </c>
      <c r="M333" s="3">
        <f t="shared" si="70"/>
        <v>-8.0999999999999996E-4</v>
      </c>
      <c r="N333" s="3">
        <f t="shared" si="69"/>
        <v>0.99919000000000002</v>
      </c>
      <c r="O333" s="3">
        <f t="shared" si="71"/>
        <v>3.7313429999999998E-3</v>
      </c>
      <c r="P333" s="3">
        <f t="shared" si="64"/>
        <v>1.0037313430000001</v>
      </c>
      <c r="Q333" s="3">
        <f t="shared" si="63"/>
        <v>-2.6518200000000002E-2</v>
      </c>
      <c r="R333" s="3">
        <f t="shared" si="65"/>
        <v>0.97348179999999995</v>
      </c>
      <c r="S333" s="17">
        <f t="shared" si="66"/>
        <v>1.9405067857470299</v>
      </c>
      <c r="T333" s="18">
        <f>IF(S333&lt;MAX(S$2:S333),(S333-MAX($S$2:S333))/MAX($S$2:S333),"")</f>
        <v>-4.3189815432700916E-2</v>
      </c>
      <c r="U333" s="18">
        <f t="shared" si="62"/>
        <v>-4.3189815432700916E-2</v>
      </c>
      <c r="V333" s="18">
        <f t="shared" si="61"/>
        <v>-4.3189815432700916E-2</v>
      </c>
      <c r="W333" s="18" t="str">
        <f t="shared" si="67"/>
        <v/>
      </c>
      <c r="X333" s="16" t="str">
        <f>IF(W333&lt;0,COUNTIF($V$2:V333,W333),"")</f>
        <v/>
      </c>
      <c r="Y333" s="16" t="str">
        <f>IF(W333&lt;0,COUNTIF(U333:$U$1045,W333)-1,"")</f>
        <v/>
      </c>
      <c r="Z333" s="20" t="str">
        <f t="shared" si="60"/>
        <v/>
      </c>
      <c r="AA333" s="15" t="str">
        <f>IF(W333=MIN(W:W),G333,"")</f>
        <v/>
      </c>
    </row>
    <row r="334" spans="7:27" x14ac:dyDescent="0.2">
      <c r="G334" s="15">
        <v>19603</v>
      </c>
      <c r="H334" s="3">
        <v>3.588E-3</v>
      </c>
      <c r="I334" s="3">
        <v>1.9401000000000002E-2</v>
      </c>
      <c r="J334" s="3">
        <v>0</v>
      </c>
      <c r="K334" s="3">
        <f t="shared" si="68"/>
        <v>3.588E-3</v>
      </c>
      <c r="L334" s="3">
        <f t="shared" si="69"/>
        <v>1.0035879999999999</v>
      </c>
      <c r="M334" s="3">
        <f t="shared" si="70"/>
        <v>1.9401000000000002E-2</v>
      </c>
      <c r="N334" s="3">
        <f t="shared" si="69"/>
        <v>1.019401</v>
      </c>
      <c r="O334" s="3">
        <f t="shared" si="71"/>
        <v>0</v>
      </c>
      <c r="P334" s="3">
        <f t="shared" si="64"/>
        <v>1</v>
      </c>
      <c r="Q334" s="3">
        <f t="shared" si="63"/>
        <v>9.9132000000000005E-3</v>
      </c>
      <c r="R334" s="3">
        <f t="shared" si="65"/>
        <v>1.0099132</v>
      </c>
      <c r="S334" s="17">
        <f t="shared" si="66"/>
        <v>1.9597434176154973</v>
      </c>
      <c r="T334" s="18">
        <f>IF(S334&lt;MAX(S$2:S334),(S334-MAX($S$2:S334))/MAX($S$2:S334),"")</f>
        <v>-3.370476471104842E-2</v>
      </c>
      <c r="U334" s="18">
        <f t="shared" si="62"/>
        <v>-4.3189815432700916E-2</v>
      </c>
      <c r="V334" s="18">
        <f t="shared" si="61"/>
        <v>-3.370476471104842E-2</v>
      </c>
      <c r="W334" s="18" t="str">
        <f t="shared" si="67"/>
        <v/>
      </c>
      <c r="X334" s="16" t="str">
        <f>IF(W334&lt;0,COUNTIF($V$2:V334,W334),"")</f>
        <v/>
      </c>
      <c r="Y334" s="16" t="str">
        <f>IF(W334&lt;0,COUNTIF(U334:$U$1045,W334)-1,"")</f>
        <v/>
      </c>
      <c r="Z334" s="20" t="str">
        <f t="shared" si="60"/>
        <v/>
      </c>
      <c r="AA334" s="15" t="str">
        <f>IF(W334=MIN(W:W),G334,"")</f>
        <v/>
      </c>
    </row>
    <row r="335" spans="7:27" x14ac:dyDescent="0.2">
      <c r="G335" s="15">
        <v>19633</v>
      </c>
      <c r="H335" s="3">
        <v>4.6821000000000002E-2</v>
      </c>
      <c r="I335" s="3">
        <v>3.8010000000000001E-3</v>
      </c>
      <c r="J335" s="3">
        <v>3.7174719999999999E-3</v>
      </c>
      <c r="K335" s="3">
        <f t="shared" si="68"/>
        <v>4.6821000000000002E-2</v>
      </c>
      <c r="L335" s="3">
        <f t="shared" si="69"/>
        <v>1.046821</v>
      </c>
      <c r="M335" s="3">
        <f t="shared" si="70"/>
        <v>3.8010000000000001E-3</v>
      </c>
      <c r="N335" s="3">
        <f t="shared" si="69"/>
        <v>1.0038009999999999</v>
      </c>
      <c r="O335" s="3">
        <f t="shared" si="71"/>
        <v>3.7174719999999999E-3</v>
      </c>
      <c r="P335" s="3">
        <f t="shared" si="64"/>
        <v>1.0037174719999999</v>
      </c>
      <c r="Q335" s="3">
        <f t="shared" si="63"/>
        <v>2.9613E-2</v>
      </c>
      <c r="R335" s="3">
        <f t="shared" si="65"/>
        <v>1.0296129999999999</v>
      </c>
      <c r="S335" s="17">
        <f t="shared" si="66"/>
        <v>2.0177772994413448</v>
      </c>
      <c r="T335" s="18">
        <f>IF(S335&lt;MAX(S$2:S335),(S335-MAX($S$2:S335))/MAX($S$2:S335),"")</f>
        <v>-5.0898639084368258E-3</v>
      </c>
      <c r="U335" s="18">
        <f t="shared" si="62"/>
        <v>-4.3189815432700916E-2</v>
      </c>
      <c r="V335" s="18">
        <f t="shared" si="61"/>
        <v>-5.0898639084368258E-3</v>
      </c>
      <c r="W335" s="18" t="str">
        <f t="shared" si="67"/>
        <v/>
      </c>
      <c r="X335" s="16" t="str">
        <f>IF(W335&lt;0,COUNTIF($V$2:V335,W335),"")</f>
        <v/>
      </c>
      <c r="Y335" s="16" t="str">
        <f>IF(W335&lt;0,COUNTIF(U335:$U$1045,W335)-1,"")</f>
        <v/>
      </c>
      <c r="Z335" s="20" t="str">
        <f t="shared" si="60"/>
        <v/>
      </c>
      <c r="AA335" s="15" t="str">
        <f>IF(W335=MIN(W:W),G335,"")</f>
        <v/>
      </c>
    </row>
    <row r="336" spans="7:27" x14ac:dyDescent="0.2">
      <c r="G336" s="15">
        <v>19664</v>
      </c>
      <c r="H336" s="3">
        <v>2.8709999999999999E-2</v>
      </c>
      <c r="I336" s="3">
        <v>1.374E-3</v>
      </c>
      <c r="J336" s="3">
        <v>-3.7037039999999999E-3</v>
      </c>
      <c r="K336" s="3">
        <f t="shared" si="68"/>
        <v>2.8709999999999999E-2</v>
      </c>
      <c r="L336" s="3">
        <f t="shared" si="69"/>
        <v>1.02871</v>
      </c>
      <c r="M336" s="3">
        <f t="shared" si="70"/>
        <v>1.374E-3</v>
      </c>
      <c r="N336" s="3">
        <f t="shared" si="69"/>
        <v>1.001374</v>
      </c>
      <c r="O336" s="3">
        <f t="shared" si="71"/>
        <v>-3.7037039999999999E-3</v>
      </c>
      <c r="P336" s="3">
        <f t="shared" si="64"/>
        <v>0.99629629600000003</v>
      </c>
      <c r="Q336" s="3">
        <f t="shared" si="63"/>
        <v>1.7775599999999999E-2</v>
      </c>
      <c r="R336" s="3">
        <f t="shared" si="65"/>
        <v>1.0177756</v>
      </c>
      <c r="S336" s="17">
        <f t="shared" si="66"/>
        <v>2.0536445016052944</v>
      </c>
      <c r="T336" s="18" t="str">
        <f>IF(S336&lt;MAX(S$2:S336),(S336-MAX($S$2:S336))/MAX($S$2:S336),"")</f>
        <v/>
      </c>
      <c r="U336" s="18" t="str">
        <f t="shared" si="62"/>
        <v/>
      </c>
      <c r="V336" s="18" t="str">
        <f t="shared" si="61"/>
        <v/>
      </c>
      <c r="W336" s="18" t="str">
        <f t="shared" si="67"/>
        <v/>
      </c>
      <c r="X336" s="16" t="str">
        <f>IF(W336&lt;0,COUNTIF($V$2:V336,W336),"")</f>
        <v/>
      </c>
      <c r="Y336" s="16" t="str">
        <f>IF(W336&lt;0,COUNTIF(U336:$U$1045,W336)-1,"")</f>
        <v/>
      </c>
      <c r="Z336" s="20" t="str">
        <f t="shared" ref="Z336:Z399" si="72">IF(W336&lt;0,Y336+X336,"")</f>
        <v/>
      </c>
      <c r="AA336" s="15" t="str">
        <f>IF(W336=MIN(W:W),G336,"")</f>
        <v/>
      </c>
    </row>
    <row r="337" spans="7:27" x14ac:dyDescent="0.2">
      <c r="G337" s="15">
        <v>19694</v>
      </c>
      <c r="H337" s="3">
        <v>1.5629999999999999E-3</v>
      </c>
      <c r="I337" s="3">
        <v>1.0345E-2</v>
      </c>
      <c r="J337" s="3">
        <v>0</v>
      </c>
      <c r="K337" s="3">
        <f t="shared" si="68"/>
        <v>1.5629999999999999E-3</v>
      </c>
      <c r="L337" s="3">
        <f t="shared" si="69"/>
        <v>1.001563</v>
      </c>
      <c r="M337" s="3">
        <f t="shared" si="70"/>
        <v>1.0345E-2</v>
      </c>
      <c r="N337" s="3">
        <f t="shared" si="69"/>
        <v>1.010345</v>
      </c>
      <c r="O337" s="3">
        <f t="shared" si="71"/>
        <v>0</v>
      </c>
      <c r="P337" s="3">
        <f t="shared" si="64"/>
        <v>1</v>
      </c>
      <c r="Q337" s="3">
        <f t="shared" si="63"/>
        <v>5.0758000000000001E-3</v>
      </c>
      <c r="R337" s="3">
        <f t="shared" si="65"/>
        <v>1.0050758</v>
      </c>
      <c r="S337" s="17">
        <f t="shared" si="66"/>
        <v>2.0640683903665424</v>
      </c>
      <c r="T337" s="18" t="str">
        <f>IF(S337&lt;MAX(S$2:S337),(S337-MAX($S$2:S337))/MAX($S$2:S337),"")</f>
        <v/>
      </c>
      <c r="U337" s="18" t="str">
        <f t="shared" si="62"/>
        <v/>
      </c>
      <c r="V337" s="18" t="str">
        <f t="shared" si="61"/>
        <v/>
      </c>
      <c r="W337" s="18" t="str">
        <f t="shared" si="67"/>
        <v/>
      </c>
      <c r="X337" s="16" t="str">
        <f>IF(W337&lt;0,COUNTIF($V$2:V337,W337),"")</f>
        <v/>
      </c>
      <c r="Y337" s="16" t="str">
        <f>IF(W337&lt;0,COUNTIF(U337:$U$1045,W337)-1,"")</f>
        <v/>
      </c>
      <c r="Z337" s="20" t="str">
        <f t="shared" si="72"/>
        <v/>
      </c>
      <c r="AA337" s="15" t="str">
        <f>IF(W337=MIN(W:W),G337,"")</f>
        <v/>
      </c>
    </row>
    <row r="338" spans="7:27" x14ac:dyDescent="0.2">
      <c r="G338" s="15">
        <v>19725</v>
      </c>
      <c r="H338" s="3">
        <v>5.2123000000000003E-2</v>
      </c>
      <c r="I338" s="3">
        <v>6.476E-3</v>
      </c>
      <c r="J338" s="3">
        <v>0</v>
      </c>
      <c r="K338" s="3">
        <f t="shared" si="68"/>
        <v>5.2123000000000003E-2</v>
      </c>
      <c r="L338" s="3">
        <f t="shared" si="69"/>
        <v>1.0521229999999999</v>
      </c>
      <c r="M338" s="3">
        <f t="shared" si="70"/>
        <v>6.476E-3</v>
      </c>
      <c r="N338" s="3">
        <f t="shared" si="69"/>
        <v>1.0064759999999999</v>
      </c>
      <c r="O338" s="3">
        <f t="shared" si="71"/>
        <v>0</v>
      </c>
      <c r="P338" s="3">
        <f t="shared" si="64"/>
        <v>1</v>
      </c>
      <c r="Q338" s="3">
        <f t="shared" si="63"/>
        <v>3.3864199999999997E-2</v>
      </c>
      <c r="R338" s="3">
        <f t="shared" si="65"/>
        <v>1.0338642</v>
      </c>
      <c r="S338" s="17">
        <f t="shared" si="66"/>
        <v>2.1339664151515931</v>
      </c>
      <c r="T338" s="18" t="str">
        <f>IF(S338&lt;MAX(S$2:S338),(S338-MAX($S$2:S338))/MAX($S$2:S338),"")</f>
        <v/>
      </c>
      <c r="U338" s="18" t="str">
        <f t="shared" si="62"/>
        <v/>
      </c>
      <c r="V338" s="18" t="str">
        <f t="shared" si="61"/>
        <v/>
      </c>
      <c r="W338" s="18" t="str">
        <f t="shared" si="67"/>
        <v/>
      </c>
      <c r="X338" s="16" t="str">
        <f>IF(W338&lt;0,COUNTIF($V$2:V338,W338),"")</f>
        <v/>
      </c>
      <c r="Y338" s="16" t="str">
        <f>IF(W338&lt;0,COUNTIF(U338:$U$1045,W338)-1,"")</f>
        <v/>
      </c>
      <c r="Z338" s="20" t="str">
        <f t="shared" si="72"/>
        <v/>
      </c>
      <c r="AA338" s="15" t="str">
        <f>IF(W338=MIN(W:W),G338,"")</f>
        <v/>
      </c>
    </row>
    <row r="339" spans="7:27" x14ac:dyDescent="0.2">
      <c r="G339" s="15">
        <v>19756</v>
      </c>
      <c r="H339" s="3">
        <v>1.7434999999999999E-2</v>
      </c>
      <c r="I339" s="3">
        <v>1.0031E-2</v>
      </c>
      <c r="J339" s="3">
        <v>0</v>
      </c>
      <c r="K339" s="3">
        <f t="shared" si="68"/>
        <v>1.7434999999999999E-2</v>
      </c>
      <c r="L339" s="3">
        <f t="shared" si="69"/>
        <v>1.0174350000000001</v>
      </c>
      <c r="M339" s="3">
        <f t="shared" si="70"/>
        <v>1.0031E-2</v>
      </c>
      <c r="N339" s="3">
        <f t="shared" si="69"/>
        <v>1.0100309999999999</v>
      </c>
      <c r="O339" s="3">
        <f t="shared" si="71"/>
        <v>0</v>
      </c>
      <c r="P339" s="3">
        <f t="shared" si="64"/>
        <v>1</v>
      </c>
      <c r="Q339" s="3">
        <f t="shared" si="63"/>
        <v>1.4473400000000001E-2</v>
      </c>
      <c r="R339" s="3">
        <f t="shared" si="65"/>
        <v>1.0144734</v>
      </c>
      <c r="S339" s="17">
        <f t="shared" si="66"/>
        <v>2.1648521646646479</v>
      </c>
      <c r="T339" s="18" t="str">
        <f>IF(S339&lt;MAX(S$2:S339),(S339-MAX($S$2:S339))/MAX($S$2:S339),"")</f>
        <v/>
      </c>
      <c r="U339" s="18" t="str">
        <f t="shared" si="62"/>
        <v/>
      </c>
      <c r="V339" s="18" t="str">
        <f t="shared" si="61"/>
        <v/>
      </c>
      <c r="W339" s="18" t="str">
        <f t="shared" si="67"/>
        <v/>
      </c>
      <c r="X339" s="16" t="str">
        <f>IF(W339&lt;0,COUNTIF($V$2:V339,W339),"")</f>
        <v/>
      </c>
      <c r="Y339" s="16" t="str">
        <f>IF(W339&lt;0,COUNTIF(U339:$U$1045,W339)-1,"")</f>
        <v/>
      </c>
      <c r="Z339" s="20" t="str">
        <f t="shared" si="72"/>
        <v/>
      </c>
      <c r="AA339" s="15" t="str">
        <f>IF(W339=MIN(W:W),G339,"")</f>
        <v/>
      </c>
    </row>
    <row r="340" spans="7:27" x14ac:dyDescent="0.2">
      <c r="G340" s="15">
        <v>19784</v>
      </c>
      <c r="H340" s="3">
        <v>3.7144000000000003E-2</v>
      </c>
      <c r="I340" s="3">
        <v>2.6800000000000001E-3</v>
      </c>
      <c r="J340" s="3">
        <v>0</v>
      </c>
      <c r="K340" s="3">
        <f t="shared" si="68"/>
        <v>3.7144000000000003E-2</v>
      </c>
      <c r="L340" s="3">
        <f t="shared" si="69"/>
        <v>1.0371440000000001</v>
      </c>
      <c r="M340" s="3">
        <f t="shared" si="70"/>
        <v>2.6800000000000001E-3</v>
      </c>
      <c r="N340" s="3">
        <f t="shared" si="69"/>
        <v>1.00268</v>
      </c>
      <c r="O340" s="3">
        <f t="shared" si="71"/>
        <v>0</v>
      </c>
      <c r="P340" s="3">
        <f t="shared" si="64"/>
        <v>1</v>
      </c>
      <c r="Q340" s="3">
        <f t="shared" si="63"/>
        <v>2.3358400000000001E-2</v>
      </c>
      <c r="R340" s="3">
        <f t="shared" si="65"/>
        <v>1.0233584</v>
      </c>
      <c r="S340" s="17">
        <f t="shared" si="66"/>
        <v>2.2154196474677508</v>
      </c>
      <c r="T340" s="18" t="str">
        <f>IF(S340&lt;MAX(S$2:S340),(S340-MAX($S$2:S340))/MAX($S$2:S340),"")</f>
        <v/>
      </c>
      <c r="U340" s="18" t="str">
        <f t="shared" si="62"/>
        <v/>
      </c>
      <c r="V340" s="18" t="str">
        <f t="shared" si="61"/>
        <v/>
      </c>
      <c r="W340" s="18" t="str">
        <f t="shared" si="67"/>
        <v/>
      </c>
      <c r="X340" s="16" t="str">
        <f>IF(W340&lt;0,COUNTIF($V$2:V340,W340),"")</f>
        <v/>
      </c>
      <c r="Y340" s="16" t="str">
        <f>IF(W340&lt;0,COUNTIF(U340:$U$1045,W340)-1,"")</f>
        <v/>
      </c>
      <c r="Z340" s="20" t="str">
        <f t="shared" si="72"/>
        <v/>
      </c>
      <c r="AA340" s="15" t="str">
        <f>IF(W340=MIN(W:W),G340,"")</f>
        <v/>
      </c>
    </row>
    <row r="341" spans="7:27" x14ac:dyDescent="0.2">
      <c r="G341" s="15">
        <v>19815</v>
      </c>
      <c r="H341" s="3">
        <v>4.3201000000000003E-2</v>
      </c>
      <c r="I341" s="3">
        <v>4.326E-3</v>
      </c>
      <c r="J341" s="3">
        <v>-3.7174719999999999E-3</v>
      </c>
      <c r="K341" s="3">
        <f t="shared" si="68"/>
        <v>4.3201000000000003E-2</v>
      </c>
      <c r="L341" s="3">
        <f t="shared" si="69"/>
        <v>1.043201</v>
      </c>
      <c r="M341" s="3">
        <f t="shared" si="70"/>
        <v>4.326E-3</v>
      </c>
      <c r="N341" s="3">
        <f t="shared" si="69"/>
        <v>1.0043260000000001</v>
      </c>
      <c r="O341" s="3">
        <f t="shared" si="71"/>
        <v>-3.7174719999999999E-3</v>
      </c>
      <c r="P341" s="3">
        <f t="shared" si="64"/>
        <v>0.99628252799999995</v>
      </c>
      <c r="Q341" s="3">
        <f t="shared" si="63"/>
        <v>2.7651000000000002E-2</v>
      </c>
      <c r="R341" s="3">
        <f t="shared" si="65"/>
        <v>1.0276510000000001</v>
      </c>
      <c r="S341" s="17">
        <f t="shared" si="66"/>
        <v>2.276678216139882</v>
      </c>
      <c r="T341" s="18" t="str">
        <f>IF(S341&lt;MAX(S$2:S341),(S341-MAX($S$2:S341))/MAX($S$2:S341),"")</f>
        <v/>
      </c>
      <c r="U341" s="18" t="str">
        <f t="shared" si="62"/>
        <v/>
      </c>
      <c r="V341" s="18" t="str">
        <f t="shared" si="61"/>
        <v/>
      </c>
      <c r="W341" s="18" t="str">
        <f t="shared" si="67"/>
        <v/>
      </c>
      <c r="X341" s="16" t="str">
        <f>IF(W341&lt;0,COUNTIF($V$2:V341,W341),"")</f>
        <v/>
      </c>
      <c r="Y341" s="16" t="str">
        <f>IF(W341&lt;0,COUNTIF(U341:$U$1045,W341)-1,"")</f>
        <v/>
      </c>
      <c r="Z341" s="20" t="str">
        <f t="shared" si="72"/>
        <v/>
      </c>
      <c r="AA341" s="15" t="str">
        <f>IF(W341=MIN(W:W),G341,"")</f>
        <v/>
      </c>
    </row>
    <row r="342" spans="7:27" x14ac:dyDescent="0.2">
      <c r="G342" s="15">
        <v>19845</v>
      </c>
      <c r="H342" s="3">
        <v>3.1329000000000003E-2</v>
      </c>
      <c r="I342" s="3">
        <v>-7.3400000000000002E-3</v>
      </c>
      <c r="J342" s="3">
        <v>3.7313429999999998E-3</v>
      </c>
      <c r="K342" s="3">
        <f t="shared" si="68"/>
        <v>3.1329000000000003E-2</v>
      </c>
      <c r="L342" s="3">
        <f t="shared" si="69"/>
        <v>1.0313289999999999</v>
      </c>
      <c r="M342" s="3">
        <f t="shared" si="70"/>
        <v>-7.3400000000000002E-3</v>
      </c>
      <c r="N342" s="3">
        <f t="shared" si="69"/>
        <v>0.99265999999999999</v>
      </c>
      <c r="O342" s="3">
        <f t="shared" si="71"/>
        <v>3.7313429999999998E-3</v>
      </c>
      <c r="P342" s="3">
        <f t="shared" si="64"/>
        <v>1.0037313430000001</v>
      </c>
      <c r="Q342" s="3">
        <f t="shared" si="63"/>
        <v>1.5861400000000001E-2</v>
      </c>
      <c r="R342" s="3">
        <f t="shared" si="65"/>
        <v>1.0158613999999999</v>
      </c>
      <c r="S342" s="17">
        <f t="shared" si="66"/>
        <v>2.3127895199973629</v>
      </c>
      <c r="T342" s="18" t="str">
        <f>IF(S342&lt;MAX(S$2:S342),(S342-MAX($S$2:S342))/MAX($S$2:S342),"")</f>
        <v/>
      </c>
      <c r="U342" s="18" t="str">
        <f t="shared" si="62"/>
        <v/>
      </c>
      <c r="V342" s="18" t="str">
        <f t="shared" si="61"/>
        <v/>
      </c>
      <c r="W342" s="18" t="str">
        <f t="shared" si="67"/>
        <v/>
      </c>
      <c r="X342" s="16" t="str">
        <f>IF(W342&lt;0,COUNTIF($V$2:V342,W342),"")</f>
        <v/>
      </c>
      <c r="Y342" s="16" t="str">
        <f>IF(W342&lt;0,COUNTIF(U342:$U$1045,W342)-1,"")</f>
        <v/>
      </c>
      <c r="Z342" s="20" t="str">
        <f t="shared" si="72"/>
        <v/>
      </c>
      <c r="AA342" s="15" t="str">
        <f>IF(W342=MIN(W:W),G342,"")</f>
        <v/>
      </c>
    </row>
    <row r="343" spans="7:27" x14ac:dyDescent="0.2">
      <c r="G343" s="15">
        <v>19876</v>
      </c>
      <c r="H343" s="3">
        <v>1.1313999999999999E-2</v>
      </c>
      <c r="I343" s="3">
        <v>1.2477E-2</v>
      </c>
      <c r="J343" s="3">
        <v>0</v>
      </c>
      <c r="K343" s="3">
        <f t="shared" si="68"/>
        <v>1.1313999999999999E-2</v>
      </c>
      <c r="L343" s="3">
        <f t="shared" si="69"/>
        <v>1.011314</v>
      </c>
      <c r="M343" s="3">
        <f t="shared" si="70"/>
        <v>1.2477E-2</v>
      </c>
      <c r="N343" s="3">
        <f t="shared" si="69"/>
        <v>1.0124770000000001</v>
      </c>
      <c r="O343" s="3">
        <f t="shared" si="71"/>
        <v>0</v>
      </c>
      <c r="P343" s="3">
        <f t="shared" si="64"/>
        <v>1</v>
      </c>
      <c r="Q343" s="3">
        <f t="shared" si="63"/>
        <v>1.17792E-2</v>
      </c>
      <c r="R343" s="3">
        <f t="shared" si="65"/>
        <v>1.0117792000000001</v>
      </c>
      <c r="S343" s="17">
        <f t="shared" si="66"/>
        <v>2.340032330311316</v>
      </c>
      <c r="T343" s="18" t="str">
        <f>IF(S343&lt;MAX(S$2:S343),(S343-MAX($S$2:S343))/MAX($S$2:S343),"")</f>
        <v/>
      </c>
      <c r="U343" s="18" t="str">
        <f t="shared" si="62"/>
        <v/>
      </c>
      <c r="V343" s="18" t="str">
        <f t="shared" si="61"/>
        <v/>
      </c>
      <c r="W343" s="18" t="str">
        <f t="shared" si="67"/>
        <v/>
      </c>
      <c r="X343" s="16" t="str">
        <f>IF(W343&lt;0,COUNTIF($V$2:V343,W343),"")</f>
        <v/>
      </c>
      <c r="Y343" s="16" t="str">
        <f>IF(W343&lt;0,COUNTIF(U343:$U$1045,W343)-1,"")</f>
        <v/>
      </c>
      <c r="Z343" s="20" t="str">
        <f t="shared" si="72"/>
        <v/>
      </c>
      <c r="AA343" s="15" t="str">
        <f>IF(W343=MIN(W:W),G343,"")</f>
        <v/>
      </c>
    </row>
    <row r="344" spans="7:27" x14ac:dyDescent="0.2">
      <c r="G344" s="15">
        <v>19906</v>
      </c>
      <c r="H344" s="3">
        <v>5.0058999999999999E-2</v>
      </c>
      <c r="I344" s="3">
        <v>-5.4000000000000001E-4</v>
      </c>
      <c r="J344" s="3">
        <v>0</v>
      </c>
      <c r="K344" s="3">
        <f t="shared" si="68"/>
        <v>5.0058999999999999E-2</v>
      </c>
      <c r="L344" s="3">
        <f t="shared" si="69"/>
        <v>1.0500590000000001</v>
      </c>
      <c r="M344" s="3">
        <f t="shared" si="70"/>
        <v>-5.4000000000000001E-4</v>
      </c>
      <c r="N344" s="3">
        <f t="shared" si="69"/>
        <v>0.99946000000000002</v>
      </c>
      <c r="O344" s="3">
        <f t="shared" si="71"/>
        <v>0</v>
      </c>
      <c r="P344" s="3">
        <f t="shared" si="64"/>
        <v>1</v>
      </c>
      <c r="Q344" s="3">
        <f t="shared" si="63"/>
        <v>2.9819399999999996E-2</v>
      </c>
      <c r="R344" s="3">
        <f t="shared" si="65"/>
        <v>1.0298194000000001</v>
      </c>
      <c r="S344" s="17">
        <f t="shared" si="66"/>
        <v>2.4098106903818013</v>
      </c>
      <c r="T344" s="18" t="str">
        <f>IF(S344&lt;MAX(S$2:S344),(S344-MAX($S$2:S344))/MAX($S$2:S344),"")</f>
        <v/>
      </c>
      <c r="U344" s="18" t="str">
        <f t="shared" si="62"/>
        <v/>
      </c>
      <c r="V344" s="18" t="str">
        <f t="shared" si="61"/>
        <v/>
      </c>
      <c r="W344" s="18" t="str">
        <f t="shared" si="67"/>
        <v/>
      </c>
      <c r="X344" s="16" t="str">
        <f>IF(W344&lt;0,COUNTIF($V$2:V344,W344),"")</f>
        <v/>
      </c>
      <c r="Y344" s="16" t="str">
        <f>IF(W344&lt;0,COUNTIF(U344:$U$1045,W344)-1,"")</f>
        <v/>
      </c>
      <c r="Z344" s="20" t="str">
        <f t="shared" si="72"/>
        <v/>
      </c>
      <c r="AA344" s="15" t="str">
        <f>IF(W344=MIN(W:W),G344,"")</f>
        <v/>
      </c>
    </row>
    <row r="345" spans="7:27" x14ac:dyDescent="0.2">
      <c r="G345" s="15">
        <v>19937</v>
      </c>
      <c r="H345" s="3">
        <v>-2.2492999999999999E-2</v>
      </c>
      <c r="I345" s="3">
        <v>1.09E-3</v>
      </c>
      <c r="J345" s="3">
        <v>0</v>
      </c>
      <c r="K345" s="3">
        <f t="shared" si="68"/>
        <v>-2.2492999999999999E-2</v>
      </c>
      <c r="L345" s="3">
        <f t="shared" si="69"/>
        <v>0.97750700000000001</v>
      </c>
      <c r="M345" s="3">
        <f t="shared" si="70"/>
        <v>1.09E-3</v>
      </c>
      <c r="N345" s="3">
        <f t="shared" si="69"/>
        <v>1.00109</v>
      </c>
      <c r="O345" s="3">
        <f t="shared" si="71"/>
        <v>0</v>
      </c>
      <c r="P345" s="3">
        <f t="shared" si="64"/>
        <v>1</v>
      </c>
      <c r="Q345" s="3">
        <f t="shared" si="63"/>
        <v>-1.3059799999999998E-2</v>
      </c>
      <c r="R345" s="3">
        <f t="shared" si="65"/>
        <v>0.98694020000000005</v>
      </c>
      <c r="S345" s="17">
        <f t="shared" si="66"/>
        <v>2.3783390447275532</v>
      </c>
      <c r="T345" s="18">
        <f>IF(S345&lt;MAX(S$2:S345),(S345-MAX($S$2:S345))/MAX($S$2:S345),"")</f>
        <v>-1.3059799999999936E-2</v>
      </c>
      <c r="U345" s="18">
        <f t="shared" si="62"/>
        <v>-1.3059799999999936E-2</v>
      </c>
      <c r="V345" s="18">
        <f t="shared" si="61"/>
        <v>-1.3059799999999936E-2</v>
      </c>
      <c r="W345" s="18" t="str">
        <f t="shared" si="67"/>
        <v/>
      </c>
      <c r="X345" s="16" t="str">
        <f>IF(W345&lt;0,COUNTIF($V$2:V345,W345),"")</f>
        <v/>
      </c>
      <c r="Y345" s="16" t="str">
        <f>IF(W345&lt;0,COUNTIF(U345:$U$1045,W345)-1,"")</f>
        <v/>
      </c>
      <c r="Z345" s="20" t="str">
        <f t="shared" si="72"/>
        <v/>
      </c>
      <c r="AA345" s="15" t="str">
        <f>IF(W345=MIN(W:W),G345,"")</f>
        <v/>
      </c>
    </row>
    <row r="346" spans="7:27" x14ac:dyDescent="0.2">
      <c r="G346" s="15">
        <v>19968</v>
      </c>
      <c r="H346" s="3">
        <v>6.4440999999999998E-2</v>
      </c>
      <c r="I346" s="3">
        <v>-2.0300000000000001E-3</v>
      </c>
      <c r="J346" s="3">
        <v>-3.7174719999999999E-3</v>
      </c>
      <c r="K346" s="3">
        <f t="shared" si="68"/>
        <v>6.4440999999999998E-2</v>
      </c>
      <c r="L346" s="3">
        <f t="shared" si="69"/>
        <v>1.064441</v>
      </c>
      <c r="M346" s="3">
        <f t="shared" si="70"/>
        <v>-2.0300000000000001E-3</v>
      </c>
      <c r="N346" s="3">
        <f t="shared" si="69"/>
        <v>0.99797000000000002</v>
      </c>
      <c r="O346" s="3">
        <f t="shared" si="71"/>
        <v>-3.7174719999999999E-3</v>
      </c>
      <c r="P346" s="3">
        <f t="shared" si="64"/>
        <v>0.99628252799999995</v>
      </c>
      <c r="Q346" s="3">
        <f t="shared" si="63"/>
        <v>3.78526E-2</v>
      </c>
      <c r="R346" s="3">
        <f t="shared" si="65"/>
        <v>1.0378525999999999</v>
      </c>
      <c r="S346" s="17">
        <f t="shared" si="66"/>
        <v>2.4683653612520073</v>
      </c>
      <c r="T346" s="18" t="str">
        <f>IF(S346&lt;MAX(S$2:S346),(S346-MAX($S$2:S346))/MAX($S$2:S346),"")</f>
        <v/>
      </c>
      <c r="U346" s="18" t="str">
        <f t="shared" si="62"/>
        <v/>
      </c>
      <c r="V346" s="18" t="str">
        <f t="shared" si="61"/>
        <v/>
      </c>
      <c r="W346" s="18" t="str">
        <f t="shared" si="67"/>
        <v/>
      </c>
      <c r="X346" s="16" t="str">
        <f>IF(W346&lt;0,COUNTIF($V$2:V346,W346),"")</f>
        <v/>
      </c>
      <c r="Y346" s="16" t="str">
        <f>IF(W346&lt;0,COUNTIF(U346:$U$1045,W346)-1,"")</f>
        <v/>
      </c>
      <c r="Z346" s="20" t="str">
        <f t="shared" si="72"/>
        <v/>
      </c>
      <c r="AA346" s="15" t="str">
        <f>IF(W346=MIN(W:W),G346,"")</f>
        <v/>
      </c>
    </row>
    <row r="347" spans="7:27" x14ac:dyDescent="0.2">
      <c r="G347" s="15">
        <v>19998</v>
      </c>
      <c r="H347" s="3">
        <v>-1.5994000000000001E-2</v>
      </c>
      <c r="I347" s="3">
        <v>-8.8999999999999995E-4</v>
      </c>
      <c r="J347" s="3">
        <v>0</v>
      </c>
      <c r="K347" s="3">
        <f t="shared" si="68"/>
        <v>-1.5994000000000001E-2</v>
      </c>
      <c r="L347" s="3">
        <f t="shared" si="69"/>
        <v>0.98400600000000005</v>
      </c>
      <c r="M347" s="3">
        <f t="shared" si="70"/>
        <v>-8.8999999999999995E-4</v>
      </c>
      <c r="N347" s="3">
        <f t="shared" si="69"/>
        <v>0.99911000000000005</v>
      </c>
      <c r="O347" s="3">
        <f t="shared" si="71"/>
        <v>0</v>
      </c>
      <c r="P347" s="3">
        <f t="shared" si="64"/>
        <v>1</v>
      </c>
      <c r="Q347" s="3">
        <f t="shared" si="63"/>
        <v>-9.9524000000000001E-3</v>
      </c>
      <c r="R347" s="3">
        <f t="shared" si="65"/>
        <v>0.99004760000000003</v>
      </c>
      <c r="S347" s="17">
        <f t="shared" si="66"/>
        <v>2.4437992018306831</v>
      </c>
      <c r="T347" s="18">
        <f>IF(S347&lt;MAX(S$2:S347),(S347-MAX($S$2:S347))/MAX($S$2:S347),"")</f>
        <v>-9.9523999999998995E-3</v>
      </c>
      <c r="U347" s="18">
        <f t="shared" si="62"/>
        <v>-9.9523999999998995E-3</v>
      </c>
      <c r="V347" s="18">
        <f t="shared" si="61"/>
        <v>-9.9523999999998995E-3</v>
      </c>
      <c r="W347" s="18" t="str">
        <f t="shared" si="67"/>
        <v/>
      </c>
      <c r="X347" s="16" t="str">
        <f>IF(W347&lt;0,COUNTIF($V$2:V347,W347),"")</f>
        <v/>
      </c>
      <c r="Y347" s="16" t="str">
        <f>IF(W347&lt;0,COUNTIF(U347:$U$1045,W347)-1,"")</f>
        <v/>
      </c>
      <c r="Z347" s="20" t="str">
        <f t="shared" si="72"/>
        <v/>
      </c>
      <c r="AA347" s="15" t="str">
        <f>IF(W347=MIN(W:W),G347,"")</f>
        <v/>
      </c>
    </row>
    <row r="348" spans="7:27" x14ac:dyDescent="0.2">
      <c r="G348" s="15">
        <v>20029</v>
      </c>
      <c r="H348" s="3">
        <v>9.4237000000000001E-2</v>
      </c>
      <c r="I348" s="3">
        <v>-8.0000000000000007E-5</v>
      </c>
      <c r="J348" s="3">
        <v>0</v>
      </c>
      <c r="K348" s="3">
        <f t="shared" si="68"/>
        <v>9.4237000000000001E-2</v>
      </c>
      <c r="L348" s="3">
        <f t="shared" si="69"/>
        <v>1.0942369999999999</v>
      </c>
      <c r="M348" s="3">
        <f t="shared" si="70"/>
        <v>-8.0000000000000007E-5</v>
      </c>
      <c r="N348" s="3">
        <f t="shared" si="69"/>
        <v>0.99992000000000003</v>
      </c>
      <c r="O348" s="3">
        <f t="shared" si="71"/>
        <v>0</v>
      </c>
      <c r="P348" s="3">
        <f t="shared" si="64"/>
        <v>1</v>
      </c>
      <c r="Q348" s="3">
        <f t="shared" si="63"/>
        <v>5.6510200000000003E-2</v>
      </c>
      <c r="R348" s="3">
        <f t="shared" si="65"/>
        <v>1.0565102</v>
      </c>
      <c r="S348" s="17">
        <f t="shared" si="66"/>
        <v>2.5818987834859755</v>
      </c>
      <c r="T348" s="18" t="str">
        <f>IF(S348&lt;MAX(S$2:S348),(S348-MAX($S$2:S348))/MAX($S$2:S348),"")</f>
        <v/>
      </c>
      <c r="U348" s="18" t="str">
        <f t="shared" si="62"/>
        <v/>
      </c>
      <c r="V348" s="18" t="str">
        <f t="shared" si="61"/>
        <v/>
      </c>
      <c r="W348" s="18" t="str">
        <f t="shared" si="67"/>
        <v/>
      </c>
      <c r="X348" s="16" t="str">
        <f>IF(W348&lt;0,COUNTIF($V$2:V348,W348),"")</f>
        <v/>
      </c>
      <c r="Y348" s="16" t="str">
        <f>IF(W348&lt;0,COUNTIF(U348:$U$1045,W348)-1,"")</f>
        <v/>
      </c>
      <c r="Z348" s="20" t="str">
        <f t="shared" si="72"/>
        <v/>
      </c>
      <c r="AA348" s="15" t="str">
        <f>IF(W348=MIN(W:W),G348,"")</f>
        <v/>
      </c>
    </row>
    <row r="349" spans="7:27" x14ac:dyDescent="0.2">
      <c r="G349" s="15">
        <v>20059</v>
      </c>
      <c r="H349" s="3">
        <v>5.5356000000000002E-2</v>
      </c>
      <c r="I349" s="3">
        <v>4.6200000000000001E-4</v>
      </c>
      <c r="J349" s="3">
        <v>-3.7313429999999998E-3</v>
      </c>
      <c r="K349" s="3">
        <f t="shared" si="68"/>
        <v>5.5356000000000002E-2</v>
      </c>
      <c r="L349" s="3">
        <f t="shared" si="69"/>
        <v>1.055356</v>
      </c>
      <c r="M349" s="3">
        <f t="shared" si="70"/>
        <v>4.6200000000000001E-4</v>
      </c>
      <c r="N349" s="3">
        <f t="shared" si="69"/>
        <v>1.000462</v>
      </c>
      <c r="O349" s="3">
        <f t="shared" si="71"/>
        <v>-3.7313429999999998E-3</v>
      </c>
      <c r="P349" s="3">
        <f t="shared" si="64"/>
        <v>0.996268657</v>
      </c>
      <c r="Q349" s="3">
        <f t="shared" si="63"/>
        <v>3.3398400000000002E-2</v>
      </c>
      <c r="R349" s="3">
        <f t="shared" si="65"/>
        <v>1.0333984000000001</v>
      </c>
      <c r="S349" s="17">
        <f t="shared" si="66"/>
        <v>2.6681300718163534</v>
      </c>
      <c r="T349" s="18" t="str">
        <f>IF(S349&lt;MAX(S$2:S349),(S349-MAX($S$2:S349))/MAX($S$2:S349),"")</f>
        <v/>
      </c>
      <c r="U349" s="18" t="str">
        <f t="shared" si="62"/>
        <v/>
      </c>
      <c r="V349" s="18" t="str">
        <f t="shared" si="61"/>
        <v/>
      </c>
      <c r="W349" s="18" t="str">
        <f t="shared" si="67"/>
        <v/>
      </c>
      <c r="X349" s="16" t="str">
        <f>IF(W349&lt;0,COUNTIF($V$2:V349,W349),"")</f>
        <v/>
      </c>
      <c r="Y349" s="16" t="str">
        <f>IF(W349&lt;0,COUNTIF(U349:$U$1045,W349)-1,"")</f>
        <v/>
      </c>
      <c r="Z349" s="20" t="str">
        <f t="shared" si="72"/>
        <v/>
      </c>
      <c r="AA349" s="15" t="str">
        <f>IF(W349=MIN(W:W),G349,"")</f>
        <v/>
      </c>
    </row>
    <row r="350" spans="7:27" x14ac:dyDescent="0.2">
      <c r="G350" s="15">
        <v>20090</v>
      </c>
      <c r="H350" s="3">
        <v>7.0270000000000003E-3</v>
      </c>
      <c r="I350" s="3">
        <v>-3.1700000000000001E-3</v>
      </c>
      <c r="J350" s="3">
        <v>0</v>
      </c>
      <c r="K350" s="3">
        <f t="shared" si="68"/>
        <v>7.0270000000000003E-3</v>
      </c>
      <c r="L350" s="3">
        <f t="shared" si="69"/>
        <v>1.0070269999999999</v>
      </c>
      <c r="M350" s="3">
        <f t="shared" si="70"/>
        <v>-3.1700000000000001E-3</v>
      </c>
      <c r="N350" s="3">
        <f t="shared" si="69"/>
        <v>0.99682999999999999</v>
      </c>
      <c r="O350" s="3">
        <f t="shared" si="71"/>
        <v>0</v>
      </c>
      <c r="P350" s="3">
        <f t="shared" si="64"/>
        <v>1</v>
      </c>
      <c r="Q350" s="3">
        <f t="shared" si="63"/>
        <v>2.9481999999999998E-3</v>
      </c>
      <c r="R350" s="3">
        <f t="shared" si="65"/>
        <v>1.0029482000000001</v>
      </c>
      <c r="S350" s="17">
        <f t="shared" si="66"/>
        <v>2.6759962528940826</v>
      </c>
      <c r="T350" s="18" t="str">
        <f>IF(S350&lt;MAX(S$2:S350),(S350-MAX($S$2:S350))/MAX($S$2:S350),"")</f>
        <v/>
      </c>
      <c r="U350" s="18" t="str">
        <f t="shared" si="62"/>
        <v/>
      </c>
      <c r="V350" s="18" t="str">
        <f t="shared" si="61"/>
        <v/>
      </c>
      <c r="W350" s="18" t="str">
        <f t="shared" si="67"/>
        <v/>
      </c>
      <c r="X350" s="16" t="str">
        <f>IF(W350&lt;0,COUNTIF($V$2:V350,W350),"")</f>
        <v/>
      </c>
      <c r="Y350" s="16" t="str">
        <f>IF(W350&lt;0,COUNTIF(U350:$U$1045,W350)-1,"")</f>
        <v/>
      </c>
      <c r="Z350" s="20" t="str">
        <f t="shared" si="72"/>
        <v/>
      </c>
      <c r="AA350" s="15" t="str">
        <f>IF(W350=MIN(W:W),G350,"")</f>
        <v/>
      </c>
    </row>
    <row r="351" spans="7:27" x14ac:dyDescent="0.2">
      <c r="G351" s="15">
        <v>20121</v>
      </c>
      <c r="H351" s="3">
        <v>3.0970000000000001E-2</v>
      </c>
      <c r="I351" s="3">
        <v>-5.2300000000000003E-3</v>
      </c>
      <c r="J351" s="3">
        <v>0</v>
      </c>
      <c r="K351" s="3">
        <f t="shared" si="68"/>
        <v>3.0970000000000001E-2</v>
      </c>
      <c r="L351" s="3">
        <f t="shared" si="69"/>
        <v>1.0309699999999999</v>
      </c>
      <c r="M351" s="3">
        <f t="shared" si="70"/>
        <v>-5.2300000000000003E-3</v>
      </c>
      <c r="N351" s="3">
        <f t="shared" si="69"/>
        <v>0.99477000000000004</v>
      </c>
      <c r="O351" s="3">
        <f t="shared" si="71"/>
        <v>0</v>
      </c>
      <c r="P351" s="3">
        <f t="shared" si="64"/>
        <v>1</v>
      </c>
      <c r="Q351" s="3">
        <f t="shared" si="63"/>
        <v>1.6490000000000001E-2</v>
      </c>
      <c r="R351" s="3">
        <f t="shared" si="65"/>
        <v>1.0164899999999999</v>
      </c>
      <c r="S351" s="17">
        <f t="shared" si="66"/>
        <v>2.7201234311043057</v>
      </c>
      <c r="T351" s="18" t="str">
        <f>IF(S351&lt;MAX(S$2:S351),(S351-MAX($S$2:S351))/MAX($S$2:S351),"")</f>
        <v/>
      </c>
      <c r="U351" s="18" t="str">
        <f t="shared" si="62"/>
        <v/>
      </c>
      <c r="V351" s="18" t="str">
        <f t="shared" si="61"/>
        <v/>
      </c>
      <c r="W351" s="18" t="str">
        <f t="shared" si="67"/>
        <v/>
      </c>
      <c r="X351" s="16" t="str">
        <f>IF(W351&lt;0,COUNTIF($V$2:V351,W351),"")</f>
        <v/>
      </c>
      <c r="Y351" s="16" t="str">
        <f>IF(W351&lt;0,COUNTIF(U351:$U$1045,W351)-1,"")</f>
        <v/>
      </c>
      <c r="Z351" s="20" t="str">
        <f t="shared" si="72"/>
        <v/>
      </c>
      <c r="AA351" s="15" t="str">
        <f>IF(W351=MIN(W:W),G351,"")</f>
        <v/>
      </c>
    </row>
    <row r="352" spans="7:27" x14ac:dyDescent="0.2">
      <c r="G352" s="15">
        <v>20149</v>
      </c>
      <c r="H352" s="3">
        <v>-7.1699999999999997E-4</v>
      </c>
      <c r="I352" s="3">
        <v>2.4429999999999999E-3</v>
      </c>
      <c r="J352" s="3">
        <v>0</v>
      </c>
      <c r="K352" s="3">
        <f t="shared" si="68"/>
        <v>-7.1699999999999997E-4</v>
      </c>
      <c r="L352" s="3">
        <f t="shared" si="69"/>
        <v>0.99928300000000003</v>
      </c>
      <c r="M352" s="3">
        <f t="shared" si="70"/>
        <v>2.4429999999999999E-3</v>
      </c>
      <c r="N352" s="3">
        <f t="shared" si="69"/>
        <v>1.002443</v>
      </c>
      <c r="O352" s="3">
        <f t="shared" si="71"/>
        <v>0</v>
      </c>
      <c r="P352" s="3">
        <f t="shared" si="64"/>
        <v>1</v>
      </c>
      <c r="Q352" s="3">
        <f t="shared" si="63"/>
        <v>5.4699999999999996E-4</v>
      </c>
      <c r="R352" s="3">
        <f t="shared" si="65"/>
        <v>1.0005470000000001</v>
      </c>
      <c r="S352" s="17">
        <f t="shared" si="66"/>
        <v>2.7216113386211198</v>
      </c>
      <c r="T352" s="18" t="str">
        <f>IF(S352&lt;MAX(S$2:S352),(S352-MAX($S$2:S352))/MAX($S$2:S352),"")</f>
        <v/>
      </c>
      <c r="U352" s="18" t="str">
        <f t="shared" si="62"/>
        <v/>
      </c>
      <c r="V352" s="18" t="str">
        <f t="shared" si="61"/>
        <v/>
      </c>
      <c r="W352" s="18" t="str">
        <f t="shared" si="67"/>
        <v/>
      </c>
      <c r="X352" s="16" t="str">
        <f>IF(W352&lt;0,COUNTIF($V$2:V352,W352),"")</f>
        <v/>
      </c>
      <c r="Y352" s="16" t="str">
        <f>IF(W352&lt;0,COUNTIF(U352:$U$1045,W352)-1,"")</f>
        <v/>
      </c>
      <c r="Z352" s="20" t="str">
        <f t="shared" si="72"/>
        <v/>
      </c>
      <c r="AA352" s="15" t="str">
        <f>IF(W352=MIN(W:W),G352,"")</f>
        <v/>
      </c>
    </row>
    <row r="353" spans="7:27" x14ac:dyDescent="0.2">
      <c r="G353" s="15">
        <v>20180</v>
      </c>
      <c r="H353" s="3">
        <v>3.2051000000000003E-2</v>
      </c>
      <c r="I353" s="3">
        <v>4.4299999999999998E-4</v>
      </c>
      <c r="J353" s="3">
        <v>0</v>
      </c>
      <c r="K353" s="3">
        <f t="shared" si="68"/>
        <v>3.2051000000000003E-2</v>
      </c>
      <c r="L353" s="3">
        <f t="shared" si="69"/>
        <v>1.0320510000000001</v>
      </c>
      <c r="M353" s="3">
        <f t="shared" si="70"/>
        <v>4.4299999999999998E-4</v>
      </c>
      <c r="N353" s="3">
        <f t="shared" si="69"/>
        <v>1.000443</v>
      </c>
      <c r="O353" s="3">
        <f t="shared" si="71"/>
        <v>0</v>
      </c>
      <c r="P353" s="3">
        <f t="shared" si="64"/>
        <v>1</v>
      </c>
      <c r="Q353" s="3">
        <f t="shared" si="63"/>
        <v>1.9407799999999999E-2</v>
      </c>
      <c r="R353" s="3">
        <f t="shared" si="65"/>
        <v>1.0194078</v>
      </c>
      <c r="S353" s="17">
        <f t="shared" si="66"/>
        <v>2.7744318271588106</v>
      </c>
      <c r="T353" s="18" t="str">
        <f>IF(S353&lt;MAX(S$2:S353),(S353-MAX($S$2:S353))/MAX($S$2:S353),"")</f>
        <v/>
      </c>
      <c r="U353" s="18" t="str">
        <f t="shared" si="62"/>
        <v/>
      </c>
      <c r="V353" s="18" t="str">
        <f t="shared" si="61"/>
        <v/>
      </c>
      <c r="W353" s="18" t="str">
        <f t="shared" si="67"/>
        <v/>
      </c>
      <c r="X353" s="16" t="str">
        <f>IF(W353&lt;0,COUNTIF($V$2:V353,W353),"")</f>
        <v/>
      </c>
      <c r="Y353" s="16" t="str">
        <f>IF(W353&lt;0,COUNTIF(U353:$U$1045,W353)-1,"")</f>
        <v/>
      </c>
      <c r="Z353" s="20" t="str">
        <f t="shared" si="72"/>
        <v/>
      </c>
      <c r="AA353" s="15" t="str">
        <f>IF(W353=MIN(W:W),G353,"")</f>
        <v/>
      </c>
    </row>
    <row r="354" spans="7:27" x14ac:dyDescent="0.2">
      <c r="G354" s="15">
        <v>20210</v>
      </c>
      <c r="H354" s="3">
        <v>1.0531E-2</v>
      </c>
      <c r="I354" s="3">
        <v>1.3899999999999999E-4</v>
      </c>
      <c r="J354" s="3">
        <v>0</v>
      </c>
      <c r="K354" s="3">
        <f t="shared" si="68"/>
        <v>1.0531E-2</v>
      </c>
      <c r="L354" s="3">
        <f t="shared" si="69"/>
        <v>1.0105310000000001</v>
      </c>
      <c r="M354" s="3">
        <f t="shared" si="70"/>
        <v>1.3899999999999999E-4</v>
      </c>
      <c r="N354" s="3">
        <f t="shared" si="69"/>
        <v>1.0001389999999999</v>
      </c>
      <c r="O354" s="3">
        <f t="shared" si="71"/>
        <v>0</v>
      </c>
      <c r="P354" s="3">
        <f t="shared" si="64"/>
        <v>1</v>
      </c>
      <c r="Q354" s="3">
        <f t="shared" si="63"/>
        <v>6.3742E-3</v>
      </c>
      <c r="R354" s="3">
        <f t="shared" si="65"/>
        <v>1.0063742</v>
      </c>
      <c r="S354" s="17">
        <f t="shared" si="66"/>
        <v>2.7921166105114863</v>
      </c>
      <c r="T354" s="18" t="str">
        <f>IF(S354&lt;MAX(S$2:S354),(S354-MAX($S$2:S354))/MAX($S$2:S354),"")</f>
        <v/>
      </c>
      <c r="U354" s="18" t="str">
        <f t="shared" si="62"/>
        <v/>
      </c>
      <c r="V354" s="18" t="str">
        <f t="shared" si="61"/>
        <v/>
      </c>
      <c r="W354" s="18" t="str">
        <f t="shared" si="67"/>
        <v/>
      </c>
      <c r="X354" s="16" t="str">
        <f>IF(W354&lt;0,COUNTIF($V$2:V354,W354),"")</f>
        <v/>
      </c>
      <c r="Y354" s="16" t="str">
        <f>IF(W354&lt;0,COUNTIF(U354:$U$1045,W354)-1,"")</f>
        <v/>
      </c>
      <c r="Z354" s="20" t="str">
        <f t="shared" si="72"/>
        <v/>
      </c>
      <c r="AA354" s="15" t="str">
        <f>IF(W354=MIN(W:W),G354,"")</f>
        <v/>
      </c>
    </row>
    <row r="355" spans="7:27" x14ac:dyDescent="0.2">
      <c r="G355" s="15">
        <v>20241</v>
      </c>
      <c r="H355" s="3">
        <v>6.6141000000000005E-2</v>
      </c>
      <c r="I355" s="3">
        <v>-3.64E-3</v>
      </c>
      <c r="J355" s="3">
        <v>0</v>
      </c>
      <c r="K355" s="3">
        <f t="shared" si="68"/>
        <v>6.6141000000000005E-2</v>
      </c>
      <c r="L355" s="3">
        <f t="shared" si="69"/>
        <v>1.066141</v>
      </c>
      <c r="M355" s="3">
        <f t="shared" si="70"/>
        <v>-3.64E-3</v>
      </c>
      <c r="N355" s="3">
        <f t="shared" si="69"/>
        <v>0.99636000000000002</v>
      </c>
      <c r="O355" s="3">
        <f t="shared" si="71"/>
        <v>0</v>
      </c>
      <c r="P355" s="3">
        <f t="shared" si="64"/>
        <v>1</v>
      </c>
      <c r="Q355" s="3">
        <f t="shared" si="63"/>
        <v>3.8228600000000001E-2</v>
      </c>
      <c r="R355" s="3">
        <f t="shared" si="65"/>
        <v>1.0382286000000001</v>
      </c>
      <c r="S355" s="17">
        <f t="shared" si="66"/>
        <v>2.898855319568086</v>
      </c>
      <c r="T355" s="18" t="str">
        <f>IF(S355&lt;MAX(S$2:S355),(S355-MAX($S$2:S355))/MAX($S$2:S355),"")</f>
        <v/>
      </c>
      <c r="U355" s="18" t="str">
        <f t="shared" si="62"/>
        <v/>
      </c>
      <c r="V355" s="18" t="str">
        <f t="shared" si="61"/>
        <v/>
      </c>
      <c r="W355" s="18" t="str">
        <f t="shared" si="67"/>
        <v/>
      </c>
      <c r="X355" s="16" t="str">
        <f>IF(W355&lt;0,COUNTIF($V$2:V355,W355),"")</f>
        <v/>
      </c>
      <c r="Y355" s="16" t="str">
        <f>IF(W355&lt;0,COUNTIF(U355:$U$1045,W355)-1,"")</f>
        <v/>
      </c>
      <c r="Z355" s="20" t="str">
        <f t="shared" si="72"/>
        <v/>
      </c>
      <c r="AA355" s="15" t="str">
        <f>IF(W355=MIN(W:W),G355,"")</f>
        <v/>
      </c>
    </row>
    <row r="356" spans="7:27" x14ac:dyDescent="0.2">
      <c r="G356" s="15">
        <v>20271</v>
      </c>
      <c r="H356" s="3">
        <v>1.9997999999999998E-2</v>
      </c>
      <c r="I356" s="3">
        <v>-7.0600000000000003E-3</v>
      </c>
      <c r="J356" s="3">
        <v>3.7453180000000001E-3</v>
      </c>
      <c r="K356" s="3">
        <f t="shared" si="68"/>
        <v>1.9997999999999998E-2</v>
      </c>
      <c r="L356" s="3">
        <f t="shared" si="69"/>
        <v>1.019998</v>
      </c>
      <c r="M356" s="3">
        <f t="shared" si="70"/>
        <v>-7.0600000000000003E-3</v>
      </c>
      <c r="N356" s="3">
        <f t="shared" si="69"/>
        <v>0.99294000000000004</v>
      </c>
      <c r="O356" s="3">
        <f t="shared" si="71"/>
        <v>3.7453180000000001E-3</v>
      </c>
      <c r="P356" s="3">
        <f t="shared" si="64"/>
        <v>1.003745318</v>
      </c>
      <c r="Q356" s="3">
        <f t="shared" si="63"/>
        <v>9.1747999999999986E-3</v>
      </c>
      <c r="R356" s="3">
        <f t="shared" si="65"/>
        <v>1.0091748</v>
      </c>
      <c r="S356" s="17">
        <f t="shared" si="66"/>
        <v>2.9254517373540594</v>
      </c>
      <c r="T356" s="18" t="str">
        <f>IF(S356&lt;MAX(S$2:S356),(S356-MAX($S$2:S356))/MAX($S$2:S356),"")</f>
        <v/>
      </c>
      <c r="U356" s="18" t="str">
        <f t="shared" si="62"/>
        <v/>
      </c>
      <c r="V356" s="18" t="str">
        <f t="shared" si="61"/>
        <v/>
      </c>
      <c r="W356" s="18" t="str">
        <f t="shared" si="67"/>
        <v/>
      </c>
      <c r="X356" s="16" t="str">
        <f>IF(W356&lt;0,COUNTIF($V$2:V356,W356),"")</f>
        <v/>
      </c>
      <c r="Y356" s="16" t="str">
        <f>IF(W356&lt;0,COUNTIF(U356:$U$1045,W356)-1,"")</f>
        <v/>
      </c>
      <c r="Z356" s="20" t="str">
        <f t="shared" si="72"/>
        <v/>
      </c>
      <c r="AA356" s="15" t="str">
        <f>IF(W356=MIN(W:W),G356,"")</f>
        <v/>
      </c>
    </row>
    <row r="357" spans="7:27" x14ac:dyDescent="0.2">
      <c r="G357" s="15">
        <v>20302</v>
      </c>
      <c r="H357" s="3">
        <v>3.728E-3</v>
      </c>
      <c r="I357" s="3">
        <v>6.7400000000000001E-4</v>
      </c>
      <c r="J357" s="3">
        <v>0</v>
      </c>
      <c r="K357" s="3">
        <f t="shared" si="68"/>
        <v>3.728E-3</v>
      </c>
      <c r="L357" s="3">
        <f t="shared" si="69"/>
        <v>1.003728</v>
      </c>
      <c r="M357" s="3">
        <f t="shared" si="70"/>
        <v>6.7400000000000001E-4</v>
      </c>
      <c r="N357" s="3">
        <f t="shared" si="69"/>
        <v>1.0006740000000001</v>
      </c>
      <c r="O357" s="3">
        <f t="shared" si="71"/>
        <v>0</v>
      </c>
      <c r="P357" s="3">
        <f t="shared" si="64"/>
        <v>1</v>
      </c>
      <c r="Q357" s="3">
        <f t="shared" si="63"/>
        <v>2.5063999999999998E-3</v>
      </c>
      <c r="R357" s="3">
        <f t="shared" si="65"/>
        <v>1.0025063999999999</v>
      </c>
      <c r="S357" s="17">
        <f t="shared" si="66"/>
        <v>2.9327840895885635</v>
      </c>
      <c r="T357" s="18" t="str">
        <f>IF(S357&lt;MAX(S$2:S357),(S357-MAX($S$2:S357))/MAX($S$2:S357),"")</f>
        <v/>
      </c>
      <c r="U357" s="18" t="str">
        <f t="shared" si="62"/>
        <v/>
      </c>
      <c r="V357" s="18" t="str">
        <f t="shared" si="61"/>
        <v/>
      </c>
      <c r="W357" s="18" t="str">
        <f t="shared" si="67"/>
        <v/>
      </c>
      <c r="X357" s="16" t="str">
        <f>IF(W357&lt;0,COUNTIF($V$2:V357,W357),"")</f>
        <v/>
      </c>
      <c r="Y357" s="16" t="str">
        <f>IF(W357&lt;0,COUNTIF(U357:$U$1045,W357)-1,"")</f>
        <v/>
      </c>
      <c r="Z357" s="20" t="str">
        <f t="shared" si="72"/>
        <v/>
      </c>
      <c r="AA357" s="15" t="str">
        <f>IF(W357=MIN(W:W),G357,"")</f>
        <v/>
      </c>
    </row>
    <row r="358" spans="7:27" x14ac:dyDescent="0.2">
      <c r="G358" s="15">
        <v>20333</v>
      </c>
      <c r="H358" s="3">
        <v>-2.0690000000000001E-3</v>
      </c>
      <c r="I358" s="3">
        <v>8.1980000000000004E-3</v>
      </c>
      <c r="J358" s="3">
        <v>3.7313429999999998E-3</v>
      </c>
      <c r="K358" s="3">
        <f t="shared" si="68"/>
        <v>-2.0690000000000001E-3</v>
      </c>
      <c r="L358" s="3">
        <f t="shared" si="69"/>
        <v>0.99793100000000001</v>
      </c>
      <c r="M358" s="3">
        <f t="shared" si="70"/>
        <v>8.1980000000000004E-3</v>
      </c>
      <c r="N358" s="3">
        <f t="shared" si="69"/>
        <v>1.0081979999999999</v>
      </c>
      <c r="O358" s="3">
        <f t="shared" si="71"/>
        <v>3.7313429999999998E-3</v>
      </c>
      <c r="P358" s="3">
        <f t="shared" si="64"/>
        <v>1.0037313430000001</v>
      </c>
      <c r="Q358" s="3">
        <f t="shared" si="63"/>
        <v>2.0378000000000002E-3</v>
      </c>
      <c r="R358" s="3">
        <f t="shared" si="65"/>
        <v>1.0020378000000001</v>
      </c>
      <c r="S358" s="17">
        <f t="shared" si="66"/>
        <v>2.9387605170063273</v>
      </c>
      <c r="T358" s="18" t="str">
        <f>IF(S358&lt;MAX(S$2:S358),(S358-MAX($S$2:S358))/MAX($S$2:S358),"")</f>
        <v/>
      </c>
      <c r="U358" s="18" t="str">
        <f t="shared" si="62"/>
        <v/>
      </c>
      <c r="V358" s="18" t="str">
        <f t="shared" ref="V358:V421" si="73">IF(T358="","",MIN(V359,T358))</f>
        <v/>
      </c>
      <c r="W358" s="18" t="str">
        <f t="shared" si="67"/>
        <v/>
      </c>
      <c r="X358" s="16" t="str">
        <f>IF(W358&lt;0,COUNTIF($V$2:V358,W358),"")</f>
        <v/>
      </c>
      <c r="Y358" s="16" t="str">
        <f>IF(W358&lt;0,COUNTIF(U358:$U$1045,W358)-1,"")</f>
        <v/>
      </c>
      <c r="Z358" s="20" t="str">
        <f t="shared" si="72"/>
        <v/>
      </c>
      <c r="AA358" s="15" t="str">
        <f>IF(W358=MIN(W:W),G358,"")</f>
        <v/>
      </c>
    </row>
    <row r="359" spans="7:27" x14ac:dyDescent="0.2">
      <c r="G359" s="15">
        <v>20363</v>
      </c>
      <c r="H359" s="3">
        <v>-2.4850000000000001E-2</v>
      </c>
      <c r="I359" s="3">
        <v>7.2350000000000001E-3</v>
      </c>
      <c r="J359" s="3">
        <v>0</v>
      </c>
      <c r="K359" s="3">
        <f t="shared" si="68"/>
        <v>-2.4850000000000001E-2</v>
      </c>
      <c r="L359" s="3">
        <f t="shared" si="69"/>
        <v>0.97514999999999996</v>
      </c>
      <c r="M359" s="3">
        <f t="shared" si="70"/>
        <v>7.2350000000000001E-3</v>
      </c>
      <c r="N359" s="3">
        <f t="shared" si="69"/>
        <v>1.0072350000000001</v>
      </c>
      <c r="O359" s="3">
        <f t="shared" si="71"/>
        <v>0</v>
      </c>
      <c r="P359" s="3">
        <f t="shared" si="64"/>
        <v>1</v>
      </c>
      <c r="Q359" s="3">
        <f t="shared" si="63"/>
        <v>-1.2015999999999999E-2</v>
      </c>
      <c r="R359" s="3">
        <f t="shared" si="65"/>
        <v>0.98798399999999997</v>
      </c>
      <c r="S359" s="17">
        <f t="shared" si="66"/>
        <v>2.9034483706339791</v>
      </c>
      <c r="T359" s="18">
        <f>IF(S359&lt;MAX(S$2:S359),(S359-MAX($S$2:S359))/MAX($S$2:S359),"")</f>
        <v>-1.2016000000000075E-2</v>
      </c>
      <c r="U359" s="18">
        <f t="shared" ref="U359:U422" si="74">IF(T359="","",MIN(U358,T359))</f>
        <v>-1.2016000000000075E-2</v>
      </c>
      <c r="V359" s="18">
        <f t="shared" si="73"/>
        <v>-1.2016000000000075E-2</v>
      </c>
      <c r="W359" s="18" t="str">
        <f t="shared" si="67"/>
        <v/>
      </c>
      <c r="X359" s="16" t="str">
        <f>IF(W359&lt;0,COUNTIF($V$2:V359,W359),"")</f>
        <v/>
      </c>
      <c r="Y359" s="16" t="str">
        <f>IF(W359&lt;0,COUNTIF(U359:$U$1045,W359)-1,"")</f>
        <v/>
      </c>
      <c r="Z359" s="20" t="str">
        <f t="shared" si="72"/>
        <v/>
      </c>
      <c r="AA359" s="15" t="str">
        <f>IF(W359=MIN(W:W),G359,"")</f>
        <v/>
      </c>
    </row>
    <row r="360" spans="7:27" x14ac:dyDescent="0.2">
      <c r="G360" s="15">
        <v>20394</v>
      </c>
      <c r="H360" s="3">
        <v>7.1736999999999995E-2</v>
      </c>
      <c r="I360" s="3">
        <v>-5.3400000000000001E-3</v>
      </c>
      <c r="J360" s="3">
        <v>0</v>
      </c>
      <c r="K360" s="3">
        <f t="shared" si="68"/>
        <v>7.1736999999999995E-2</v>
      </c>
      <c r="L360" s="3">
        <f t="shared" si="69"/>
        <v>1.0717369999999999</v>
      </c>
      <c r="M360" s="3">
        <f t="shared" si="70"/>
        <v>-5.3400000000000001E-3</v>
      </c>
      <c r="N360" s="3">
        <f t="shared" si="69"/>
        <v>0.99465999999999999</v>
      </c>
      <c r="O360" s="3">
        <f t="shared" si="71"/>
        <v>0</v>
      </c>
      <c r="P360" s="3">
        <f t="shared" si="64"/>
        <v>1</v>
      </c>
      <c r="Q360" s="3">
        <f t="shared" si="63"/>
        <v>4.0906199999999997E-2</v>
      </c>
      <c r="R360" s="3">
        <f t="shared" si="65"/>
        <v>1.0409062</v>
      </c>
      <c r="S360" s="17">
        <f t="shared" si="66"/>
        <v>3.0222174103728068</v>
      </c>
      <c r="T360" s="18" t="str">
        <f>IF(S360&lt;MAX(S$2:S360),(S360-MAX($S$2:S360))/MAX($S$2:S360),"")</f>
        <v/>
      </c>
      <c r="U360" s="18" t="str">
        <f t="shared" si="74"/>
        <v/>
      </c>
      <c r="V360" s="18" t="str">
        <f t="shared" si="73"/>
        <v/>
      </c>
      <c r="W360" s="18" t="str">
        <f t="shared" si="67"/>
        <v/>
      </c>
      <c r="X360" s="16" t="str">
        <f>IF(W360&lt;0,COUNTIF($V$2:V360,W360),"")</f>
        <v/>
      </c>
      <c r="Y360" s="16" t="str">
        <f>IF(W360&lt;0,COUNTIF(U360:$U$1045,W360)-1,"")</f>
        <v/>
      </c>
      <c r="Z360" s="20" t="str">
        <f t="shared" si="72"/>
        <v/>
      </c>
      <c r="AA360" s="15" t="str">
        <f>IF(W360=MIN(W:W),G360,"")</f>
        <v/>
      </c>
    </row>
    <row r="361" spans="7:27" x14ac:dyDescent="0.2">
      <c r="G361" s="15">
        <v>20424</v>
      </c>
      <c r="H361" s="3">
        <v>1.6569E-2</v>
      </c>
      <c r="I361" s="3">
        <v>-1.09E-3</v>
      </c>
      <c r="J361" s="3">
        <v>-3.7174719999999999E-3</v>
      </c>
      <c r="K361" s="3">
        <f t="shared" si="68"/>
        <v>1.6569E-2</v>
      </c>
      <c r="L361" s="3">
        <f t="shared" si="69"/>
        <v>1.0165690000000001</v>
      </c>
      <c r="M361" s="3">
        <f t="shared" si="70"/>
        <v>-1.09E-3</v>
      </c>
      <c r="N361" s="3">
        <f t="shared" si="69"/>
        <v>0.99890999999999996</v>
      </c>
      <c r="O361" s="3">
        <f t="shared" si="71"/>
        <v>-3.7174719999999999E-3</v>
      </c>
      <c r="P361" s="3">
        <f t="shared" si="64"/>
        <v>0.99628252799999995</v>
      </c>
      <c r="Q361" s="3">
        <f t="shared" si="63"/>
        <v>9.5053999999999989E-3</v>
      </c>
      <c r="R361" s="3">
        <f t="shared" si="65"/>
        <v>1.0095054000000001</v>
      </c>
      <c r="S361" s="17">
        <f t="shared" si="66"/>
        <v>3.0509447957453646</v>
      </c>
      <c r="T361" s="18" t="str">
        <f>IF(S361&lt;MAX(S$2:S361),(S361-MAX($S$2:S361))/MAX($S$2:S361),"")</f>
        <v/>
      </c>
      <c r="U361" s="18" t="str">
        <f t="shared" si="74"/>
        <v/>
      </c>
      <c r="V361" s="18" t="str">
        <f t="shared" si="73"/>
        <v/>
      </c>
      <c r="W361" s="18" t="str">
        <f t="shared" si="67"/>
        <v/>
      </c>
      <c r="X361" s="16" t="str">
        <f>IF(W361&lt;0,COUNTIF($V$2:V361,W361),"")</f>
        <v/>
      </c>
      <c r="Y361" s="16" t="str">
        <f>IF(W361&lt;0,COUNTIF(U361:$U$1045,W361)-1,"")</f>
        <v/>
      </c>
      <c r="Z361" s="20" t="str">
        <f t="shared" si="72"/>
        <v/>
      </c>
      <c r="AA361" s="15" t="str">
        <f>IF(W361=MIN(W:W),G361,"")</f>
        <v/>
      </c>
    </row>
    <row r="362" spans="7:27" x14ac:dyDescent="0.2">
      <c r="G362" s="15">
        <v>20455</v>
      </c>
      <c r="H362" s="3">
        <v>-2.7963999999999999E-2</v>
      </c>
      <c r="I362" s="3">
        <v>1.0526000000000001E-2</v>
      </c>
      <c r="J362" s="3">
        <v>0</v>
      </c>
      <c r="K362" s="3">
        <f t="shared" si="68"/>
        <v>-2.7963999999999999E-2</v>
      </c>
      <c r="L362" s="3">
        <f t="shared" si="69"/>
        <v>0.97203600000000001</v>
      </c>
      <c r="M362" s="3">
        <f t="shared" si="70"/>
        <v>1.0526000000000001E-2</v>
      </c>
      <c r="N362" s="3">
        <f t="shared" si="69"/>
        <v>1.010526</v>
      </c>
      <c r="O362" s="3">
        <f t="shared" si="71"/>
        <v>0</v>
      </c>
      <c r="P362" s="3">
        <f t="shared" si="64"/>
        <v>1</v>
      </c>
      <c r="Q362" s="3">
        <f t="shared" si="63"/>
        <v>-1.2567999999999999E-2</v>
      </c>
      <c r="R362" s="3">
        <f t="shared" si="65"/>
        <v>0.98743199999999998</v>
      </c>
      <c r="S362" s="17">
        <f t="shared" si="66"/>
        <v>3.0126005215524367</v>
      </c>
      <c r="T362" s="18">
        <f>IF(S362&lt;MAX(S$2:S362),(S362-MAX($S$2:S362))/MAX($S$2:S362),"")</f>
        <v>-1.2568000000000036E-2</v>
      </c>
      <c r="U362" s="18">
        <f t="shared" si="74"/>
        <v>-1.2568000000000036E-2</v>
      </c>
      <c r="V362" s="18">
        <f t="shared" si="73"/>
        <v>-1.2568000000000036E-2</v>
      </c>
      <c r="W362" s="18" t="str">
        <f t="shared" si="67"/>
        <v/>
      </c>
      <c r="X362" s="16" t="str">
        <f>IF(W362&lt;0,COUNTIF($V$2:V362,W362),"")</f>
        <v/>
      </c>
      <c r="Y362" s="16" t="str">
        <f>IF(W362&lt;0,COUNTIF(U362:$U$1045,W362)-1,"")</f>
        <v/>
      </c>
      <c r="Z362" s="20" t="str">
        <f t="shared" si="72"/>
        <v/>
      </c>
      <c r="AA362" s="15" t="str">
        <f>IF(W362=MIN(W:W),G362,"")</f>
        <v/>
      </c>
    </row>
    <row r="363" spans="7:27" x14ac:dyDescent="0.2">
      <c r="G363" s="15">
        <v>20486</v>
      </c>
      <c r="H363" s="3">
        <v>3.9534E-2</v>
      </c>
      <c r="I363" s="3">
        <v>3.1199999999999999E-4</v>
      </c>
      <c r="J363" s="3">
        <v>0</v>
      </c>
      <c r="K363" s="3">
        <f t="shared" si="68"/>
        <v>3.9534E-2</v>
      </c>
      <c r="L363" s="3">
        <f t="shared" si="69"/>
        <v>1.039534</v>
      </c>
      <c r="M363" s="3">
        <f t="shared" si="70"/>
        <v>3.1199999999999999E-4</v>
      </c>
      <c r="N363" s="3">
        <f t="shared" si="69"/>
        <v>1.0003120000000001</v>
      </c>
      <c r="O363" s="3">
        <f t="shared" si="71"/>
        <v>0</v>
      </c>
      <c r="P363" s="3">
        <f t="shared" si="64"/>
        <v>1</v>
      </c>
      <c r="Q363" s="3">
        <f t="shared" si="63"/>
        <v>2.38452E-2</v>
      </c>
      <c r="R363" s="3">
        <f t="shared" si="65"/>
        <v>1.0238452</v>
      </c>
      <c r="S363" s="17">
        <f t="shared" si="66"/>
        <v>3.0844365835089591</v>
      </c>
      <c r="T363" s="18" t="str">
        <f>IF(S363&lt;MAX(S$2:S363),(S363-MAX($S$2:S363))/MAX($S$2:S363),"")</f>
        <v/>
      </c>
      <c r="U363" s="18" t="str">
        <f t="shared" si="74"/>
        <v/>
      </c>
      <c r="V363" s="18" t="str">
        <f t="shared" si="73"/>
        <v/>
      </c>
      <c r="W363" s="18" t="str">
        <f t="shared" si="67"/>
        <v/>
      </c>
      <c r="X363" s="16" t="str">
        <f>IF(W363&lt;0,COUNTIF($V$2:V363,W363),"")</f>
        <v/>
      </c>
      <c r="Y363" s="16" t="str">
        <f>IF(W363&lt;0,COUNTIF(U363:$U$1045,W363)-1,"")</f>
        <v/>
      </c>
      <c r="Z363" s="20" t="str">
        <f t="shared" si="72"/>
        <v/>
      </c>
      <c r="AA363" s="15" t="str">
        <f>IF(W363=MIN(W:W),G363,"")</f>
        <v/>
      </c>
    </row>
    <row r="364" spans="7:27" x14ac:dyDescent="0.2">
      <c r="G364" s="15">
        <v>20515</v>
      </c>
      <c r="H364" s="3">
        <v>6.7600999999999994E-2</v>
      </c>
      <c r="I364" s="3">
        <v>-1.0030000000000001E-2</v>
      </c>
      <c r="J364" s="3">
        <v>0</v>
      </c>
      <c r="K364" s="3">
        <f t="shared" si="68"/>
        <v>6.7600999999999994E-2</v>
      </c>
      <c r="L364" s="3">
        <f t="shared" si="69"/>
        <v>1.067601</v>
      </c>
      <c r="M364" s="3">
        <f t="shared" si="70"/>
        <v>-1.0030000000000001E-2</v>
      </c>
      <c r="N364" s="3">
        <f t="shared" si="69"/>
        <v>0.98997000000000002</v>
      </c>
      <c r="O364" s="3">
        <f t="shared" si="71"/>
        <v>0</v>
      </c>
      <c r="P364" s="3">
        <f t="shared" si="64"/>
        <v>1</v>
      </c>
      <c r="Q364" s="3">
        <f t="shared" si="63"/>
        <v>3.6548599999999994E-2</v>
      </c>
      <c r="R364" s="3">
        <f t="shared" si="65"/>
        <v>1.0365485999999999</v>
      </c>
      <c r="S364" s="17">
        <f t="shared" si="66"/>
        <v>3.1971684224249945</v>
      </c>
      <c r="T364" s="18" t="str">
        <f>IF(S364&lt;MAX(S$2:S364),(S364-MAX($S$2:S364))/MAX($S$2:S364),"")</f>
        <v/>
      </c>
      <c r="U364" s="18" t="str">
        <f t="shared" si="74"/>
        <v/>
      </c>
      <c r="V364" s="18" t="str">
        <f t="shared" si="73"/>
        <v/>
      </c>
      <c r="W364" s="18" t="str">
        <f t="shared" si="67"/>
        <v/>
      </c>
      <c r="X364" s="16" t="str">
        <f>IF(W364&lt;0,COUNTIF($V$2:V364,W364),"")</f>
        <v/>
      </c>
      <c r="Y364" s="16" t="str">
        <f>IF(W364&lt;0,COUNTIF(U364:$U$1045,W364)-1,"")</f>
        <v/>
      </c>
      <c r="Z364" s="20" t="str">
        <f t="shared" si="72"/>
        <v/>
      </c>
      <c r="AA364" s="15" t="str">
        <f>IF(W364=MIN(W:W),G364,"")</f>
        <v/>
      </c>
    </row>
    <row r="365" spans="7:27" x14ac:dyDescent="0.2">
      <c r="G365" s="15">
        <v>20546</v>
      </c>
      <c r="H365" s="3">
        <v>4.6670000000000001E-3</v>
      </c>
      <c r="I365" s="3">
        <v>-1.1E-4</v>
      </c>
      <c r="J365" s="3">
        <v>3.7313429999999998E-3</v>
      </c>
      <c r="K365" s="3">
        <f t="shared" si="68"/>
        <v>4.6670000000000001E-3</v>
      </c>
      <c r="L365" s="3">
        <f t="shared" si="69"/>
        <v>1.004667</v>
      </c>
      <c r="M365" s="3">
        <f t="shared" si="70"/>
        <v>-1.1E-4</v>
      </c>
      <c r="N365" s="3">
        <f t="shared" si="69"/>
        <v>0.99988999999999995</v>
      </c>
      <c r="O365" s="3">
        <f t="shared" si="71"/>
        <v>3.7313429999999998E-3</v>
      </c>
      <c r="P365" s="3">
        <f t="shared" si="64"/>
        <v>1.0037313430000001</v>
      </c>
      <c r="Q365" s="3">
        <f t="shared" si="63"/>
        <v>2.7561999999999999E-3</v>
      </c>
      <c r="R365" s="3">
        <f t="shared" si="65"/>
        <v>1.0027562000000001</v>
      </c>
      <c r="S365" s="17">
        <f t="shared" si="66"/>
        <v>3.2059804580308828</v>
      </c>
      <c r="T365" s="18" t="str">
        <f>IF(S365&lt;MAX(S$2:S365),(S365-MAX($S$2:S365))/MAX($S$2:S365),"")</f>
        <v/>
      </c>
      <c r="U365" s="18" t="str">
        <f t="shared" si="74"/>
        <v/>
      </c>
      <c r="V365" s="18" t="str">
        <f t="shared" si="73"/>
        <v/>
      </c>
      <c r="W365" s="18" t="str">
        <f t="shared" si="67"/>
        <v/>
      </c>
      <c r="X365" s="16" t="str">
        <f>IF(W365&lt;0,COUNTIF($V$2:V365,W365),"")</f>
        <v/>
      </c>
      <c r="Y365" s="16" t="str">
        <f>IF(W365&lt;0,COUNTIF(U365:$U$1045,W365)-1,"")</f>
        <v/>
      </c>
      <c r="Z365" s="20" t="str">
        <f t="shared" si="72"/>
        <v/>
      </c>
      <c r="AA365" s="15" t="str">
        <f>IF(W365=MIN(W:W),G365,"")</f>
        <v/>
      </c>
    </row>
    <row r="366" spans="7:27" x14ac:dyDescent="0.2">
      <c r="G366" s="15">
        <v>20576</v>
      </c>
      <c r="H366" s="3">
        <v>-4.9604000000000002E-2</v>
      </c>
      <c r="I366" s="3">
        <v>1.1195999999999999E-2</v>
      </c>
      <c r="J366" s="3">
        <v>3.7174719999999999E-3</v>
      </c>
      <c r="K366" s="3">
        <f t="shared" si="68"/>
        <v>-4.9604000000000002E-2</v>
      </c>
      <c r="L366" s="3">
        <f t="shared" si="69"/>
        <v>0.95039600000000002</v>
      </c>
      <c r="M366" s="3">
        <f t="shared" si="70"/>
        <v>1.1195999999999999E-2</v>
      </c>
      <c r="N366" s="3">
        <f t="shared" si="69"/>
        <v>1.011196</v>
      </c>
      <c r="O366" s="3">
        <f t="shared" si="71"/>
        <v>3.7174719999999999E-3</v>
      </c>
      <c r="P366" s="3">
        <f t="shared" si="64"/>
        <v>1.0037174719999999</v>
      </c>
      <c r="Q366" s="3">
        <f t="shared" si="63"/>
        <v>-2.5284000000000001E-2</v>
      </c>
      <c r="R366" s="3">
        <f t="shared" si="65"/>
        <v>0.97471600000000003</v>
      </c>
      <c r="S366" s="17">
        <f t="shared" si="66"/>
        <v>3.1249204481300299</v>
      </c>
      <c r="T366" s="18">
        <f>IF(S366&lt;MAX(S$2:S366),(S366-MAX($S$2:S366))/MAX($S$2:S366),"")</f>
        <v>-2.5284000000000029E-2</v>
      </c>
      <c r="U366" s="18">
        <f t="shared" si="74"/>
        <v>-2.5284000000000029E-2</v>
      </c>
      <c r="V366" s="18">
        <f t="shared" si="73"/>
        <v>-2.5284000000000029E-2</v>
      </c>
      <c r="W366" s="18" t="str">
        <f t="shared" si="67"/>
        <v/>
      </c>
      <c r="X366" s="16" t="str">
        <f>IF(W366&lt;0,COUNTIF($V$2:V366,W366),"")</f>
        <v/>
      </c>
      <c r="Y366" s="16" t="str">
        <f>IF(W366&lt;0,COUNTIF(U366:$U$1045,W366)-1,"")</f>
        <v/>
      </c>
      <c r="Z366" s="20" t="str">
        <f t="shared" si="72"/>
        <v/>
      </c>
      <c r="AA366" s="15" t="str">
        <f>IF(W366=MIN(W:W),G366,"")</f>
        <v/>
      </c>
    </row>
    <row r="367" spans="7:27" x14ac:dyDescent="0.2">
      <c r="G367" s="15">
        <v>20607</v>
      </c>
      <c r="H367" s="3">
        <v>3.6659999999999998E-2</v>
      </c>
      <c r="I367" s="3">
        <v>2.92E-4</v>
      </c>
      <c r="J367" s="3">
        <v>7.4074070000000004E-3</v>
      </c>
      <c r="K367" s="3">
        <f t="shared" si="68"/>
        <v>3.6659999999999998E-2</v>
      </c>
      <c r="L367" s="3">
        <f t="shared" si="69"/>
        <v>1.0366599999999999</v>
      </c>
      <c r="M367" s="3">
        <f t="shared" si="70"/>
        <v>2.92E-4</v>
      </c>
      <c r="N367" s="3">
        <f t="shared" si="69"/>
        <v>1.000292</v>
      </c>
      <c r="O367" s="3">
        <f t="shared" si="71"/>
        <v>7.4074070000000004E-3</v>
      </c>
      <c r="P367" s="3">
        <f t="shared" si="64"/>
        <v>1.0074074070000001</v>
      </c>
      <c r="Q367" s="3">
        <f t="shared" si="63"/>
        <v>2.2112799999999998E-2</v>
      </c>
      <c r="R367" s="3">
        <f t="shared" si="65"/>
        <v>1.0221127999999999</v>
      </c>
      <c r="S367" s="17">
        <f t="shared" si="66"/>
        <v>3.1940211890154395</v>
      </c>
      <c r="T367" s="18">
        <f>IF(S367&lt;MAX(S$2:S367),(S367-MAX($S$2:S367))/MAX($S$2:S367),"")</f>
        <v>-3.7303000352000605E-3</v>
      </c>
      <c r="U367" s="18">
        <f t="shared" si="74"/>
        <v>-2.5284000000000029E-2</v>
      </c>
      <c r="V367" s="18">
        <f t="shared" si="73"/>
        <v>-3.7303000352000605E-3</v>
      </c>
      <c r="W367" s="18" t="str">
        <f t="shared" si="67"/>
        <v/>
      </c>
      <c r="X367" s="16" t="str">
        <f>IF(W367&lt;0,COUNTIF($V$2:V367,W367),"")</f>
        <v/>
      </c>
      <c r="Y367" s="16" t="str">
        <f>IF(W367&lt;0,COUNTIF(U367:$U$1045,W367)-1,"")</f>
        <v/>
      </c>
      <c r="Z367" s="20" t="str">
        <f t="shared" si="72"/>
        <v/>
      </c>
      <c r="AA367" s="15" t="str">
        <f>IF(W367=MIN(W:W),G367,"")</f>
        <v/>
      </c>
    </row>
    <row r="368" spans="7:27" x14ac:dyDescent="0.2">
      <c r="G368" s="15">
        <v>20637</v>
      </c>
      <c r="H368" s="3">
        <v>5.0456000000000001E-2</v>
      </c>
      <c r="I368" s="3">
        <v>-9.4800000000000006E-3</v>
      </c>
      <c r="J368" s="3">
        <v>7.352941E-3</v>
      </c>
      <c r="K368" s="3">
        <f t="shared" si="68"/>
        <v>5.0456000000000001E-2</v>
      </c>
      <c r="L368" s="3">
        <f t="shared" si="69"/>
        <v>1.0504560000000001</v>
      </c>
      <c r="M368" s="3">
        <f t="shared" si="70"/>
        <v>-9.4800000000000006E-3</v>
      </c>
      <c r="N368" s="3">
        <f t="shared" si="69"/>
        <v>0.99051999999999996</v>
      </c>
      <c r="O368" s="3">
        <f t="shared" si="71"/>
        <v>7.352941E-3</v>
      </c>
      <c r="P368" s="3">
        <f t="shared" si="64"/>
        <v>1.0073529409999999</v>
      </c>
      <c r="Q368" s="3">
        <f t="shared" si="63"/>
        <v>2.6481599999999998E-2</v>
      </c>
      <c r="R368" s="3">
        <f t="shared" si="65"/>
        <v>1.0264816000000001</v>
      </c>
      <c r="S368" s="17">
        <f t="shared" si="66"/>
        <v>3.2786039805344713</v>
      </c>
      <c r="T368" s="18" t="str">
        <f>IF(S368&lt;MAX(S$2:S368),(S368-MAX($S$2:S368))/MAX($S$2:S368),"")</f>
        <v/>
      </c>
      <c r="U368" s="18" t="str">
        <f t="shared" si="74"/>
        <v/>
      </c>
      <c r="V368" s="18" t="str">
        <f t="shared" si="73"/>
        <v/>
      </c>
      <c r="W368" s="18" t="str">
        <f t="shared" si="67"/>
        <v/>
      </c>
      <c r="X368" s="16" t="str">
        <f>IF(W368&lt;0,COUNTIF($V$2:V368,W368),"")</f>
        <v/>
      </c>
      <c r="Y368" s="16" t="str">
        <f>IF(W368&lt;0,COUNTIF(U368:$U$1045,W368)-1,"")</f>
        <v/>
      </c>
      <c r="Z368" s="20" t="str">
        <f t="shared" si="72"/>
        <v/>
      </c>
      <c r="AA368" s="15" t="str">
        <f>IF(W368=MIN(W:W),G368,"")</f>
        <v/>
      </c>
    </row>
    <row r="369" spans="7:27" x14ac:dyDescent="0.2">
      <c r="G369" s="15">
        <v>20668</v>
      </c>
      <c r="H369" s="3">
        <v>-3.0629E-2</v>
      </c>
      <c r="I369" s="3">
        <v>-1.0279999999999999E-2</v>
      </c>
      <c r="J369" s="3">
        <v>-3.649635E-3</v>
      </c>
      <c r="K369" s="3">
        <f t="shared" si="68"/>
        <v>-3.0629E-2</v>
      </c>
      <c r="L369" s="3">
        <f t="shared" si="69"/>
        <v>0.96937099999999998</v>
      </c>
      <c r="M369" s="3">
        <f t="shared" si="70"/>
        <v>-1.0279999999999999E-2</v>
      </c>
      <c r="N369" s="3">
        <f t="shared" si="69"/>
        <v>0.98972000000000004</v>
      </c>
      <c r="O369" s="3">
        <f t="shared" si="71"/>
        <v>-3.649635E-3</v>
      </c>
      <c r="P369" s="3">
        <f t="shared" si="64"/>
        <v>0.99635036499999996</v>
      </c>
      <c r="Q369" s="3">
        <f t="shared" si="63"/>
        <v>-2.24894E-2</v>
      </c>
      <c r="R369" s="3">
        <f t="shared" si="65"/>
        <v>0.97751060000000001</v>
      </c>
      <c r="S369" s="17">
        <f t="shared" si="66"/>
        <v>3.2048701441746394</v>
      </c>
      <c r="T369" s="18">
        <f>IF(S369&lt;MAX(S$2:S369),(S369-MAX($S$2:S369))/MAX($S$2:S369),"")</f>
        <v>-2.2489399999999982E-2</v>
      </c>
      <c r="U369" s="18">
        <f t="shared" si="74"/>
        <v>-2.2489399999999982E-2</v>
      </c>
      <c r="V369" s="18">
        <f t="shared" si="73"/>
        <v>-4.7990305528559922E-2</v>
      </c>
      <c r="W369" s="18" t="str">
        <f t="shared" si="67"/>
        <v/>
      </c>
      <c r="X369" s="16" t="str">
        <f>IF(W369&lt;0,COUNTIF($V$2:V369,W369),"")</f>
        <v/>
      </c>
      <c r="Y369" s="16" t="str">
        <f>IF(W369&lt;0,COUNTIF(U369:$U$1045,W369)-1,"")</f>
        <v/>
      </c>
      <c r="Z369" s="20" t="str">
        <f t="shared" si="72"/>
        <v/>
      </c>
      <c r="AA369" s="15" t="str">
        <f>IF(W369=MIN(W:W),G369,"")</f>
        <v/>
      </c>
    </row>
    <row r="370" spans="7:27" x14ac:dyDescent="0.2">
      <c r="G370" s="15">
        <v>20699</v>
      </c>
      <c r="H370" s="3">
        <v>-4.9590000000000002E-2</v>
      </c>
      <c r="I370" s="3">
        <v>9.1660000000000005E-3</v>
      </c>
      <c r="J370" s="3">
        <v>3.6630040000000001E-3</v>
      </c>
      <c r="K370" s="3">
        <f t="shared" si="68"/>
        <v>-4.9590000000000002E-2</v>
      </c>
      <c r="L370" s="3">
        <f t="shared" si="69"/>
        <v>0.95040999999999998</v>
      </c>
      <c r="M370" s="3">
        <f t="shared" si="70"/>
        <v>9.1660000000000005E-3</v>
      </c>
      <c r="N370" s="3">
        <f t="shared" si="69"/>
        <v>1.009166</v>
      </c>
      <c r="O370" s="3">
        <f t="shared" si="71"/>
        <v>3.6630040000000001E-3</v>
      </c>
      <c r="P370" s="3">
        <f t="shared" si="64"/>
        <v>1.0036630040000001</v>
      </c>
      <c r="Q370" s="3">
        <f t="shared" si="63"/>
        <v>-2.6087599999999999E-2</v>
      </c>
      <c r="R370" s="3">
        <f t="shared" si="65"/>
        <v>0.97391240000000001</v>
      </c>
      <c r="S370" s="17">
        <f t="shared" si="66"/>
        <v>3.1212627738014693</v>
      </c>
      <c r="T370" s="18">
        <f>IF(S370&lt;MAX(S$2:S370),(S370-MAX($S$2:S370))/MAX($S$2:S370),"")</f>
        <v>-4.7990305528559922E-2</v>
      </c>
      <c r="U370" s="18">
        <f t="shared" si="74"/>
        <v>-4.7990305528559922E-2</v>
      </c>
      <c r="V370" s="18">
        <f t="shared" si="73"/>
        <v>-4.7990305528559922E-2</v>
      </c>
      <c r="W370" s="18" t="str">
        <f t="shared" si="67"/>
        <v/>
      </c>
      <c r="X370" s="16" t="str">
        <f>IF(W370&lt;0,COUNTIF($V$2:V370,W370),"")</f>
        <v/>
      </c>
      <c r="Y370" s="16" t="str">
        <f>IF(W370&lt;0,COUNTIF(U370:$U$1045,W370)-1,"")</f>
        <v/>
      </c>
      <c r="Z370" s="20" t="str">
        <f t="shared" si="72"/>
        <v/>
      </c>
      <c r="AA370" s="15" t="str">
        <f>IF(W370=MIN(W:W),G370,"")</f>
        <v/>
      </c>
    </row>
    <row r="371" spans="7:27" x14ac:dyDescent="0.2">
      <c r="G371" s="15">
        <v>20729</v>
      </c>
      <c r="H371" s="3">
        <v>7.6280000000000002E-3</v>
      </c>
      <c r="I371" s="3">
        <v>-1.91E-3</v>
      </c>
      <c r="J371" s="3">
        <v>3.649635E-3</v>
      </c>
      <c r="K371" s="3">
        <f t="shared" si="68"/>
        <v>7.6280000000000002E-3</v>
      </c>
      <c r="L371" s="3">
        <f t="shared" si="69"/>
        <v>1.007628</v>
      </c>
      <c r="M371" s="3">
        <f t="shared" si="70"/>
        <v>-1.91E-3</v>
      </c>
      <c r="N371" s="3">
        <f t="shared" si="69"/>
        <v>0.99809000000000003</v>
      </c>
      <c r="O371" s="3">
        <f t="shared" si="71"/>
        <v>3.649635E-3</v>
      </c>
      <c r="P371" s="3">
        <f t="shared" si="64"/>
        <v>1.0036496349999999</v>
      </c>
      <c r="Q371" s="3">
        <f t="shared" si="63"/>
        <v>3.8127999999999999E-3</v>
      </c>
      <c r="R371" s="3">
        <f t="shared" si="65"/>
        <v>1.0038127999999999</v>
      </c>
      <c r="S371" s="17">
        <f t="shared" si="66"/>
        <v>3.1331635245054192</v>
      </c>
      <c r="T371" s="18">
        <f>IF(S371&lt;MAX(S$2:S371),(S371-MAX($S$2:S371))/MAX($S$2:S371),"")</f>
        <v>-4.4360482965479314E-2</v>
      </c>
      <c r="U371" s="18">
        <f t="shared" si="74"/>
        <v>-4.7990305528559922E-2</v>
      </c>
      <c r="V371" s="18">
        <f t="shared" si="73"/>
        <v>-4.4360482965479314E-2</v>
      </c>
      <c r="W371" s="18" t="str">
        <f t="shared" si="67"/>
        <v/>
      </c>
      <c r="X371" s="16" t="str">
        <f>IF(W371&lt;0,COUNTIF($V$2:V371,W371),"")</f>
        <v/>
      </c>
      <c r="Y371" s="16" t="str">
        <f>IF(W371&lt;0,COUNTIF(U371:$U$1045,W371)-1,"")</f>
        <v/>
      </c>
      <c r="Z371" s="20" t="str">
        <f t="shared" si="72"/>
        <v/>
      </c>
      <c r="AA371" s="15" t="str">
        <f>IF(W371=MIN(W:W),G371,"")</f>
        <v/>
      </c>
    </row>
    <row r="372" spans="7:27" x14ac:dyDescent="0.2">
      <c r="G372" s="15">
        <v>20760</v>
      </c>
      <c r="H372" s="3">
        <v>5.5849999999999997E-3</v>
      </c>
      <c r="I372" s="3">
        <v>-4.7200000000000002E-3</v>
      </c>
      <c r="J372" s="3">
        <v>0</v>
      </c>
      <c r="K372" s="3">
        <f t="shared" si="68"/>
        <v>5.5849999999999997E-3</v>
      </c>
      <c r="L372" s="3">
        <f t="shared" si="69"/>
        <v>1.005585</v>
      </c>
      <c r="M372" s="3">
        <f t="shared" si="70"/>
        <v>-4.7200000000000002E-3</v>
      </c>
      <c r="N372" s="3">
        <f t="shared" si="69"/>
        <v>0.99528000000000005</v>
      </c>
      <c r="O372" s="3">
        <f t="shared" si="71"/>
        <v>0</v>
      </c>
      <c r="P372" s="3">
        <f t="shared" si="64"/>
        <v>1</v>
      </c>
      <c r="Q372" s="3">
        <f t="shared" si="63"/>
        <v>1.4629999999999997E-3</v>
      </c>
      <c r="R372" s="3">
        <f t="shared" si="65"/>
        <v>1.001463</v>
      </c>
      <c r="S372" s="17">
        <f t="shared" si="66"/>
        <v>3.1377473427417706</v>
      </c>
      <c r="T372" s="18">
        <f>IF(S372&lt;MAX(S$2:S372),(S372-MAX($S$2:S372))/MAX($S$2:S372),"")</f>
        <v>-4.2962382352057835E-2</v>
      </c>
      <c r="U372" s="18">
        <f t="shared" si="74"/>
        <v>-4.7990305528559922E-2</v>
      </c>
      <c r="V372" s="18">
        <f t="shared" si="73"/>
        <v>-4.4173724609853887E-2</v>
      </c>
      <c r="W372" s="18" t="str">
        <f t="shared" si="67"/>
        <v/>
      </c>
      <c r="X372" s="16" t="str">
        <f>IF(W372&lt;0,COUNTIF($V$2:V372,W372),"")</f>
        <v/>
      </c>
      <c r="Y372" s="16" t="str">
        <f>IF(W372&lt;0,COUNTIF(U372:$U$1045,W372)-1,"")</f>
        <v/>
      </c>
      <c r="Z372" s="20" t="str">
        <f t="shared" si="72"/>
        <v/>
      </c>
      <c r="AA372" s="15" t="str">
        <f>IF(W372=MIN(W:W),G372,"")</f>
        <v/>
      </c>
    </row>
    <row r="373" spans="7:27" x14ac:dyDescent="0.2">
      <c r="G373" s="15">
        <v>20790</v>
      </c>
      <c r="H373" s="3">
        <v>3.3942E-2</v>
      </c>
      <c r="I373" s="3">
        <v>1.14E-3</v>
      </c>
      <c r="J373" s="3">
        <v>3.636364E-3</v>
      </c>
      <c r="K373" s="3">
        <f t="shared" si="68"/>
        <v>3.3942E-2</v>
      </c>
      <c r="L373" s="3">
        <f t="shared" si="69"/>
        <v>1.0339419999999999</v>
      </c>
      <c r="M373" s="3">
        <f t="shared" si="70"/>
        <v>1.14E-3</v>
      </c>
      <c r="N373" s="3">
        <f t="shared" si="69"/>
        <v>1.0011399999999999</v>
      </c>
      <c r="O373" s="3">
        <f t="shared" si="71"/>
        <v>3.636364E-3</v>
      </c>
      <c r="P373" s="3">
        <f t="shared" si="64"/>
        <v>1.0036363639999999</v>
      </c>
      <c r="Q373" s="3">
        <f t="shared" si="63"/>
        <v>2.0821200000000002E-2</v>
      </c>
      <c r="R373" s="3">
        <f t="shared" si="65"/>
        <v>1.0208212000000001</v>
      </c>
      <c r="S373" s="17">
        <f t="shared" si="66"/>
        <v>3.2030790077144657</v>
      </c>
      <c r="T373" s="18">
        <f>IF(S373&lt;MAX(S$2:S373),(S373-MAX($S$2:S373))/MAX($S$2:S373),"")</f>
        <v>-2.3035710707486442E-2</v>
      </c>
      <c r="U373" s="18">
        <f t="shared" si="74"/>
        <v>-4.7990305528559922E-2</v>
      </c>
      <c r="V373" s="18">
        <f t="shared" si="73"/>
        <v>-4.4173724609853887E-2</v>
      </c>
      <c r="W373" s="18" t="str">
        <f t="shared" si="67"/>
        <v/>
      </c>
      <c r="X373" s="16" t="str">
        <f>IF(W373&lt;0,COUNTIF($V$2:V373,W373),"")</f>
        <v/>
      </c>
      <c r="Y373" s="16" t="str">
        <f>IF(W373&lt;0,COUNTIF(U373:$U$1045,W373)-1,"")</f>
        <v/>
      </c>
      <c r="Z373" s="20" t="str">
        <f t="shared" si="72"/>
        <v/>
      </c>
      <c r="AA373" s="15" t="str">
        <f>IF(W373=MIN(W:W),G373,"")</f>
        <v/>
      </c>
    </row>
    <row r="374" spans="7:27" x14ac:dyDescent="0.2">
      <c r="G374" s="15">
        <v>20821</v>
      </c>
      <c r="H374" s="3">
        <v>-3.2986000000000001E-2</v>
      </c>
      <c r="I374" s="3">
        <v>2.3739E-2</v>
      </c>
      <c r="J374" s="3">
        <v>0</v>
      </c>
      <c r="K374" s="3">
        <f t="shared" si="68"/>
        <v>-3.2986000000000001E-2</v>
      </c>
      <c r="L374" s="3">
        <f t="shared" si="69"/>
        <v>0.96701400000000004</v>
      </c>
      <c r="M374" s="3">
        <f t="shared" si="70"/>
        <v>2.3739E-2</v>
      </c>
      <c r="N374" s="3">
        <f t="shared" si="69"/>
        <v>1.023739</v>
      </c>
      <c r="O374" s="3">
        <f t="shared" si="71"/>
        <v>0</v>
      </c>
      <c r="P374" s="3">
        <f t="shared" si="64"/>
        <v>1</v>
      </c>
      <c r="Q374" s="3">
        <f t="shared" si="63"/>
        <v>-1.0296E-2</v>
      </c>
      <c r="R374" s="3">
        <f t="shared" si="65"/>
        <v>0.98970400000000003</v>
      </c>
      <c r="S374" s="17">
        <f t="shared" si="66"/>
        <v>3.1701001062510379</v>
      </c>
      <c r="T374" s="18">
        <f>IF(S374&lt;MAX(S$2:S374),(S374-MAX($S$2:S374))/MAX($S$2:S374),"")</f>
        <v>-3.3094535030042074E-2</v>
      </c>
      <c r="U374" s="18">
        <f t="shared" si="74"/>
        <v>-4.7990305528559922E-2</v>
      </c>
      <c r="V374" s="18">
        <f t="shared" si="73"/>
        <v>-4.4173724609853887E-2</v>
      </c>
      <c r="W374" s="18" t="str">
        <f t="shared" si="67"/>
        <v/>
      </c>
      <c r="X374" s="16" t="str">
        <f>IF(W374&lt;0,COUNTIF($V$2:V374,W374),"")</f>
        <v/>
      </c>
      <c r="Y374" s="16" t="str">
        <f>IF(W374&lt;0,COUNTIF(U374:$U$1045,W374)-1,"")</f>
        <v/>
      </c>
      <c r="Z374" s="20" t="str">
        <f t="shared" si="72"/>
        <v/>
      </c>
      <c r="AA374" s="15" t="str">
        <f>IF(W374=MIN(W:W),G374,"")</f>
        <v/>
      </c>
    </row>
    <row r="375" spans="7:27" x14ac:dyDescent="0.2">
      <c r="G375" s="15">
        <v>20852</v>
      </c>
      <c r="H375" s="3">
        <v>-1.8263999999999999E-2</v>
      </c>
      <c r="I375" s="3">
        <v>-1.25E-3</v>
      </c>
      <c r="J375" s="3">
        <v>3.6231879999999998E-3</v>
      </c>
      <c r="K375" s="3">
        <f t="shared" si="68"/>
        <v>-1.8263999999999999E-2</v>
      </c>
      <c r="L375" s="3">
        <f t="shared" si="69"/>
        <v>0.98173600000000005</v>
      </c>
      <c r="M375" s="3">
        <f t="shared" si="70"/>
        <v>-1.25E-3</v>
      </c>
      <c r="N375" s="3">
        <f t="shared" si="69"/>
        <v>0.99875000000000003</v>
      </c>
      <c r="O375" s="3">
        <f t="shared" si="71"/>
        <v>3.6231879999999998E-3</v>
      </c>
      <c r="P375" s="3">
        <f t="shared" si="64"/>
        <v>1.0036231879999999</v>
      </c>
      <c r="Q375" s="3">
        <f t="shared" ref="Q375:Q438" si="75">IF(AND($G375&gt;=$B$4,$G375&lt;=$B$5),IF($B$7="Real",(1+K375*$B$3+M375*$E$3)/(1+O375)-1,K375*$B$3+M375*$E$3),"")</f>
        <v>-1.1458399999999999E-2</v>
      </c>
      <c r="R375" s="3">
        <f t="shared" si="65"/>
        <v>0.98854160000000002</v>
      </c>
      <c r="S375" s="17">
        <f t="shared" si="66"/>
        <v>3.1337758311935708</v>
      </c>
      <c r="T375" s="18">
        <f>IF(S375&lt;MAX(S$2:S375),(S375-MAX($S$2:S375))/MAX($S$2:S375),"")</f>
        <v>-4.4173724609853887E-2</v>
      </c>
      <c r="U375" s="18">
        <f t="shared" si="74"/>
        <v>-4.7990305528559922E-2</v>
      </c>
      <c r="V375" s="18">
        <f t="shared" si="73"/>
        <v>-4.4173724609853887E-2</v>
      </c>
      <c r="W375" s="18" t="str">
        <f t="shared" si="67"/>
        <v/>
      </c>
      <c r="X375" s="16" t="str">
        <f>IF(W375&lt;0,COUNTIF($V$2:V375,W375),"")</f>
        <v/>
      </c>
      <c r="Y375" s="16" t="str">
        <f>IF(W375&lt;0,COUNTIF(U375:$U$1045,W375)-1,"")</f>
        <v/>
      </c>
      <c r="Z375" s="20" t="str">
        <f t="shared" si="72"/>
        <v/>
      </c>
      <c r="AA375" s="15" t="str">
        <f>IF(W375=MIN(W:W),G375,"")</f>
        <v/>
      </c>
    </row>
    <row r="376" spans="7:27" x14ac:dyDescent="0.2">
      <c r="G376" s="15">
        <v>20880</v>
      </c>
      <c r="H376" s="3">
        <v>2.3555E-2</v>
      </c>
      <c r="I376" s="3">
        <v>1.7730000000000001E-3</v>
      </c>
      <c r="J376" s="3">
        <v>3.6101079999999999E-3</v>
      </c>
      <c r="K376" s="3">
        <f t="shared" si="68"/>
        <v>2.3555E-2</v>
      </c>
      <c r="L376" s="3">
        <f t="shared" si="69"/>
        <v>1.023555</v>
      </c>
      <c r="M376" s="3">
        <f t="shared" si="70"/>
        <v>1.7730000000000001E-3</v>
      </c>
      <c r="N376" s="3">
        <f t="shared" si="69"/>
        <v>1.001773</v>
      </c>
      <c r="O376" s="3">
        <f t="shared" si="71"/>
        <v>3.6101079999999999E-3</v>
      </c>
      <c r="P376" s="3">
        <f t="shared" si="64"/>
        <v>1.0036101079999999</v>
      </c>
      <c r="Q376" s="3">
        <f t="shared" si="75"/>
        <v>1.48422E-2</v>
      </c>
      <c r="R376" s="3">
        <f t="shared" si="65"/>
        <v>1.0148421999999999</v>
      </c>
      <c r="S376" s="17">
        <f t="shared" si="66"/>
        <v>3.1802879588353119</v>
      </c>
      <c r="T376" s="18">
        <f>IF(S376&lt;MAX(S$2:S376),(S376-MAX($S$2:S376))/MAX($S$2:S376),"")</f>
        <v>-2.9987159865258309E-2</v>
      </c>
      <c r="U376" s="18">
        <f t="shared" si="74"/>
        <v>-4.7990305528559922E-2</v>
      </c>
      <c r="V376" s="18">
        <f t="shared" si="73"/>
        <v>-2.9987159865258309E-2</v>
      </c>
      <c r="W376" s="18" t="str">
        <f t="shared" si="67"/>
        <v/>
      </c>
      <c r="X376" s="16" t="str">
        <f>IF(W376&lt;0,COUNTIF($V$2:V376,W376),"")</f>
        <v/>
      </c>
      <c r="Y376" s="16" t="str">
        <f>IF(W376&lt;0,COUNTIF(U376:$U$1045,W376)-1,"")</f>
        <v/>
      </c>
      <c r="Z376" s="20" t="str">
        <f t="shared" si="72"/>
        <v/>
      </c>
      <c r="AA376" s="15" t="str">
        <f>IF(W376=MIN(W:W),G376,"")</f>
        <v/>
      </c>
    </row>
    <row r="377" spans="7:27" x14ac:dyDescent="0.2">
      <c r="G377" s="15">
        <v>20911</v>
      </c>
      <c r="H377" s="3">
        <v>4.4942999999999997E-2</v>
      </c>
      <c r="I377" s="3">
        <v>-1.0120000000000001E-2</v>
      </c>
      <c r="J377" s="3">
        <v>3.5971219999999999E-3</v>
      </c>
      <c r="K377" s="3">
        <f t="shared" si="68"/>
        <v>4.4942999999999997E-2</v>
      </c>
      <c r="L377" s="3">
        <f t="shared" si="69"/>
        <v>1.044943</v>
      </c>
      <c r="M377" s="3">
        <f t="shared" si="70"/>
        <v>-1.0120000000000001E-2</v>
      </c>
      <c r="N377" s="3">
        <f t="shared" si="69"/>
        <v>0.98987999999999998</v>
      </c>
      <c r="O377" s="3">
        <f t="shared" si="71"/>
        <v>3.5971219999999999E-3</v>
      </c>
      <c r="P377" s="3">
        <f t="shared" si="64"/>
        <v>1.003597122</v>
      </c>
      <c r="Q377" s="3">
        <f t="shared" si="75"/>
        <v>2.2917799999999999E-2</v>
      </c>
      <c r="R377" s="3">
        <f t="shared" si="65"/>
        <v>1.0229178000000001</v>
      </c>
      <c r="S377" s="17">
        <f t="shared" si="66"/>
        <v>3.253173162218308</v>
      </c>
      <c r="T377" s="18">
        <f>IF(S377&lt;MAX(S$2:S377),(S377-MAX($S$2:S377))/MAX($S$2:S377),"")</f>
        <v>-7.7565995976182703E-3</v>
      </c>
      <c r="U377" s="18">
        <f t="shared" si="74"/>
        <v>-4.7990305528559922E-2</v>
      </c>
      <c r="V377" s="18">
        <f t="shared" si="73"/>
        <v>-7.7565995976182703E-3</v>
      </c>
      <c r="W377" s="18" t="str">
        <f t="shared" si="67"/>
        <v/>
      </c>
      <c r="X377" s="16" t="str">
        <f>IF(W377&lt;0,COUNTIF($V$2:V377,W377),"")</f>
        <v/>
      </c>
      <c r="Y377" s="16" t="str">
        <f>IF(W377&lt;0,COUNTIF(U377:$U$1045,W377)-1,"")</f>
        <v/>
      </c>
      <c r="Z377" s="20" t="str">
        <f t="shared" si="72"/>
        <v/>
      </c>
      <c r="AA377" s="15" t="str">
        <f>IF(W377=MIN(W:W),G377,"")</f>
        <v/>
      </c>
    </row>
    <row r="378" spans="7:27" x14ac:dyDescent="0.2">
      <c r="G378" s="15">
        <v>20941</v>
      </c>
      <c r="H378" s="3">
        <v>3.6977999999999997E-2</v>
      </c>
      <c r="I378" s="3">
        <v>-1.6999999999999999E-3</v>
      </c>
      <c r="J378" s="3">
        <v>3.584229E-3</v>
      </c>
      <c r="K378" s="3">
        <f t="shared" si="68"/>
        <v>3.6977999999999997E-2</v>
      </c>
      <c r="L378" s="3">
        <f t="shared" si="69"/>
        <v>1.036978</v>
      </c>
      <c r="M378" s="3">
        <f t="shared" si="70"/>
        <v>-1.6999999999999999E-3</v>
      </c>
      <c r="N378" s="3">
        <f t="shared" si="69"/>
        <v>0.99829999999999997</v>
      </c>
      <c r="O378" s="3">
        <f t="shared" si="71"/>
        <v>3.584229E-3</v>
      </c>
      <c r="P378" s="3">
        <f t="shared" si="64"/>
        <v>1.0035842290000001</v>
      </c>
      <c r="Q378" s="3">
        <f t="shared" si="75"/>
        <v>2.1506799999999996E-2</v>
      </c>
      <c r="R378" s="3">
        <f t="shared" si="65"/>
        <v>1.0215068</v>
      </c>
      <c r="S378" s="17">
        <f t="shared" si="66"/>
        <v>3.3231385067835046</v>
      </c>
      <c r="T378" s="18" t="str">
        <f>IF(S378&lt;MAX(S$2:S378),(S378-MAX($S$2:S378))/MAX($S$2:S378),"")</f>
        <v/>
      </c>
      <c r="U378" s="18" t="str">
        <f t="shared" si="74"/>
        <v/>
      </c>
      <c r="V378" s="18" t="str">
        <f t="shared" si="73"/>
        <v/>
      </c>
      <c r="W378" s="18" t="str">
        <f t="shared" si="67"/>
        <v/>
      </c>
      <c r="X378" s="16" t="str">
        <f>IF(W378&lt;0,COUNTIF($V$2:V378,W378),"")</f>
        <v/>
      </c>
      <c r="Y378" s="16" t="str">
        <f>IF(W378&lt;0,COUNTIF(U378:$U$1045,W378)-1,"")</f>
        <v/>
      </c>
      <c r="Z378" s="20" t="str">
        <f t="shared" si="72"/>
        <v/>
      </c>
      <c r="AA378" s="15" t="str">
        <f>IF(W378=MIN(W:W),G378,"")</f>
        <v/>
      </c>
    </row>
    <row r="379" spans="7:27" x14ac:dyDescent="0.2">
      <c r="G379" s="15">
        <v>20972</v>
      </c>
      <c r="H379" s="3">
        <v>-5.0889999999999998E-3</v>
      </c>
      <c r="I379" s="3">
        <v>-1.061E-2</v>
      </c>
      <c r="J379" s="3">
        <v>3.5714290000000001E-3</v>
      </c>
      <c r="K379" s="3">
        <f t="shared" si="68"/>
        <v>-5.0889999999999998E-3</v>
      </c>
      <c r="L379" s="3">
        <f t="shared" si="69"/>
        <v>0.99491099999999999</v>
      </c>
      <c r="M379" s="3">
        <f t="shared" si="70"/>
        <v>-1.061E-2</v>
      </c>
      <c r="N379" s="3">
        <f t="shared" si="69"/>
        <v>0.98938999999999999</v>
      </c>
      <c r="O379" s="3">
        <f t="shared" si="71"/>
        <v>3.5714290000000001E-3</v>
      </c>
      <c r="P379" s="3">
        <f t="shared" si="64"/>
        <v>1.003571429</v>
      </c>
      <c r="Q379" s="3">
        <f t="shared" si="75"/>
        <v>-7.2974000000000008E-3</v>
      </c>
      <c r="R379" s="3">
        <f t="shared" si="65"/>
        <v>0.99270259999999999</v>
      </c>
      <c r="S379" s="17">
        <f t="shared" si="66"/>
        <v>3.2988882358441027</v>
      </c>
      <c r="T379" s="18">
        <f>IF(S379&lt;MAX(S$2:S379),(S379-MAX($S$2:S379))/MAX($S$2:S379),"")</f>
        <v>-7.2973999999999886E-3</v>
      </c>
      <c r="U379" s="18">
        <f t="shared" si="74"/>
        <v>-7.2973999999999886E-3</v>
      </c>
      <c r="V379" s="18">
        <f t="shared" si="73"/>
        <v>-8.1264848576301174E-2</v>
      </c>
      <c r="W379" s="18" t="str">
        <f t="shared" si="67"/>
        <v/>
      </c>
      <c r="X379" s="16" t="str">
        <f>IF(W379&lt;0,COUNTIF($V$2:V379,W379),"")</f>
        <v/>
      </c>
      <c r="Y379" s="16" t="str">
        <f>IF(W379&lt;0,COUNTIF(U379:$U$1045,W379)-1,"")</f>
        <v/>
      </c>
      <c r="Z379" s="20" t="str">
        <f t="shared" si="72"/>
        <v/>
      </c>
      <c r="AA379" s="15" t="str">
        <f>IF(W379=MIN(W:W),G379,"")</f>
        <v/>
      </c>
    </row>
    <row r="380" spans="7:27" x14ac:dyDescent="0.2">
      <c r="G380" s="15">
        <v>21002</v>
      </c>
      <c r="H380" s="3">
        <v>9.5399999999999999E-3</v>
      </c>
      <c r="I380" s="3">
        <v>-1.5E-3</v>
      </c>
      <c r="J380" s="3">
        <v>7.1174380000000002E-3</v>
      </c>
      <c r="K380" s="3">
        <f t="shared" si="68"/>
        <v>9.5399999999999999E-3</v>
      </c>
      <c r="L380" s="3">
        <f t="shared" si="69"/>
        <v>1.0095400000000001</v>
      </c>
      <c r="M380" s="3">
        <f t="shared" si="70"/>
        <v>-1.5E-3</v>
      </c>
      <c r="N380" s="3">
        <f t="shared" si="69"/>
        <v>0.99850000000000005</v>
      </c>
      <c r="O380" s="3">
        <f t="shared" si="71"/>
        <v>7.1174380000000002E-3</v>
      </c>
      <c r="P380" s="3">
        <f t="shared" si="64"/>
        <v>1.0071174380000001</v>
      </c>
      <c r="Q380" s="3">
        <f t="shared" si="75"/>
        <v>5.1240000000000001E-3</v>
      </c>
      <c r="R380" s="3">
        <f t="shared" si="65"/>
        <v>1.0051239999999999</v>
      </c>
      <c r="S380" s="17">
        <f t="shared" si="66"/>
        <v>3.3157917391645677</v>
      </c>
      <c r="T380" s="18">
        <f>IF(S380&lt;MAX(S$2:S380),(S380-MAX($S$2:S380))/MAX($S$2:S380),"")</f>
        <v>-2.2107918776000509E-3</v>
      </c>
      <c r="U380" s="18">
        <f t="shared" si="74"/>
        <v>-7.2973999999999886E-3</v>
      </c>
      <c r="V380" s="18">
        <f t="shared" si="73"/>
        <v>-8.1264848576301174E-2</v>
      </c>
      <c r="W380" s="18" t="str">
        <f t="shared" si="67"/>
        <v/>
      </c>
      <c r="X380" s="16" t="str">
        <f>IF(W380&lt;0,COUNTIF($V$2:V380,W380),"")</f>
        <v/>
      </c>
      <c r="Y380" s="16" t="str">
        <f>IF(W380&lt;0,COUNTIF(U380:$U$1045,W380)-1,"")</f>
        <v/>
      </c>
      <c r="Z380" s="20" t="str">
        <f t="shared" si="72"/>
        <v/>
      </c>
      <c r="AA380" s="15" t="str">
        <f>IF(W380=MIN(W:W),G380,"")</f>
        <v/>
      </c>
    </row>
    <row r="381" spans="7:27" x14ac:dyDescent="0.2">
      <c r="G381" s="15">
        <v>21033</v>
      </c>
      <c r="H381" s="3">
        <v>-4.8564000000000003E-2</v>
      </c>
      <c r="I381" s="3">
        <v>1.0921999999999999E-2</v>
      </c>
      <c r="J381" s="3">
        <v>0</v>
      </c>
      <c r="K381" s="3">
        <f t="shared" si="68"/>
        <v>-4.8564000000000003E-2</v>
      </c>
      <c r="L381" s="3">
        <f t="shared" si="69"/>
        <v>0.95143599999999995</v>
      </c>
      <c r="M381" s="3">
        <f t="shared" si="70"/>
        <v>1.0921999999999999E-2</v>
      </c>
      <c r="N381" s="3">
        <f t="shared" si="69"/>
        <v>1.0109220000000001</v>
      </c>
      <c r="O381" s="3">
        <f t="shared" si="71"/>
        <v>0</v>
      </c>
      <c r="P381" s="3">
        <f t="shared" si="64"/>
        <v>1</v>
      </c>
      <c r="Q381" s="3">
        <f t="shared" si="75"/>
        <v>-2.4769600000000003E-2</v>
      </c>
      <c r="R381" s="3">
        <f t="shared" si="65"/>
        <v>0.97523040000000005</v>
      </c>
      <c r="S381" s="17">
        <f t="shared" si="66"/>
        <v>3.2336609041021571</v>
      </c>
      <c r="T381" s="18">
        <f>IF(S381&lt;MAX(S$2:S381),(S381-MAX($S$2:S381))/MAX($S$2:S381),"")</f>
        <v>-2.6925631447108623E-2</v>
      </c>
      <c r="U381" s="18">
        <f t="shared" si="74"/>
        <v>-2.6925631447108623E-2</v>
      </c>
      <c r="V381" s="18">
        <f t="shared" si="73"/>
        <v>-8.1264848576301174E-2</v>
      </c>
      <c r="W381" s="18" t="str">
        <f t="shared" si="67"/>
        <v/>
      </c>
      <c r="X381" s="16" t="str">
        <f>IF(W381&lt;0,COUNTIF($V$2:V381,W381),"")</f>
        <v/>
      </c>
      <c r="Y381" s="16" t="str">
        <f>IF(W381&lt;0,COUNTIF(U381:$U$1045,W381)-1,"")</f>
        <v/>
      </c>
      <c r="Z381" s="20" t="str">
        <f t="shared" si="72"/>
        <v/>
      </c>
      <c r="AA381" s="15" t="str">
        <f>IF(W381=MIN(W:W),G381,"")</f>
        <v/>
      </c>
    </row>
    <row r="382" spans="7:27" x14ac:dyDescent="0.2">
      <c r="G382" s="15">
        <v>21064</v>
      </c>
      <c r="H382" s="3">
        <v>-5.7249000000000001E-2</v>
      </c>
      <c r="I382" s="3">
        <v>2.4800000000000001E-4</v>
      </c>
      <c r="J382" s="3">
        <v>0</v>
      </c>
      <c r="K382" s="3">
        <f t="shared" si="68"/>
        <v>-5.7249000000000001E-2</v>
      </c>
      <c r="L382" s="3">
        <f t="shared" si="69"/>
        <v>0.94275100000000001</v>
      </c>
      <c r="M382" s="3">
        <f t="shared" si="70"/>
        <v>2.4800000000000001E-4</v>
      </c>
      <c r="N382" s="3">
        <f t="shared" si="69"/>
        <v>1.000248</v>
      </c>
      <c r="O382" s="3">
        <f t="shared" si="71"/>
        <v>0</v>
      </c>
      <c r="P382" s="3">
        <f t="shared" si="64"/>
        <v>1</v>
      </c>
      <c r="Q382" s="3">
        <f t="shared" si="75"/>
        <v>-3.4250200000000001E-2</v>
      </c>
      <c r="R382" s="3">
        <f t="shared" si="65"/>
        <v>0.96574979999999999</v>
      </c>
      <c r="S382" s="17">
        <f t="shared" si="66"/>
        <v>3.1229073714044775</v>
      </c>
      <c r="T382" s="18">
        <f>IF(S382&lt;MAX(S$2:S382),(S382-MAX($S$2:S382))/MAX($S$2:S382),"")</f>
        <v>-6.0253623184918836E-2</v>
      </c>
      <c r="U382" s="18">
        <f t="shared" si="74"/>
        <v>-6.0253623184918836E-2</v>
      </c>
      <c r="V382" s="18">
        <f t="shared" si="73"/>
        <v>-8.1264848576301174E-2</v>
      </c>
      <c r="W382" s="18" t="str">
        <f t="shared" si="67"/>
        <v/>
      </c>
      <c r="X382" s="16" t="str">
        <f>IF(W382&lt;0,COUNTIF($V$2:V382,W382),"")</f>
        <v/>
      </c>
      <c r="Y382" s="16" t="str">
        <f>IF(W382&lt;0,COUNTIF(U382:$U$1045,W382)-1,"")</f>
        <v/>
      </c>
      <c r="Z382" s="20" t="str">
        <f t="shared" si="72"/>
        <v/>
      </c>
      <c r="AA382" s="15" t="str">
        <f>IF(W382=MIN(W:W),G382,"")</f>
        <v/>
      </c>
    </row>
    <row r="383" spans="7:27" x14ac:dyDescent="0.2">
      <c r="G383" s="15">
        <v>21094</v>
      </c>
      <c r="H383" s="3">
        <v>-4.0118000000000001E-2</v>
      </c>
      <c r="I383" s="3">
        <v>4.2810000000000001E-3</v>
      </c>
      <c r="J383" s="3">
        <v>0</v>
      </c>
      <c r="K383" s="3">
        <f t="shared" si="68"/>
        <v>-4.0118000000000001E-2</v>
      </c>
      <c r="L383" s="3">
        <f t="shared" si="69"/>
        <v>0.95988200000000001</v>
      </c>
      <c r="M383" s="3">
        <f t="shared" si="70"/>
        <v>4.2810000000000001E-3</v>
      </c>
      <c r="N383" s="3">
        <f t="shared" si="69"/>
        <v>1.004281</v>
      </c>
      <c r="O383" s="3">
        <f t="shared" si="71"/>
        <v>0</v>
      </c>
      <c r="P383" s="3">
        <f t="shared" si="64"/>
        <v>1</v>
      </c>
      <c r="Q383" s="3">
        <f t="shared" si="75"/>
        <v>-2.23584E-2</v>
      </c>
      <c r="R383" s="3">
        <f t="shared" si="65"/>
        <v>0.9776416</v>
      </c>
      <c r="S383" s="17">
        <f t="shared" si="66"/>
        <v>3.0530841592316675</v>
      </c>
      <c r="T383" s="18">
        <f>IF(S383&lt;MAX(S$2:S383),(S383-MAX($S$2:S383))/MAX($S$2:S383),"")</f>
        <v>-8.1264848576301174E-2</v>
      </c>
      <c r="U383" s="18">
        <f t="shared" si="74"/>
        <v>-8.1264848576301174E-2</v>
      </c>
      <c r="V383" s="18">
        <f t="shared" si="73"/>
        <v>-8.1264848576301174E-2</v>
      </c>
      <c r="W383" s="18" t="str">
        <f t="shared" si="67"/>
        <v/>
      </c>
      <c r="X383" s="16" t="str">
        <f>IF(W383&lt;0,COUNTIF($V$2:V383,W383),"")</f>
        <v/>
      </c>
      <c r="Y383" s="16" t="str">
        <f>IF(W383&lt;0,COUNTIF(U383:$U$1045,W383)-1,"")</f>
        <v/>
      </c>
      <c r="Z383" s="20" t="str">
        <f t="shared" si="72"/>
        <v/>
      </c>
      <c r="AA383" s="15" t="str">
        <f>IF(W383=MIN(W:W),G383,"")</f>
        <v/>
      </c>
    </row>
    <row r="384" spans="7:27" x14ac:dyDescent="0.2">
      <c r="G384" s="15">
        <v>21125</v>
      </c>
      <c r="H384" s="3">
        <v>2.5578E-2</v>
      </c>
      <c r="I384" s="3">
        <v>3.9583E-2</v>
      </c>
      <c r="J384" s="3">
        <v>3.5335689999999999E-3</v>
      </c>
      <c r="K384" s="3">
        <f t="shared" si="68"/>
        <v>2.5578E-2</v>
      </c>
      <c r="L384" s="3">
        <f t="shared" si="69"/>
        <v>1.0255780000000001</v>
      </c>
      <c r="M384" s="3">
        <f t="shared" si="70"/>
        <v>3.9583E-2</v>
      </c>
      <c r="N384" s="3">
        <f t="shared" si="69"/>
        <v>1.0395829999999999</v>
      </c>
      <c r="O384" s="3">
        <f t="shared" si="71"/>
        <v>3.5335689999999999E-3</v>
      </c>
      <c r="P384" s="3">
        <f t="shared" si="64"/>
        <v>1.003533569</v>
      </c>
      <c r="Q384" s="3">
        <f t="shared" si="75"/>
        <v>3.1179999999999999E-2</v>
      </c>
      <c r="R384" s="3">
        <f t="shared" si="65"/>
        <v>1.03118</v>
      </c>
      <c r="S384" s="17">
        <f t="shared" si="66"/>
        <v>3.1482793233165109</v>
      </c>
      <c r="T384" s="18">
        <f>IF(S384&lt;MAX(S$2:S384),(S384-MAX($S$2:S384))/MAX($S$2:S384),"")</f>
        <v>-5.2618686554910241E-2</v>
      </c>
      <c r="U384" s="18">
        <f t="shared" si="74"/>
        <v>-8.1264848576301174E-2</v>
      </c>
      <c r="V384" s="18">
        <f t="shared" si="73"/>
        <v>-6.5335196449020971E-2</v>
      </c>
      <c r="W384" s="18" t="str">
        <f t="shared" si="67"/>
        <v/>
      </c>
      <c r="X384" s="16" t="str">
        <f>IF(W384&lt;0,COUNTIF($V$2:V384,W384),"")</f>
        <v/>
      </c>
      <c r="Y384" s="16" t="str">
        <f>IF(W384&lt;0,COUNTIF(U384:$U$1045,W384)-1,"")</f>
        <v/>
      </c>
      <c r="Z384" s="20" t="str">
        <f t="shared" si="72"/>
        <v/>
      </c>
      <c r="AA384" s="15" t="str">
        <f>IF(W384=MIN(W:W),G384,"")</f>
        <v/>
      </c>
    </row>
    <row r="385" spans="7:27" x14ac:dyDescent="0.2">
      <c r="G385" s="15">
        <v>21155</v>
      </c>
      <c r="H385" s="3">
        <v>-3.6738E-2</v>
      </c>
      <c r="I385" s="3">
        <v>2.155E-2</v>
      </c>
      <c r="J385" s="3">
        <v>0</v>
      </c>
      <c r="K385" s="3">
        <f t="shared" si="68"/>
        <v>-3.6738E-2</v>
      </c>
      <c r="L385" s="3">
        <f t="shared" si="69"/>
        <v>0.96326199999999995</v>
      </c>
      <c r="M385" s="3">
        <f t="shared" si="70"/>
        <v>2.155E-2</v>
      </c>
      <c r="N385" s="3">
        <f t="shared" si="69"/>
        <v>1.02155</v>
      </c>
      <c r="O385" s="3">
        <f t="shared" si="71"/>
        <v>0</v>
      </c>
      <c r="P385" s="3">
        <f t="shared" si="64"/>
        <v>1</v>
      </c>
      <c r="Q385" s="3">
        <f t="shared" si="75"/>
        <v>-1.3422799999999997E-2</v>
      </c>
      <c r="R385" s="3">
        <f t="shared" si="65"/>
        <v>0.98657720000000004</v>
      </c>
      <c r="S385" s="17">
        <f t="shared" si="66"/>
        <v>3.1060205996154981</v>
      </c>
      <c r="T385" s="18">
        <f>IF(S385&lt;MAX(S$2:S385),(S385-MAX($S$2:S385))/MAX($S$2:S385),"")</f>
        <v>-6.5335196449020971E-2</v>
      </c>
      <c r="U385" s="18">
        <f t="shared" si="74"/>
        <v>-8.1264848576301174E-2</v>
      </c>
      <c r="V385" s="18">
        <f t="shared" si="73"/>
        <v>-6.5335196449020971E-2</v>
      </c>
      <c r="W385" s="18" t="str">
        <f t="shared" si="67"/>
        <v/>
      </c>
      <c r="X385" s="16" t="str">
        <f>IF(W385&lt;0,COUNTIF($V$2:V385,W385),"")</f>
        <v/>
      </c>
      <c r="Y385" s="16" t="str">
        <f>IF(W385&lt;0,COUNTIF(U385:$U$1045,W385)-1,"")</f>
        <v/>
      </c>
      <c r="Z385" s="20" t="str">
        <f t="shared" si="72"/>
        <v/>
      </c>
      <c r="AA385" s="15" t="str">
        <f>IF(W385=MIN(W:W),G385,"")</f>
        <v/>
      </c>
    </row>
    <row r="386" spans="7:27" x14ac:dyDescent="0.2">
      <c r="G386" s="15">
        <v>21186</v>
      </c>
      <c r="H386" s="3">
        <v>4.9686000000000001E-2</v>
      </c>
      <c r="I386" s="3">
        <v>3.3830000000000002E-3</v>
      </c>
      <c r="J386" s="3">
        <v>7.0422540000000004E-3</v>
      </c>
      <c r="K386" s="3">
        <f t="shared" si="68"/>
        <v>4.9686000000000001E-2</v>
      </c>
      <c r="L386" s="3">
        <f t="shared" si="69"/>
        <v>1.0496859999999999</v>
      </c>
      <c r="M386" s="3">
        <f t="shared" si="70"/>
        <v>3.3830000000000002E-3</v>
      </c>
      <c r="N386" s="3">
        <f t="shared" si="69"/>
        <v>1.0033829999999999</v>
      </c>
      <c r="O386" s="3">
        <f t="shared" si="71"/>
        <v>7.0422540000000004E-3</v>
      </c>
      <c r="P386" s="3">
        <f t="shared" ref="P386:P449" si="76">IF(O386="","",1+O386)</f>
        <v>1.0070422539999999</v>
      </c>
      <c r="Q386" s="3">
        <f t="shared" si="75"/>
        <v>3.1164799999999999E-2</v>
      </c>
      <c r="R386" s="3">
        <f t="shared" ref="R386:R449" si="77">IF(Q386="","",1+Q386)</f>
        <v>1.0311648</v>
      </c>
      <c r="S386" s="17">
        <f t="shared" ref="S386:S449" si="78">IF(G386=$B$4,(1+Q386),IF(AND(G386&gt;$B$4,G386&lt;=$B$5),(1+Q386)*S385,""))</f>
        <v>3.2028191103983952</v>
      </c>
      <c r="T386" s="18">
        <f>IF(S386&lt;MAX(S$2:S386),(S386-MAX($S$2:S386))/MAX($S$2:S386),"")</f>
        <v>-3.620655477931544E-2</v>
      </c>
      <c r="U386" s="18">
        <f t="shared" si="74"/>
        <v>-8.1264848576301174E-2</v>
      </c>
      <c r="V386" s="18">
        <f t="shared" si="73"/>
        <v>-3.8883009176693281E-2</v>
      </c>
      <c r="W386" s="18" t="str">
        <f t="shared" ref="W386:W449" si="79">IF(AND(V386=U386,T386&lt;-$B$6),T386,"")</f>
        <v/>
      </c>
      <c r="X386" s="16" t="str">
        <f>IF(W386&lt;0,COUNTIF($V$2:V386,W386),"")</f>
        <v/>
      </c>
      <c r="Y386" s="16" t="str">
        <f>IF(W386&lt;0,COUNTIF(U386:$U$1045,W386)-1,"")</f>
        <v/>
      </c>
      <c r="Z386" s="20" t="str">
        <f t="shared" si="72"/>
        <v/>
      </c>
      <c r="AA386" s="15" t="str">
        <f>IF(W386=MIN(W:W),G386,"")</f>
        <v/>
      </c>
    </row>
    <row r="387" spans="7:27" x14ac:dyDescent="0.2">
      <c r="G387" s="15">
        <v>21217</v>
      </c>
      <c r="H387" s="3">
        <v>-1.3867000000000001E-2</v>
      </c>
      <c r="I387" s="3">
        <v>1.3858000000000001E-2</v>
      </c>
      <c r="J387" s="3">
        <v>0</v>
      </c>
      <c r="K387" s="3">
        <f t="shared" ref="K387:K450" si="80">IF(AND($G387&gt;=$B$4,$G387&lt;=$B$5),IF($B$7="Real",(1+H387)/(1+J387)-1,H387),"")</f>
        <v>-1.3867000000000001E-2</v>
      </c>
      <c r="L387" s="3">
        <f t="shared" ref="L387:N450" si="81">IF(K387="","",1+K387)</f>
        <v>0.98613300000000004</v>
      </c>
      <c r="M387" s="3">
        <f t="shared" ref="M387:M450" si="82">IF(AND($G387&gt;=$B$4,$G387&lt;=$B$5),IF($B$7="Real",(1+I387)/(1+J387)-1,I387),"")</f>
        <v>1.3858000000000001E-2</v>
      </c>
      <c r="N387" s="3">
        <f t="shared" si="81"/>
        <v>1.0138579999999999</v>
      </c>
      <c r="O387" s="3">
        <f t="shared" ref="O387:O450" si="83">IF(AND($G387&gt;=$B$4,$G387&lt;=$B$5),IF($B$7="Real",(1+J387)/(1+J387)-1,J387),"")</f>
        <v>0</v>
      </c>
      <c r="P387" s="3">
        <f t="shared" si="76"/>
        <v>1</v>
      </c>
      <c r="Q387" s="3">
        <f t="shared" si="75"/>
        <v>-2.7769999999999991E-3</v>
      </c>
      <c r="R387" s="3">
        <f t="shared" si="77"/>
        <v>0.99722299999999997</v>
      </c>
      <c r="S387" s="17">
        <f t="shared" si="78"/>
        <v>3.1939248817288188</v>
      </c>
      <c r="T387" s="18">
        <f>IF(S387&lt;MAX(S$2:S387),(S387-MAX($S$2:S387))/MAX($S$2:S387),"")</f>
        <v>-3.8883009176693281E-2</v>
      </c>
      <c r="U387" s="18">
        <f t="shared" si="74"/>
        <v>-8.1264848576301174E-2</v>
      </c>
      <c r="V387" s="18">
        <f t="shared" si="73"/>
        <v>-3.8883009176693281E-2</v>
      </c>
      <c r="W387" s="18" t="str">
        <f t="shared" si="79"/>
        <v/>
      </c>
      <c r="X387" s="16" t="str">
        <f>IF(W387&lt;0,COUNTIF($V$2:V387,W387),"")</f>
        <v/>
      </c>
      <c r="Y387" s="16" t="str">
        <f>IF(W387&lt;0,COUNTIF(U387:$U$1045,W387)-1,"")</f>
        <v/>
      </c>
      <c r="Z387" s="20" t="str">
        <f t="shared" si="72"/>
        <v/>
      </c>
      <c r="AA387" s="15" t="str">
        <f>IF(W387=MIN(W:W),G387,"")</f>
        <v/>
      </c>
    </row>
    <row r="388" spans="7:27" x14ac:dyDescent="0.2">
      <c r="G388" s="15">
        <v>21245</v>
      </c>
      <c r="H388" s="3">
        <v>3.3751999999999997E-2</v>
      </c>
      <c r="I388" s="3">
        <v>5.2839999999999996E-3</v>
      </c>
      <c r="J388" s="3">
        <v>6.9930069999999999E-3</v>
      </c>
      <c r="K388" s="3">
        <f t="shared" si="80"/>
        <v>3.3751999999999997E-2</v>
      </c>
      <c r="L388" s="3">
        <f t="shared" si="81"/>
        <v>1.033752</v>
      </c>
      <c r="M388" s="3">
        <f t="shared" si="82"/>
        <v>5.2839999999999996E-3</v>
      </c>
      <c r="N388" s="3">
        <f t="shared" si="81"/>
        <v>1.0052840000000001</v>
      </c>
      <c r="O388" s="3">
        <f t="shared" si="83"/>
        <v>6.9930069999999999E-3</v>
      </c>
      <c r="P388" s="3">
        <f t="shared" si="76"/>
        <v>1.0069930069999999</v>
      </c>
      <c r="Q388" s="3">
        <f t="shared" si="75"/>
        <v>2.2364799999999997E-2</v>
      </c>
      <c r="R388" s="3">
        <f t="shared" si="77"/>
        <v>1.0223648000000001</v>
      </c>
      <c r="S388" s="17">
        <f t="shared" si="78"/>
        <v>3.2653563729237076</v>
      </c>
      <c r="T388" s="18">
        <f>IF(S388&lt;MAX(S$2:S388),(S388-MAX($S$2:S388))/MAX($S$2:S388),"")</f>
        <v>-1.7387819900328158E-2</v>
      </c>
      <c r="U388" s="18">
        <f t="shared" si="74"/>
        <v>-8.1264848576301174E-2</v>
      </c>
      <c r="V388" s="18">
        <f t="shared" si="73"/>
        <v>-1.7387819900328158E-2</v>
      </c>
      <c r="W388" s="18" t="str">
        <f t="shared" si="79"/>
        <v/>
      </c>
      <c r="X388" s="16" t="str">
        <f>IF(W388&lt;0,COUNTIF($V$2:V388,W388),"")</f>
        <v/>
      </c>
      <c r="Y388" s="16" t="str">
        <f>IF(W388&lt;0,COUNTIF(U388:$U$1045,W388)-1,"")</f>
        <v/>
      </c>
      <c r="Z388" s="20" t="str">
        <f t="shared" si="72"/>
        <v/>
      </c>
      <c r="AA388" s="15" t="str">
        <f>IF(W388=MIN(W:W),G388,"")</f>
        <v/>
      </c>
    </row>
    <row r="389" spans="7:27" x14ac:dyDescent="0.2">
      <c r="G389" s="15">
        <v>21276</v>
      </c>
      <c r="H389" s="3">
        <v>3.1611E-2</v>
      </c>
      <c r="I389" s="3">
        <v>5.1879999999999999E-3</v>
      </c>
      <c r="J389" s="3">
        <v>3.4722220000000001E-3</v>
      </c>
      <c r="K389" s="3">
        <f t="shared" si="80"/>
        <v>3.1611E-2</v>
      </c>
      <c r="L389" s="3">
        <f t="shared" si="81"/>
        <v>1.0316110000000001</v>
      </c>
      <c r="M389" s="3">
        <f t="shared" si="82"/>
        <v>5.1879999999999999E-3</v>
      </c>
      <c r="N389" s="3">
        <f t="shared" si="81"/>
        <v>1.005188</v>
      </c>
      <c r="O389" s="3">
        <f t="shared" si="83"/>
        <v>3.4722220000000001E-3</v>
      </c>
      <c r="P389" s="3">
        <f t="shared" si="76"/>
        <v>1.0034722220000001</v>
      </c>
      <c r="Q389" s="3">
        <f t="shared" si="75"/>
        <v>2.1041799999999999E-2</v>
      </c>
      <c r="R389" s="3">
        <f t="shared" si="77"/>
        <v>1.0210417999999999</v>
      </c>
      <c r="S389" s="17">
        <f t="shared" si="78"/>
        <v>3.3340653486514933</v>
      </c>
      <c r="T389" s="18" t="str">
        <f>IF(S389&lt;MAX(S$2:S389),(S389-MAX($S$2:S389))/MAX($S$2:S389),"")</f>
        <v/>
      </c>
      <c r="U389" s="18" t="str">
        <f t="shared" si="74"/>
        <v/>
      </c>
      <c r="V389" s="18" t="str">
        <f t="shared" si="73"/>
        <v/>
      </c>
      <c r="W389" s="18" t="str">
        <f t="shared" si="79"/>
        <v/>
      </c>
      <c r="X389" s="16" t="str">
        <f>IF(W389&lt;0,COUNTIF($V$2:V389,W389),"")</f>
        <v/>
      </c>
      <c r="Y389" s="16" t="str">
        <f>IF(W389&lt;0,COUNTIF(U389:$U$1045,W389)-1,"")</f>
        <v/>
      </c>
      <c r="Z389" s="20" t="str">
        <f t="shared" si="72"/>
        <v/>
      </c>
      <c r="AA389" s="15" t="str">
        <f>IF(W389=MIN(W:W),G389,"")</f>
        <v/>
      </c>
    </row>
    <row r="390" spans="7:27" x14ac:dyDescent="0.2">
      <c r="G390" s="15">
        <v>21306</v>
      </c>
      <c r="H390" s="3">
        <v>2.4229000000000001E-2</v>
      </c>
      <c r="I390" s="3">
        <v>6.0229999999999997E-3</v>
      </c>
      <c r="J390" s="3">
        <v>0</v>
      </c>
      <c r="K390" s="3">
        <f t="shared" si="80"/>
        <v>2.4229000000000001E-2</v>
      </c>
      <c r="L390" s="3">
        <f t="shared" si="81"/>
        <v>1.0242290000000001</v>
      </c>
      <c r="M390" s="3">
        <f t="shared" si="82"/>
        <v>6.0229999999999997E-3</v>
      </c>
      <c r="N390" s="3">
        <f t="shared" si="81"/>
        <v>1.0060229999999999</v>
      </c>
      <c r="O390" s="3">
        <f t="shared" si="83"/>
        <v>0</v>
      </c>
      <c r="P390" s="3">
        <f t="shared" si="76"/>
        <v>1</v>
      </c>
      <c r="Q390" s="3">
        <f t="shared" si="75"/>
        <v>1.6946599999999999E-2</v>
      </c>
      <c r="R390" s="3">
        <f t="shared" si="77"/>
        <v>1.0169466</v>
      </c>
      <c r="S390" s="17">
        <f t="shared" si="78"/>
        <v>3.390566420488951</v>
      </c>
      <c r="T390" s="18" t="str">
        <f>IF(S390&lt;MAX(S$2:S390),(S390-MAX($S$2:S390))/MAX($S$2:S390),"")</f>
        <v/>
      </c>
      <c r="U390" s="18" t="str">
        <f t="shared" si="74"/>
        <v/>
      </c>
      <c r="V390" s="18" t="str">
        <f t="shared" si="73"/>
        <v/>
      </c>
      <c r="W390" s="18" t="str">
        <f t="shared" si="79"/>
        <v/>
      </c>
      <c r="X390" s="16" t="str">
        <f>IF(W390&lt;0,COUNTIF($V$2:V390,W390),"")</f>
        <v/>
      </c>
      <c r="Y390" s="16" t="str">
        <f>IF(W390&lt;0,COUNTIF(U390:$U$1045,W390)-1,"")</f>
        <v/>
      </c>
      <c r="Z390" s="20" t="str">
        <f t="shared" si="72"/>
        <v/>
      </c>
      <c r="AA390" s="15" t="str">
        <f>IF(W390=MIN(W:W),G390,"")</f>
        <v/>
      </c>
    </row>
    <row r="391" spans="7:27" x14ac:dyDescent="0.2">
      <c r="G391" s="15">
        <v>21337</v>
      </c>
      <c r="H391" s="3">
        <v>2.9575000000000001E-2</v>
      </c>
      <c r="I391" s="3">
        <v>-6.7600000000000004E-3</v>
      </c>
      <c r="J391" s="3">
        <v>0</v>
      </c>
      <c r="K391" s="3">
        <f t="shared" si="80"/>
        <v>2.9575000000000001E-2</v>
      </c>
      <c r="L391" s="3">
        <f t="shared" si="81"/>
        <v>1.0295749999999999</v>
      </c>
      <c r="M391" s="3">
        <f t="shared" si="82"/>
        <v>-6.7600000000000004E-3</v>
      </c>
      <c r="N391" s="3">
        <f t="shared" si="81"/>
        <v>0.99324000000000001</v>
      </c>
      <c r="O391" s="3">
        <f t="shared" si="83"/>
        <v>0</v>
      </c>
      <c r="P391" s="3">
        <f t="shared" si="76"/>
        <v>1</v>
      </c>
      <c r="Q391" s="3">
        <f t="shared" si="75"/>
        <v>1.5041000000000001E-2</v>
      </c>
      <c r="R391" s="3">
        <f t="shared" si="77"/>
        <v>1.0150410000000001</v>
      </c>
      <c r="S391" s="17">
        <f t="shared" si="78"/>
        <v>3.4415639300195258</v>
      </c>
      <c r="T391" s="18" t="str">
        <f>IF(S391&lt;MAX(S$2:S391),(S391-MAX($S$2:S391))/MAX($S$2:S391),"")</f>
        <v/>
      </c>
      <c r="U391" s="18" t="str">
        <f t="shared" si="74"/>
        <v/>
      </c>
      <c r="V391" s="18" t="str">
        <f t="shared" si="73"/>
        <v/>
      </c>
      <c r="W391" s="18" t="str">
        <f t="shared" si="79"/>
        <v/>
      </c>
      <c r="X391" s="16" t="str">
        <f>IF(W391&lt;0,COUNTIF($V$2:V391,W391),"")</f>
        <v/>
      </c>
      <c r="Y391" s="16" t="str">
        <f>IF(W391&lt;0,COUNTIF(U391:$U$1045,W391)-1,"")</f>
        <v/>
      </c>
      <c r="Z391" s="20" t="str">
        <f t="shared" si="72"/>
        <v/>
      </c>
      <c r="AA391" s="15" t="str">
        <f>IF(W391=MIN(W:W),G391,"")</f>
        <v/>
      </c>
    </row>
    <row r="392" spans="7:27" x14ac:dyDescent="0.2">
      <c r="G392" s="15">
        <v>21367</v>
      </c>
      <c r="H392" s="3">
        <v>4.4604999999999999E-2</v>
      </c>
      <c r="I392" s="3">
        <v>-9.0500000000000008E-3</v>
      </c>
      <c r="J392" s="3">
        <v>3.4602080000000002E-3</v>
      </c>
      <c r="K392" s="3">
        <f t="shared" si="80"/>
        <v>4.4604999999999999E-2</v>
      </c>
      <c r="L392" s="3">
        <f t="shared" si="81"/>
        <v>1.044605</v>
      </c>
      <c r="M392" s="3">
        <f t="shared" si="82"/>
        <v>-9.0500000000000008E-3</v>
      </c>
      <c r="N392" s="3">
        <f t="shared" si="81"/>
        <v>0.99095</v>
      </c>
      <c r="O392" s="3">
        <f t="shared" si="83"/>
        <v>3.4602080000000002E-3</v>
      </c>
      <c r="P392" s="3">
        <f t="shared" si="76"/>
        <v>1.0034602079999999</v>
      </c>
      <c r="Q392" s="3">
        <f t="shared" si="75"/>
        <v>2.3142999999999997E-2</v>
      </c>
      <c r="R392" s="3">
        <f t="shared" si="77"/>
        <v>1.0231429999999999</v>
      </c>
      <c r="S392" s="17">
        <f t="shared" si="78"/>
        <v>3.5212120440519672</v>
      </c>
      <c r="T392" s="18" t="str">
        <f>IF(S392&lt;MAX(S$2:S392),(S392-MAX($S$2:S392))/MAX($S$2:S392),"")</f>
        <v/>
      </c>
      <c r="U392" s="18" t="str">
        <f t="shared" si="74"/>
        <v/>
      </c>
      <c r="V392" s="18" t="str">
        <f t="shared" si="73"/>
        <v/>
      </c>
      <c r="W392" s="18" t="str">
        <f t="shared" si="79"/>
        <v/>
      </c>
      <c r="X392" s="16" t="str">
        <f>IF(W392&lt;0,COUNTIF($V$2:V392,W392),"")</f>
        <v/>
      </c>
      <c r="Y392" s="16" t="str">
        <f>IF(W392&lt;0,COUNTIF(U392:$U$1045,W392)-1,"")</f>
        <v/>
      </c>
      <c r="Z392" s="20" t="str">
        <f t="shared" si="72"/>
        <v/>
      </c>
      <c r="AA392" s="15" t="str">
        <f>IF(W392=MIN(W:W),G392,"")</f>
        <v/>
      </c>
    </row>
    <row r="393" spans="7:27" x14ac:dyDescent="0.2">
      <c r="G393" s="15">
        <v>21398</v>
      </c>
      <c r="H393" s="3">
        <v>1.9376999999999998E-2</v>
      </c>
      <c r="I393" s="3">
        <v>-3.5610000000000003E-2</v>
      </c>
      <c r="J393" s="3">
        <v>-3.4482760000000001E-3</v>
      </c>
      <c r="K393" s="3">
        <f t="shared" si="80"/>
        <v>1.9376999999999998E-2</v>
      </c>
      <c r="L393" s="3">
        <f t="shared" si="81"/>
        <v>1.019377</v>
      </c>
      <c r="M393" s="3">
        <f t="shared" si="82"/>
        <v>-3.5610000000000003E-2</v>
      </c>
      <c r="N393" s="3">
        <f t="shared" si="81"/>
        <v>0.96438999999999997</v>
      </c>
      <c r="O393" s="3">
        <f t="shared" si="83"/>
        <v>-3.4482760000000001E-3</v>
      </c>
      <c r="P393" s="3">
        <f t="shared" si="76"/>
        <v>0.99655172400000003</v>
      </c>
      <c r="Q393" s="3">
        <f t="shared" si="75"/>
        <v>-2.6178000000000035E-3</v>
      </c>
      <c r="R393" s="3">
        <f t="shared" si="77"/>
        <v>0.9973822</v>
      </c>
      <c r="S393" s="17">
        <f t="shared" si="78"/>
        <v>3.5119942151630479</v>
      </c>
      <c r="T393" s="18">
        <f>IF(S393&lt;MAX(S$2:S393),(S393-MAX($S$2:S393))/MAX($S$2:S393),"")</f>
        <v>-2.6178000000000199E-3</v>
      </c>
      <c r="U393" s="18">
        <f t="shared" si="74"/>
        <v>-2.6178000000000199E-3</v>
      </c>
      <c r="V393" s="18">
        <f t="shared" si="73"/>
        <v>-2.6178000000000199E-3</v>
      </c>
      <c r="W393" s="18" t="str">
        <f t="shared" si="79"/>
        <v/>
      </c>
      <c r="X393" s="16" t="str">
        <f>IF(W393&lt;0,COUNTIF($V$2:V393,W393),"")</f>
        <v/>
      </c>
      <c r="Y393" s="16" t="str">
        <f>IF(W393&lt;0,COUNTIF(U393:$U$1045,W393)-1,"")</f>
        <v/>
      </c>
      <c r="Z393" s="20" t="str">
        <f t="shared" si="72"/>
        <v/>
      </c>
      <c r="AA393" s="15" t="str">
        <f>IF(W393=MIN(W:W),G393,"")</f>
        <v/>
      </c>
    </row>
    <row r="394" spans="7:27" x14ac:dyDescent="0.2">
      <c r="G394" s="15">
        <v>21429</v>
      </c>
      <c r="H394" s="3">
        <v>4.8397999999999997E-2</v>
      </c>
      <c r="I394" s="3">
        <v>-1.66E-3</v>
      </c>
      <c r="J394" s="3">
        <v>0</v>
      </c>
      <c r="K394" s="3">
        <f t="shared" si="80"/>
        <v>4.8397999999999997E-2</v>
      </c>
      <c r="L394" s="3">
        <f t="shared" si="81"/>
        <v>1.0483979999999999</v>
      </c>
      <c r="M394" s="3">
        <f t="shared" si="82"/>
        <v>-1.66E-3</v>
      </c>
      <c r="N394" s="3">
        <f t="shared" si="81"/>
        <v>0.99834000000000001</v>
      </c>
      <c r="O394" s="3">
        <f t="shared" si="83"/>
        <v>0</v>
      </c>
      <c r="P394" s="3">
        <f t="shared" si="76"/>
        <v>1</v>
      </c>
      <c r="Q394" s="3">
        <f t="shared" si="75"/>
        <v>2.8374799999999995E-2</v>
      </c>
      <c r="R394" s="3">
        <f t="shared" si="77"/>
        <v>1.0283747999999999</v>
      </c>
      <c r="S394" s="17">
        <f t="shared" si="78"/>
        <v>3.6116463486194559</v>
      </c>
      <c r="T394" s="18" t="str">
        <f>IF(S394&lt;MAX(S$2:S394),(S394-MAX($S$2:S394))/MAX($S$2:S394),"")</f>
        <v/>
      </c>
      <c r="U394" s="18" t="str">
        <f t="shared" si="74"/>
        <v/>
      </c>
      <c r="V394" s="18" t="str">
        <f t="shared" si="73"/>
        <v/>
      </c>
      <c r="W394" s="18" t="str">
        <f t="shared" si="79"/>
        <v/>
      </c>
      <c r="X394" s="16" t="str">
        <f>IF(W394&lt;0,COUNTIF($V$2:V394,W394),"")</f>
        <v/>
      </c>
      <c r="Y394" s="16" t="str">
        <f>IF(W394&lt;0,COUNTIF(U394:$U$1045,W394)-1,"")</f>
        <v/>
      </c>
      <c r="Z394" s="20" t="str">
        <f t="shared" si="72"/>
        <v/>
      </c>
      <c r="AA394" s="15" t="str">
        <f>IF(W394=MIN(W:W),G394,"")</f>
        <v/>
      </c>
    </row>
    <row r="395" spans="7:27" x14ac:dyDescent="0.2">
      <c r="G395" s="15">
        <v>21459</v>
      </c>
      <c r="H395" s="3">
        <v>2.742E-2</v>
      </c>
      <c r="I395" s="3">
        <v>2.4399999999999999E-4</v>
      </c>
      <c r="J395" s="3">
        <v>0</v>
      </c>
      <c r="K395" s="3">
        <f t="shared" si="80"/>
        <v>2.742E-2</v>
      </c>
      <c r="L395" s="3">
        <f t="shared" si="81"/>
        <v>1.02742</v>
      </c>
      <c r="M395" s="3">
        <f t="shared" si="82"/>
        <v>2.4399999999999999E-4</v>
      </c>
      <c r="N395" s="3">
        <f t="shared" si="81"/>
        <v>1.0002439999999999</v>
      </c>
      <c r="O395" s="3">
        <f t="shared" si="83"/>
        <v>0</v>
      </c>
      <c r="P395" s="3">
        <f t="shared" si="76"/>
        <v>1</v>
      </c>
      <c r="Q395" s="3">
        <f t="shared" si="75"/>
        <v>1.6549599999999998E-2</v>
      </c>
      <c r="R395" s="3">
        <f t="shared" si="77"/>
        <v>1.0165496000000001</v>
      </c>
      <c r="S395" s="17">
        <f t="shared" si="78"/>
        <v>3.6714176510305685</v>
      </c>
      <c r="T395" s="18" t="str">
        <f>IF(S395&lt;MAX(S$2:S395),(S395-MAX($S$2:S395))/MAX($S$2:S395),"")</f>
        <v/>
      </c>
      <c r="U395" s="18" t="str">
        <f t="shared" si="74"/>
        <v/>
      </c>
      <c r="V395" s="18" t="str">
        <f t="shared" si="73"/>
        <v/>
      </c>
      <c r="W395" s="18" t="str">
        <f t="shared" si="79"/>
        <v/>
      </c>
      <c r="X395" s="16" t="str">
        <f>IF(W395&lt;0,COUNTIF($V$2:V395,W395),"")</f>
        <v/>
      </c>
      <c r="Y395" s="16" t="str">
        <f>IF(W395&lt;0,COUNTIF(U395:$U$1045,W395)-1,"")</f>
        <v/>
      </c>
      <c r="Z395" s="20" t="str">
        <f t="shared" si="72"/>
        <v/>
      </c>
      <c r="AA395" s="15" t="str">
        <f>IF(W395=MIN(W:W),G395,"")</f>
        <v/>
      </c>
    </row>
    <row r="396" spans="7:27" x14ac:dyDescent="0.2">
      <c r="G396" s="15">
        <v>21490</v>
      </c>
      <c r="H396" s="3">
        <v>3.1060999999999998E-2</v>
      </c>
      <c r="I396" s="3">
        <v>1.3218000000000001E-2</v>
      </c>
      <c r="J396" s="3">
        <v>3.4602080000000002E-3</v>
      </c>
      <c r="K396" s="3">
        <f t="shared" si="80"/>
        <v>3.1060999999999998E-2</v>
      </c>
      <c r="L396" s="3">
        <f t="shared" si="81"/>
        <v>1.031061</v>
      </c>
      <c r="M396" s="3">
        <f t="shared" si="82"/>
        <v>1.3218000000000001E-2</v>
      </c>
      <c r="N396" s="3">
        <f t="shared" si="81"/>
        <v>1.013218</v>
      </c>
      <c r="O396" s="3">
        <f t="shared" si="83"/>
        <v>3.4602080000000002E-3</v>
      </c>
      <c r="P396" s="3">
        <f t="shared" si="76"/>
        <v>1.0034602079999999</v>
      </c>
      <c r="Q396" s="3">
        <f t="shared" si="75"/>
        <v>2.3923800000000002E-2</v>
      </c>
      <c r="R396" s="3">
        <f t="shared" si="77"/>
        <v>1.0239237999999999</v>
      </c>
      <c r="S396" s="17">
        <f t="shared" si="78"/>
        <v>3.7592519126302935</v>
      </c>
      <c r="T396" s="18" t="str">
        <f>IF(S396&lt;MAX(S$2:S396),(S396-MAX($S$2:S396))/MAX($S$2:S396),"")</f>
        <v/>
      </c>
      <c r="U396" s="18" t="str">
        <f t="shared" si="74"/>
        <v/>
      </c>
      <c r="V396" s="18" t="str">
        <f t="shared" si="73"/>
        <v/>
      </c>
      <c r="W396" s="18" t="str">
        <f t="shared" si="79"/>
        <v/>
      </c>
      <c r="X396" s="16" t="str">
        <f>IF(W396&lt;0,COUNTIF($V$2:V396,W396),"")</f>
        <v/>
      </c>
      <c r="Y396" s="16" t="str">
        <f>IF(W396&lt;0,COUNTIF(U396:$U$1045,W396)-1,"")</f>
        <v/>
      </c>
      <c r="Z396" s="20" t="str">
        <f t="shared" si="72"/>
        <v/>
      </c>
      <c r="AA396" s="15" t="str">
        <f>IF(W396=MIN(W:W),G396,"")</f>
        <v/>
      </c>
    </row>
    <row r="397" spans="7:27" x14ac:dyDescent="0.2">
      <c r="G397" s="15">
        <v>21520</v>
      </c>
      <c r="H397" s="3">
        <v>5.3430999999999999E-2</v>
      </c>
      <c r="I397" s="3">
        <v>-6.1199999999999996E-3</v>
      </c>
      <c r="J397" s="3">
        <v>-3.4482760000000001E-3</v>
      </c>
      <c r="K397" s="3">
        <f t="shared" si="80"/>
        <v>5.3430999999999999E-2</v>
      </c>
      <c r="L397" s="3">
        <f t="shared" si="81"/>
        <v>1.053431</v>
      </c>
      <c r="M397" s="3">
        <f t="shared" si="82"/>
        <v>-6.1199999999999996E-3</v>
      </c>
      <c r="N397" s="3">
        <f t="shared" si="81"/>
        <v>0.99387999999999999</v>
      </c>
      <c r="O397" s="3">
        <f t="shared" si="83"/>
        <v>-3.4482760000000001E-3</v>
      </c>
      <c r="P397" s="3">
        <f t="shared" si="76"/>
        <v>0.99655172400000003</v>
      </c>
      <c r="Q397" s="3">
        <f t="shared" si="75"/>
        <v>2.9610600000000001E-2</v>
      </c>
      <c r="R397" s="3">
        <f t="shared" si="77"/>
        <v>1.0296106</v>
      </c>
      <c r="S397" s="17">
        <f t="shared" si="78"/>
        <v>3.8705656173144241</v>
      </c>
      <c r="T397" s="18" t="str">
        <f>IF(S397&lt;MAX(S$2:S397),(S397-MAX($S$2:S397))/MAX($S$2:S397),"")</f>
        <v/>
      </c>
      <c r="U397" s="18" t="str">
        <f t="shared" si="74"/>
        <v/>
      </c>
      <c r="V397" s="18" t="str">
        <f t="shared" si="73"/>
        <v/>
      </c>
      <c r="W397" s="18" t="str">
        <f t="shared" si="79"/>
        <v/>
      </c>
      <c r="X397" s="16" t="str">
        <f>IF(W397&lt;0,COUNTIF($V$2:V397,W397),"")</f>
        <v/>
      </c>
      <c r="Y397" s="16" t="str">
        <f>IF(W397&lt;0,COUNTIF(U397:$U$1045,W397)-1,"")</f>
        <v/>
      </c>
      <c r="Z397" s="20" t="str">
        <f t="shared" si="72"/>
        <v/>
      </c>
      <c r="AA397" s="15" t="str">
        <f>IF(W397=MIN(W:W),G397,"")</f>
        <v/>
      </c>
    </row>
    <row r="398" spans="7:27" x14ac:dyDescent="0.2">
      <c r="G398" s="15">
        <v>21551</v>
      </c>
      <c r="H398" s="3">
        <v>9.273E-3</v>
      </c>
      <c r="I398" s="3">
        <v>-1.34E-3</v>
      </c>
      <c r="J398" s="3">
        <v>3.4602080000000002E-3</v>
      </c>
      <c r="K398" s="3">
        <f t="shared" si="80"/>
        <v>9.273E-3</v>
      </c>
      <c r="L398" s="3">
        <f t="shared" si="81"/>
        <v>1.0092730000000001</v>
      </c>
      <c r="M398" s="3">
        <f t="shared" si="82"/>
        <v>-1.34E-3</v>
      </c>
      <c r="N398" s="3">
        <f t="shared" si="81"/>
        <v>0.99865999999999999</v>
      </c>
      <c r="O398" s="3">
        <f t="shared" si="83"/>
        <v>3.4602080000000002E-3</v>
      </c>
      <c r="P398" s="3">
        <f t="shared" si="76"/>
        <v>1.0034602079999999</v>
      </c>
      <c r="Q398" s="3">
        <f t="shared" si="75"/>
        <v>5.0277999999999998E-3</v>
      </c>
      <c r="R398" s="3">
        <f t="shared" si="77"/>
        <v>1.0050277999999999</v>
      </c>
      <c r="S398" s="17">
        <f t="shared" si="78"/>
        <v>3.8900260471251573</v>
      </c>
      <c r="T398" s="18" t="str">
        <f>IF(S398&lt;MAX(S$2:S398),(S398-MAX($S$2:S398))/MAX($S$2:S398),"")</f>
        <v/>
      </c>
      <c r="U398" s="18" t="str">
        <f t="shared" si="74"/>
        <v/>
      </c>
      <c r="V398" s="18" t="str">
        <f t="shared" si="73"/>
        <v/>
      </c>
      <c r="W398" s="18" t="str">
        <f t="shared" si="79"/>
        <v/>
      </c>
      <c r="X398" s="16" t="str">
        <f>IF(W398&lt;0,COUNTIF($V$2:V398,W398),"")</f>
        <v/>
      </c>
      <c r="Y398" s="16" t="str">
        <f>IF(W398&lt;0,COUNTIF(U398:$U$1045,W398)-1,"")</f>
        <v/>
      </c>
      <c r="Z398" s="20" t="str">
        <f t="shared" si="72"/>
        <v/>
      </c>
      <c r="AA398" s="15" t="str">
        <f>IF(W398=MIN(W:W),G398,"")</f>
        <v/>
      </c>
    </row>
    <row r="399" spans="7:27" x14ac:dyDescent="0.2">
      <c r="G399" s="15">
        <v>21582</v>
      </c>
      <c r="H399" s="3">
        <v>1.1419E-2</v>
      </c>
      <c r="I399" s="3">
        <v>1.074E-2</v>
      </c>
      <c r="J399" s="3">
        <v>-3.4482760000000001E-3</v>
      </c>
      <c r="K399" s="3">
        <f t="shared" si="80"/>
        <v>1.1419E-2</v>
      </c>
      <c r="L399" s="3">
        <f t="shared" si="81"/>
        <v>1.0114190000000001</v>
      </c>
      <c r="M399" s="3">
        <f t="shared" si="82"/>
        <v>1.074E-2</v>
      </c>
      <c r="N399" s="3">
        <f t="shared" si="81"/>
        <v>1.01074</v>
      </c>
      <c r="O399" s="3">
        <f t="shared" si="83"/>
        <v>-3.4482760000000001E-3</v>
      </c>
      <c r="P399" s="3">
        <f t="shared" si="76"/>
        <v>0.99655172400000003</v>
      </c>
      <c r="Q399" s="3">
        <f t="shared" si="75"/>
        <v>1.11474E-2</v>
      </c>
      <c r="R399" s="3">
        <f t="shared" si="77"/>
        <v>1.0111474</v>
      </c>
      <c r="S399" s="17">
        <f t="shared" si="78"/>
        <v>3.9333897234828803</v>
      </c>
      <c r="T399" s="18" t="str">
        <f>IF(S399&lt;MAX(S$2:S399),(S399-MAX($S$2:S399))/MAX($S$2:S399),"")</f>
        <v/>
      </c>
      <c r="U399" s="18" t="str">
        <f t="shared" si="74"/>
        <v/>
      </c>
      <c r="V399" s="18" t="str">
        <f t="shared" si="73"/>
        <v/>
      </c>
      <c r="W399" s="18" t="str">
        <f t="shared" si="79"/>
        <v/>
      </c>
      <c r="X399" s="16" t="str">
        <f>IF(W399&lt;0,COUNTIF($V$2:V399,W399),"")</f>
        <v/>
      </c>
      <c r="Y399" s="16" t="str">
        <f>IF(W399&lt;0,COUNTIF(U399:$U$1045,W399)-1,"")</f>
        <v/>
      </c>
      <c r="Z399" s="20" t="str">
        <f t="shared" si="72"/>
        <v/>
      </c>
      <c r="AA399" s="15" t="str">
        <f>IF(W399=MIN(W:W),G399,"")</f>
        <v/>
      </c>
    </row>
    <row r="400" spans="7:27" x14ac:dyDescent="0.2">
      <c r="G400" s="15">
        <v>21610</v>
      </c>
      <c r="H400" s="3">
        <v>4.8260000000000004E-3</v>
      </c>
      <c r="I400" s="3">
        <v>-3.7200000000000002E-3</v>
      </c>
      <c r="J400" s="3">
        <v>0</v>
      </c>
      <c r="K400" s="3">
        <f t="shared" si="80"/>
        <v>4.8260000000000004E-3</v>
      </c>
      <c r="L400" s="3">
        <f t="shared" si="81"/>
        <v>1.004826</v>
      </c>
      <c r="M400" s="3">
        <f t="shared" si="82"/>
        <v>-3.7200000000000002E-3</v>
      </c>
      <c r="N400" s="3">
        <f t="shared" si="81"/>
        <v>0.99628000000000005</v>
      </c>
      <c r="O400" s="3">
        <f t="shared" si="83"/>
        <v>0</v>
      </c>
      <c r="P400" s="3">
        <f t="shared" si="76"/>
        <v>1</v>
      </c>
      <c r="Q400" s="3">
        <f t="shared" si="75"/>
        <v>1.4076000000000002E-3</v>
      </c>
      <c r="R400" s="3">
        <f t="shared" si="77"/>
        <v>1.0014076000000001</v>
      </c>
      <c r="S400" s="17">
        <f t="shared" si="78"/>
        <v>3.938926362857655</v>
      </c>
      <c r="T400" s="18" t="str">
        <f>IF(S400&lt;MAX(S$2:S400),(S400-MAX($S$2:S400))/MAX($S$2:S400),"")</f>
        <v/>
      </c>
      <c r="U400" s="18" t="str">
        <f t="shared" si="74"/>
        <v/>
      </c>
      <c r="V400" s="18" t="str">
        <f t="shared" si="73"/>
        <v/>
      </c>
      <c r="W400" s="18" t="str">
        <f t="shared" si="79"/>
        <v/>
      </c>
      <c r="X400" s="16" t="str">
        <f>IF(W400&lt;0,COUNTIF($V$2:V400,W400),"")</f>
        <v/>
      </c>
      <c r="Y400" s="16" t="str">
        <f>IF(W400&lt;0,COUNTIF(U400:$U$1045,W400)-1,"")</f>
        <v/>
      </c>
      <c r="Z400" s="20" t="str">
        <f t="shared" ref="Z400:Z463" si="84">IF(W400&lt;0,Y400+X400,"")</f>
        <v/>
      </c>
      <c r="AA400" s="15" t="str">
        <f>IF(W400=MIN(W:W),G400,"")</f>
        <v/>
      </c>
    </row>
    <row r="401" spans="7:27" x14ac:dyDescent="0.2">
      <c r="G401" s="15">
        <v>21641</v>
      </c>
      <c r="H401" s="3">
        <v>3.8600000000000002E-2</v>
      </c>
      <c r="I401" s="3">
        <v>-5.2100000000000002E-3</v>
      </c>
      <c r="J401" s="3">
        <v>3.4602080000000002E-3</v>
      </c>
      <c r="K401" s="3">
        <f t="shared" si="80"/>
        <v>3.8600000000000002E-2</v>
      </c>
      <c r="L401" s="3">
        <f t="shared" si="81"/>
        <v>1.0386</v>
      </c>
      <c r="M401" s="3">
        <f t="shared" si="82"/>
        <v>-5.2100000000000002E-3</v>
      </c>
      <c r="N401" s="3">
        <f t="shared" si="81"/>
        <v>0.99478999999999995</v>
      </c>
      <c r="O401" s="3">
        <f t="shared" si="83"/>
        <v>3.4602080000000002E-3</v>
      </c>
      <c r="P401" s="3">
        <f t="shared" si="76"/>
        <v>1.0034602079999999</v>
      </c>
      <c r="Q401" s="3">
        <f t="shared" si="75"/>
        <v>2.1076000000000001E-2</v>
      </c>
      <c r="R401" s="3">
        <f t="shared" si="77"/>
        <v>1.0210760000000001</v>
      </c>
      <c r="S401" s="17">
        <f t="shared" si="78"/>
        <v>4.0219431748812431</v>
      </c>
      <c r="T401" s="18" t="str">
        <f>IF(S401&lt;MAX(S$2:S401),(S401-MAX($S$2:S401))/MAX($S$2:S401),"")</f>
        <v/>
      </c>
      <c r="U401" s="18" t="str">
        <f t="shared" si="74"/>
        <v/>
      </c>
      <c r="V401" s="18" t="str">
        <f t="shared" si="73"/>
        <v/>
      </c>
      <c r="W401" s="18" t="str">
        <f t="shared" si="79"/>
        <v/>
      </c>
      <c r="X401" s="16" t="str">
        <f>IF(W401&lt;0,COUNTIF($V$2:V401,W401),"")</f>
        <v/>
      </c>
      <c r="Y401" s="16" t="str">
        <f>IF(W401&lt;0,COUNTIF(U401:$U$1045,W401)-1,"")</f>
        <v/>
      </c>
      <c r="Z401" s="20" t="str">
        <f t="shared" si="84"/>
        <v/>
      </c>
      <c r="AA401" s="15" t="str">
        <f>IF(W401=MIN(W:W),G401,"")</f>
        <v/>
      </c>
    </row>
    <row r="402" spans="7:27" x14ac:dyDescent="0.2">
      <c r="G402" s="15">
        <v>21671</v>
      </c>
      <c r="H402" s="3">
        <v>1.9408000000000002E-2</v>
      </c>
      <c r="I402" s="3">
        <v>-1E-4</v>
      </c>
      <c r="J402" s="3">
        <v>0</v>
      </c>
      <c r="K402" s="3">
        <f t="shared" si="80"/>
        <v>1.9408000000000002E-2</v>
      </c>
      <c r="L402" s="3">
        <f t="shared" si="81"/>
        <v>1.0194080000000001</v>
      </c>
      <c r="M402" s="3">
        <f t="shared" si="82"/>
        <v>-1E-4</v>
      </c>
      <c r="N402" s="3">
        <f t="shared" si="81"/>
        <v>0.99990000000000001</v>
      </c>
      <c r="O402" s="3">
        <f t="shared" si="83"/>
        <v>0</v>
      </c>
      <c r="P402" s="3">
        <f t="shared" si="76"/>
        <v>1</v>
      </c>
      <c r="Q402" s="3">
        <f t="shared" si="75"/>
        <v>1.16048E-2</v>
      </c>
      <c r="R402" s="3">
        <f t="shared" si="77"/>
        <v>1.0116048</v>
      </c>
      <c r="S402" s="17">
        <f t="shared" si="78"/>
        <v>4.0686170210371051</v>
      </c>
      <c r="T402" s="18" t="str">
        <f>IF(S402&lt;MAX(S$2:S402),(S402-MAX($S$2:S402))/MAX($S$2:S402),"")</f>
        <v/>
      </c>
      <c r="U402" s="18" t="str">
        <f t="shared" si="74"/>
        <v/>
      </c>
      <c r="V402" s="18" t="str">
        <f t="shared" si="73"/>
        <v/>
      </c>
      <c r="W402" s="18" t="str">
        <f t="shared" si="79"/>
        <v/>
      </c>
      <c r="X402" s="16" t="str">
        <f>IF(W402&lt;0,COUNTIF($V$2:V402,W402),"")</f>
        <v/>
      </c>
      <c r="Y402" s="16" t="str">
        <f>IF(W402&lt;0,COUNTIF(U402:$U$1045,W402)-1,"")</f>
        <v/>
      </c>
      <c r="Z402" s="20" t="str">
        <f t="shared" si="84"/>
        <v/>
      </c>
      <c r="AA402" s="15" t="str">
        <f>IF(W402=MIN(W:W),G402,"")</f>
        <v/>
      </c>
    </row>
    <row r="403" spans="7:27" x14ac:dyDescent="0.2">
      <c r="G403" s="15">
        <v>21702</v>
      </c>
      <c r="H403" s="3">
        <v>-1.15E-4</v>
      </c>
      <c r="I403" s="3">
        <v>-7.6699999999999997E-3</v>
      </c>
      <c r="J403" s="3">
        <v>3.4482760000000001E-3</v>
      </c>
      <c r="K403" s="3">
        <f t="shared" si="80"/>
        <v>-1.15E-4</v>
      </c>
      <c r="L403" s="3">
        <f t="shared" si="81"/>
        <v>0.99988500000000002</v>
      </c>
      <c r="M403" s="3">
        <f t="shared" si="82"/>
        <v>-7.6699999999999997E-3</v>
      </c>
      <c r="N403" s="3">
        <f t="shared" si="81"/>
        <v>0.99233000000000005</v>
      </c>
      <c r="O403" s="3">
        <f t="shared" si="83"/>
        <v>3.4482760000000001E-3</v>
      </c>
      <c r="P403" s="3">
        <f t="shared" si="76"/>
        <v>1.0034482760000001</v>
      </c>
      <c r="Q403" s="3">
        <f t="shared" si="75"/>
        <v>-3.137E-3</v>
      </c>
      <c r="R403" s="3">
        <f t="shared" si="77"/>
        <v>0.99686300000000005</v>
      </c>
      <c r="S403" s="17">
        <f t="shared" si="78"/>
        <v>4.0558537694421117</v>
      </c>
      <c r="T403" s="18">
        <f>IF(S403&lt;MAX(S$2:S403),(S403-MAX($S$2:S403))/MAX($S$2:S403),"")</f>
        <v>-3.1369999999999914E-3</v>
      </c>
      <c r="U403" s="18">
        <f t="shared" si="74"/>
        <v>-3.1369999999999914E-3</v>
      </c>
      <c r="V403" s="18">
        <f t="shared" si="73"/>
        <v>-3.1369999999999914E-3</v>
      </c>
      <c r="W403" s="18" t="str">
        <f t="shared" si="79"/>
        <v/>
      </c>
      <c r="X403" s="16" t="str">
        <f>IF(W403&lt;0,COUNTIF($V$2:V403,W403),"")</f>
        <v/>
      </c>
      <c r="Y403" s="16" t="str">
        <f>IF(W403&lt;0,COUNTIF(U403:$U$1045,W403)-1,"")</f>
        <v/>
      </c>
      <c r="Z403" s="20" t="str">
        <f t="shared" si="84"/>
        <v/>
      </c>
      <c r="AA403" s="15" t="str">
        <f>IF(W403=MIN(W:W),G403,"")</f>
        <v/>
      </c>
    </row>
    <row r="404" spans="7:27" x14ac:dyDescent="0.2">
      <c r="G404" s="15">
        <v>21732</v>
      </c>
      <c r="H404" s="3">
        <v>3.4102E-2</v>
      </c>
      <c r="I404" s="3">
        <v>3.362E-3</v>
      </c>
      <c r="J404" s="3">
        <v>3.4364259999999998E-3</v>
      </c>
      <c r="K404" s="3">
        <f t="shared" si="80"/>
        <v>3.4102E-2</v>
      </c>
      <c r="L404" s="3">
        <f t="shared" si="81"/>
        <v>1.0341020000000001</v>
      </c>
      <c r="M404" s="3">
        <f t="shared" si="82"/>
        <v>3.362E-3</v>
      </c>
      <c r="N404" s="3">
        <f t="shared" si="81"/>
        <v>1.0033620000000001</v>
      </c>
      <c r="O404" s="3">
        <f t="shared" si="83"/>
        <v>3.4364259999999998E-3</v>
      </c>
      <c r="P404" s="3">
        <f t="shared" si="76"/>
        <v>1.0034364259999999</v>
      </c>
      <c r="Q404" s="3">
        <f t="shared" si="75"/>
        <v>2.1805999999999999E-2</v>
      </c>
      <c r="R404" s="3">
        <f t="shared" si="77"/>
        <v>1.021806</v>
      </c>
      <c r="S404" s="17">
        <f t="shared" si="78"/>
        <v>4.1442957167385668</v>
      </c>
      <c r="T404" s="18" t="str">
        <f>IF(S404&lt;MAX(S$2:S404),(S404-MAX($S$2:S404))/MAX($S$2:S404),"")</f>
        <v/>
      </c>
      <c r="U404" s="18" t="str">
        <f t="shared" si="74"/>
        <v/>
      </c>
      <c r="V404" s="18" t="str">
        <f t="shared" si="73"/>
        <v/>
      </c>
      <c r="W404" s="18" t="str">
        <f t="shared" si="79"/>
        <v/>
      </c>
      <c r="X404" s="16" t="str">
        <f>IF(W404&lt;0,COUNTIF($V$2:V404,W404),"")</f>
        <v/>
      </c>
      <c r="Y404" s="16" t="str">
        <f>IF(W404&lt;0,COUNTIF(U404:$U$1045,W404)-1,"")</f>
        <v/>
      </c>
      <c r="Z404" s="20" t="str">
        <f t="shared" si="84"/>
        <v/>
      </c>
      <c r="AA404" s="15" t="str">
        <f>IF(W404=MIN(W:W),G404,"")</f>
        <v/>
      </c>
    </row>
    <row r="405" spans="7:27" x14ac:dyDescent="0.2">
      <c r="G405" s="15">
        <v>21763</v>
      </c>
      <c r="H405" s="3">
        <v>-1.2009000000000001E-2</v>
      </c>
      <c r="I405" s="3">
        <v>-7.8100000000000001E-3</v>
      </c>
      <c r="J405" s="3">
        <v>0</v>
      </c>
      <c r="K405" s="3">
        <f t="shared" si="80"/>
        <v>-1.2009000000000001E-2</v>
      </c>
      <c r="L405" s="3">
        <f t="shared" si="81"/>
        <v>0.98799099999999995</v>
      </c>
      <c r="M405" s="3">
        <f t="shared" si="82"/>
        <v>-7.8100000000000001E-3</v>
      </c>
      <c r="N405" s="3">
        <f t="shared" si="81"/>
        <v>0.99219000000000002</v>
      </c>
      <c r="O405" s="3">
        <f t="shared" si="83"/>
        <v>0</v>
      </c>
      <c r="P405" s="3">
        <f t="shared" si="76"/>
        <v>1</v>
      </c>
      <c r="Q405" s="3">
        <f t="shared" si="75"/>
        <v>-1.0329399999999999E-2</v>
      </c>
      <c r="R405" s="3">
        <f t="shared" si="77"/>
        <v>0.98967059999999996</v>
      </c>
      <c r="S405" s="17">
        <f t="shared" si="78"/>
        <v>4.1014876285620874</v>
      </c>
      <c r="T405" s="18">
        <f>IF(S405&lt;MAX(S$2:S405),(S405-MAX($S$2:S405))/MAX($S$2:S405),"")</f>
        <v>-1.0329400000000013E-2</v>
      </c>
      <c r="U405" s="18">
        <f t="shared" si="74"/>
        <v>-1.0329400000000013E-2</v>
      </c>
      <c r="V405" s="18">
        <f t="shared" si="73"/>
        <v>-3.6200181220479993E-2</v>
      </c>
      <c r="W405" s="18" t="str">
        <f t="shared" si="79"/>
        <v/>
      </c>
      <c r="X405" s="16" t="str">
        <f>IF(W405&lt;0,COUNTIF($V$2:V405,W405),"")</f>
        <v/>
      </c>
      <c r="Y405" s="16" t="str">
        <f>IF(W405&lt;0,COUNTIF(U405:$U$1045,W405)-1,"")</f>
        <v/>
      </c>
      <c r="Z405" s="20" t="str">
        <f t="shared" si="84"/>
        <v/>
      </c>
      <c r="AA405" s="15" t="str">
        <f>IF(W405=MIN(W:W),G405,"")</f>
        <v/>
      </c>
    </row>
    <row r="406" spans="7:27" x14ac:dyDescent="0.2">
      <c r="G406" s="15">
        <v>21794</v>
      </c>
      <c r="H406" s="3">
        <v>-4.4872000000000002E-2</v>
      </c>
      <c r="I406" s="3">
        <v>1.9559999999999998E-3</v>
      </c>
      <c r="J406" s="3">
        <v>3.4246580000000001E-3</v>
      </c>
      <c r="K406" s="3">
        <f t="shared" si="80"/>
        <v>-4.4872000000000002E-2</v>
      </c>
      <c r="L406" s="3">
        <f t="shared" si="81"/>
        <v>0.95512799999999998</v>
      </c>
      <c r="M406" s="3">
        <f t="shared" si="82"/>
        <v>1.9559999999999998E-3</v>
      </c>
      <c r="N406" s="3">
        <f t="shared" si="81"/>
        <v>1.0019560000000001</v>
      </c>
      <c r="O406" s="3">
        <f t="shared" si="83"/>
        <v>3.4246580000000001E-3</v>
      </c>
      <c r="P406" s="3">
        <f t="shared" si="76"/>
        <v>1.0034246579999999</v>
      </c>
      <c r="Q406" s="3">
        <f t="shared" si="75"/>
        <v>-2.6140800000000002E-2</v>
      </c>
      <c r="R406" s="3">
        <f t="shared" si="77"/>
        <v>0.97385920000000004</v>
      </c>
      <c r="S406" s="17">
        <f t="shared" si="78"/>
        <v>3.9942714607613716</v>
      </c>
      <c r="T406" s="18">
        <f>IF(S406&lt;MAX(S$2:S406),(S406-MAX($S$2:S406))/MAX($S$2:S406),"")</f>
        <v>-3.6200181220479993E-2</v>
      </c>
      <c r="U406" s="18">
        <f t="shared" si="74"/>
        <v>-3.6200181220479993E-2</v>
      </c>
      <c r="V406" s="18">
        <f t="shared" si="73"/>
        <v>-3.6200181220479993E-2</v>
      </c>
      <c r="W406" s="18" t="str">
        <f t="shared" si="79"/>
        <v/>
      </c>
      <c r="X406" s="16" t="str">
        <f>IF(W406&lt;0,COUNTIF($V$2:V406,W406),"")</f>
        <v/>
      </c>
      <c r="Y406" s="16" t="str">
        <f>IF(W406&lt;0,COUNTIF(U406:$U$1045,W406)-1,"")</f>
        <v/>
      </c>
      <c r="Z406" s="20" t="str">
        <f t="shared" si="84"/>
        <v/>
      </c>
      <c r="AA406" s="15" t="str">
        <f>IF(W406=MIN(W:W),G406,"")</f>
        <v/>
      </c>
    </row>
    <row r="407" spans="7:27" x14ac:dyDescent="0.2">
      <c r="G407" s="15">
        <v>21824</v>
      </c>
      <c r="H407" s="3">
        <v>1.5772000000000001E-2</v>
      </c>
      <c r="I407" s="3">
        <v>1.7368000000000001E-2</v>
      </c>
      <c r="J407" s="3">
        <v>3.4129690000000001E-3</v>
      </c>
      <c r="K407" s="3">
        <f t="shared" si="80"/>
        <v>1.5772000000000001E-2</v>
      </c>
      <c r="L407" s="3">
        <f t="shared" si="81"/>
        <v>1.0157719999999999</v>
      </c>
      <c r="M407" s="3">
        <f t="shared" si="82"/>
        <v>1.7368000000000001E-2</v>
      </c>
      <c r="N407" s="3">
        <f t="shared" si="81"/>
        <v>1.0173680000000001</v>
      </c>
      <c r="O407" s="3">
        <f t="shared" si="83"/>
        <v>3.4129690000000001E-3</v>
      </c>
      <c r="P407" s="3">
        <f t="shared" si="76"/>
        <v>1.003412969</v>
      </c>
      <c r="Q407" s="3">
        <f t="shared" si="75"/>
        <v>1.6410399999999999E-2</v>
      </c>
      <c r="R407" s="3">
        <f t="shared" si="77"/>
        <v>1.0164104</v>
      </c>
      <c r="S407" s="17">
        <f t="shared" si="78"/>
        <v>4.0598190531410498</v>
      </c>
      <c r="T407" s="18">
        <f>IF(S407&lt;MAX(S$2:S407),(S407-MAX($S$2:S407))/MAX($S$2:S407),"")</f>
        <v>-2.0383840674380607E-2</v>
      </c>
      <c r="U407" s="18">
        <f t="shared" si="74"/>
        <v>-3.6200181220479993E-2</v>
      </c>
      <c r="V407" s="18">
        <f t="shared" si="73"/>
        <v>-2.0383840674380607E-2</v>
      </c>
      <c r="W407" s="18" t="str">
        <f t="shared" si="79"/>
        <v/>
      </c>
      <c r="X407" s="16" t="str">
        <f>IF(W407&lt;0,COUNTIF($V$2:V407,W407),"")</f>
        <v/>
      </c>
      <c r="Y407" s="16" t="str">
        <f>IF(W407&lt;0,COUNTIF(U407:$U$1045,W407)-1,"")</f>
        <v/>
      </c>
      <c r="Z407" s="20" t="str">
        <f t="shared" si="84"/>
        <v/>
      </c>
      <c r="AA407" s="15" t="str">
        <f>IF(W407=MIN(W:W),G407,"")</f>
        <v/>
      </c>
    </row>
    <row r="408" spans="7:27" x14ac:dyDescent="0.2">
      <c r="G408" s="15">
        <v>21855</v>
      </c>
      <c r="H408" s="3">
        <v>1.8416999999999999E-2</v>
      </c>
      <c r="I408" s="3">
        <v>-9.1900000000000003E-3</v>
      </c>
      <c r="J408" s="3">
        <v>0</v>
      </c>
      <c r="K408" s="3">
        <f t="shared" si="80"/>
        <v>1.8416999999999999E-2</v>
      </c>
      <c r="L408" s="3">
        <f t="shared" si="81"/>
        <v>1.0184169999999999</v>
      </c>
      <c r="M408" s="3">
        <f t="shared" si="82"/>
        <v>-9.1900000000000003E-3</v>
      </c>
      <c r="N408" s="3">
        <f t="shared" si="81"/>
        <v>0.99080999999999997</v>
      </c>
      <c r="O408" s="3">
        <f t="shared" si="83"/>
        <v>0</v>
      </c>
      <c r="P408" s="3">
        <f t="shared" si="76"/>
        <v>1</v>
      </c>
      <c r="Q408" s="3">
        <f t="shared" si="75"/>
        <v>7.3741999999999992E-3</v>
      </c>
      <c r="R408" s="3">
        <f t="shared" si="77"/>
        <v>1.0073742000000001</v>
      </c>
      <c r="S408" s="17">
        <f t="shared" si="78"/>
        <v>4.089756970802723</v>
      </c>
      <c r="T408" s="18">
        <f>IF(S408&lt;MAX(S$2:S408),(S408-MAX($S$2:S408))/MAX($S$2:S408),"")</f>
        <v>-1.3159955192281513E-2</v>
      </c>
      <c r="U408" s="18">
        <f t="shared" si="74"/>
        <v>-3.6200181220479993E-2</v>
      </c>
      <c r="V408" s="18">
        <f t="shared" si="73"/>
        <v>-1.3159955192281513E-2</v>
      </c>
      <c r="W408" s="18" t="str">
        <f t="shared" si="79"/>
        <v/>
      </c>
      <c r="X408" s="16" t="str">
        <f>IF(W408&lt;0,COUNTIF($V$2:V408,W408),"")</f>
        <v/>
      </c>
      <c r="Y408" s="16" t="str">
        <f>IF(W408&lt;0,COUNTIF(U408:$U$1045,W408)-1,"")</f>
        <v/>
      </c>
      <c r="Z408" s="20" t="str">
        <f t="shared" si="84"/>
        <v/>
      </c>
      <c r="AA408" s="15" t="str">
        <f>IF(W408=MIN(W:W),G408,"")</f>
        <v/>
      </c>
    </row>
    <row r="409" spans="7:27" x14ac:dyDescent="0.2">
      <c r="G409" s="15">
        <v>21885</v>
      </c>
      <c r="H409" s="3">
        <v>2.7841999999999999E-2</v>
      </c>
      <c r="I409" s="3">
        <v>-1.9599999999999999E-3</v>
      </c>
      <c r="J409" s="3">
        <v>0</v>
      </c>
      <c r="K409" s="3">
        <f t="shared" si="80"/>
        <v>2.7841999999999999E-2</v>
      </c>
      <c r="L409" s="3">
        <f t="shared" si="81"/>
        <v>1.0278419999999999</v>
      </c>
      <c r="M409" s="3">
        <f t="shared" si="82"/>
        <v>-1.9599999999999999E-3</v>
      </c>
      <c r="N409" s="3">
        <f t="shared" si="81"/>
        <v>0.99804000000000004</v>
      </c>
      <c r="O409" s="3">
        <f t="shared" si="83"/>
        <v>0</v>
      </c>
      <c r="P409" s="3">
        <f t="shared" si="76"/>
        <v>1</v>
      </c>
      <c r="Q409" s="3">
        <f t="shared" si="75"/>
        <v>1.59212E-2</v>
      </c>
      <c r="R409" s="3">
        <f t="shared" si="77"/>
        <v>1.0159212</v>
      </c>
      <c r="S409" s="17">
        <f t="shared" si="78"/>
        <v>4.1548708094862672</v>
      </c>
      <c r="T409" s="18" t="str">
        <f>IF(S409&lt;MAX(S$2:S409),(S409-MAX($S$2:S409))/MAX($S$2:S409),"")</f>
        <v/>
      </c>
      <c r="U409" s="18" t="str">
        <f t="shared" si="74"/>
        <v/>
      </c>
      <c r="V409" s="18" t="str">
        <f t="shared" si="73"/>
        <v/>
      </c>
      <c r="W409" s="18" t="str">
        <f t="shared" si="79"/>
        <v/>
      </c>
      <c r="X409" s="16" t="str">
        <f>IF(W409&lt;0,COUNTIF($V$2:V409,W409),"")</f>
        <v/>
      </c>
      <c r="Y409" s="16" t="str">
        <f>IF(W409&lt;0,COUNTIF(U409:$U$1045,W409)-1,"")</f>
        <v/>
      </c>
      <c r="Z409" s="20" t="str">
        <f t="shared" si="84"/>
        <v/>
      </c>
      <c r="AA409" s="15" t="str">
        <f>IF(W409=MIN(W:W),G409,"")</f>
        <v/>
      </c>
    </row>
    <row r="410" spans="7:27" x14ac:dyDescent="0.2">
      <c r="G410" s="15">
        <v>21916</v>
      </c>
      <c r="H410" s="3">
        <v>-6.6609000000000002E-2</v>
      </c>
      <c r="I410" s="3">
        <v>1.541E-2</v>
      </c>
      <c r="J410" s="3">
        <v>-3.4013609999999999E-3</v>
      </c>
      <c r="K410" s="3">
        <f t="shared" si="80"/>
        <v>-6.6609000000000002E-2</v>
      </c>
      <c r="L410" s="3">
        <f t="shared" si="81"/>
        <v>0.93339099999999997</v>
      </c>
      <c r="M410" s="3">
        <f t="shared" si="82"/>
        <v>1.541E-2</v>
      </c>
      <c r="N410" s="3">
        <f t="shared" si="81"/>
        <v>1.0154099999999999</v>
      </c>
      <c r="O410" s="3">
        <f t="shared" si="83"/>
        <v>-3.4013609999999999E-3</v>
      </c>
      <c r="P410" s="3">
        <f t="shared" si="76"/>
        <v>0.99659863900000001</v>
      </c>
      <c r="Q410" s="3">
        <f t="shared" si="75"/>
        <v>-3.3801399999999995E-2</v>
      </c>
      <c r="R410" s="3">
        <f t="shared" si="77"/>
        <v>0.96619860000000002</v>
      </c>
      <c r="S410" s="17">
        <f t="shared" si="78"/>
        <v>4.0144303593064983</v>
      </c>
      <c r="T410" s="18">
        <f>IF(S410&lt;MAX(S$2:S410),(S410-MAX($S$2:S410))/MAX($S$2:S410),"")</f>
        <v>-3.3801399999999954E-2</v>
      </c>
      <c r="U410" s="18">
        <f t="shared" si="74"/>
        <v>-3.3801399999999954E-2</v>
      </c>
      <c r="V410" s="18">
        <f t="shared" si="73"/>
        <v>-3.3801399999999954E-2</v>
      </c>
      <c r="W410" s="18" t="str">
        <f t="shared" si="79"/>
        <v/>
      </c>
      <c r="X410" s="16" t="str">
        <f>IF(W410&lt;0,COUNTIF($V$2:V410,W410),"")</f>
        <v/>
      </c>
      <c r="Y410" s="16" t="str">
        <f>IF(W410&lt;0,COUNTIF(U410:$U$1045,W410)-1,"")</f>
        <v/>
      </c>
      <c r="Z410" s="20" t="str">
        <f t="shared" si="84"/>
        <v/>
      </c>
      <c r="AA410" s="15" t="str">
        <f>IF(W410=MIN(W:W),G410,"")</f>
        <v/>
      </c>
    </row>
    <row r="411" spans="7:27" x14ac:dyDescent="0.2">
      <c r="G411" s="15">
        <v>21947</v>
      </c>
      <c r="H411" s="3">
        <v>1.4328E-2</v>
      </c>
      <c r="I411" s="3">
        <v>7.1799999999999998E-3</v>
      </c>
      <c r="J411" s="3">
        <v>3.4129690000000001E-3</v>
      </c>
      <c r="K411" s="3">
        <f t="shared" si="80"/>
        <v>1.4328E-2</v>
      </c>
      <c r="L411" s="3">
        <f t="shared" si="81"/>
        <v>1.0143279999999999</v>
      </c>
      <c r="M411" s="3">
        <f t="shared" si="82"/>
        <v>7.1799999999999998E-3</v>
      </c>
      <c r="N411" s="3">
        <f t="shared" si="81"/>
        <v>1.00718</v>
      </c>
      <c r="O411" s="3">
        <f t="shared" si="83"/>
        <v>3.4129690000000001E-3</v>
      </c>
      <c r="P411" s="3">
        <f t="shared" si="76"/>
        <v>1.003412969</v>
      </c>
      <c r="Q411" s="3">
        <f t="shared" si="75"/>
        <v>1.1468799999999999E-2</v>
      </c>
      <c r="R411" s="3">
        <f t="shared" si="77"/>
        <v>1.0114688000000001</v>
      </c>
      <c r="S411" s="17">
        <f t="shared" si="78"/>
        <v>4.0604710582113128</v>
      </c>
      <c r="T411" s="18">
        <f>IF(S411&lt;MAX(S$2:S411),(S411-MAX($S$2:S411))/MAX($S$2:S411),"")</f>
        <v>-2.2720261496319907E-2</v>
      </c>
      <c r="U411" s="18">
        <f t="shared" si="74"/>
        <v>-3.3801399999999954E-2</v>
      </c>
      <c r="V411" s="18">
        <f t="shared" si="73"/>
        <v>-3.0353464902624663E-2</v>
      </c>
      <c r="W411" s="18" t="str">
        <f t="shared" si="79"/>
        <v/>
      </c>
      <c r="X411" s="16" t="str">
        <f>IF(W411&lt;0,COUNTIF($V$2:V411,W411),"")</f>
        <v/>
      </c>
      <c r="Y411" s="16" t="str">
        <f>IF(W411&lt;0,COUNTIF(U411:$U$1045,W411)-1,"")</f>
        <v/>
      </c>
      <c r="Z411" s="20" t="str">
        <f t="shared" si="84"/>
        <v/>
      </c>
      <c r="AA411" s="15" t="str">
        <f>IF(W411=MIN(W:W),G411,"")</f>
        <v/>
      </c>
    </row>
    <row r="412" spans="7:27" x14ac:dyDescent="0.2">
      <c r="G412" s="15">
        <v>21976</v>
      </c>
      <c r="H412" s="3">
        <v>-1.2907E-2</v>
      </c>
      <c r="I412" s="3">
        <v>2.9170000000000001E-2</v>
      </c>
      <c r="J412" s="3">
        <v>0</v>
      </c>
      <c r="K412" s="3">
        <f t="shared" si="80"/>
        <v>-1.2907E-2</v>
      </c>
      <c r="L412" s="3">
        <f t="shared" si="81"/>
        <v>0.987093</v>
      </c>
      <c r="M412" s="3">
        <f t="shared" si="82"/>
        <v>2.9170000000000001E-2</v>
      </c>
      <c r="N412" s="3">
        <f t="shared" si="81"/>
        <v>1.0291699999999999</v>
      </c>
      <c r="O412" s="3">
        <f t="shared" si="83"/>
        <v>0</v>
      </c>
      <c r="P412" s="3">
        <f t="shared" si="76"/>
        <v>1</v>
      </c>
      <c r="Q412" s="3">
        <f t="shared" si="75"/>
        <v>3.9238000000000016E-3</v>
      </c>
      <c r="R412" s="3">
        <f t="shared" si="77"/>
        <v>1.0039237999999999</v>
      </c>
      <c r="S412" s="17">
        <f t="shared" si="78"/>
        <v>4.076403534549522</v>
      </c>
      <c r="T412" s="18">
        <f>IF(S412&lt;MAX(S$2:S412),(S412-MAX($S$2:S412))/MAX($S$2:S412),"")</f>
        <v>-1.8885611258379262E-2</v>
      </c>
      <c r="U412" s="18">
        <f t="shared" si="74"/>
        <v>-3.3801399999999954E-2</v>
      </c>
      <c r="V412" s="18">
        <f t="shared" si="73"/>
        <v>-3.0353464902624663E-2</v>
      </c>
      <c r="W412" s="18" t="str">
        <f t="shared" si="79"/>
        <v/>
      </c>
      <c r="X412" s="16" t="str">
        <f>IF(W412&lt;0,COUNTIF($V$2:V412,W412),"")</f>
        <v/>
      </c>
      <c r="Y412" s="16" t="str">
        <f>IF(W412&lt;0,COUNTIF(U412:$U$1045,W412)-1,"")</f>
        <v/>
      </c>
      <c r="Z412" s="20" t="str">
        <f t="shared" si="84"/>
        <v/>
      </c>
      <c r="AA412" s="15" t="str">
        <f>IF(W412=MIN(W:W),G412,"")</f>
        <v/>
      </c>
    </row>
    <row r="413" spans="7:27" x14ac:dyDescent="0.2">
      <c r="G413" s="15">
        <v>22007</v>
      </c>
      <c r="H413" s="3">
        <v>-1.5200999999999999E-2</v>
      </c>
      <c r="I413" s="3">
        <v>-6.4200000000000004E-3</v>
      </c>
      <c r="J413" s="3">
        <v>3.4013609999999999E-3</v>
      </c>
      <c r="K413" s="3">
        <f t="shared" si="80"/>
        <v>-1.5200999999999999E-2</v>
      </c>
      <c r="L413" s="3">
        <f t="shared" si="81"/>
        <v>0.98479899999999998</v>
      </c>
      <c r="M413" s="3">
        <f t="shared" si="82"/>
        <v>-6.4200000000000004E-3</v>
      </c>
      <c r="N413" s="3">
        <f t="shared" si="81"/>
        <v>0.99358000000000002</v>
      </c>
      <c r="O413" s="3">
        <f t="shared" si="83"/>
        <v>3.4013609999999999E-3</v>
      </c>
      <c r="P413" s="3">
        <f t="shared" si="76"/>
        <v>1.0034013610000001</v>
      </c>
      <c r="Q413" s="3">
        <f t="shared" si="75"/>
        <v>-1.16886E-2</v>
      </c>
      <c r="R413" s="3">
        <f t="shared" si="77"/>
        <v>0.98831139999999995</v>
      </c>
      <c r="S413" s="17">
        <f t="shared" si="78"/>
        <v>4.0287560841955861</v>
      </c>
      <c r="T413" s="18">
        <f>IF(S413&lt;MAX(S$2:S413),(S413-MAX($S$2:S413))/MAX($S$2:S413),"")</f>
        <v>-3.0353464902624663E-2</v>
      </c>
      <c r="U413" s="18">
        <f t="shared" si="74"/>
        <v>-3.3801399999999954E-2</v>
      </c>
      <c r="V413" s="18">
        <f t="shared" si="73"/>
        <v>-3.0353464902624663E-2</v>
      </c>
      <c r="W413" s="18" t="str">
        <f t="shared" si="79"/>
        <v/>
      </c>
      <c r="X413" s="16" t="str">
        <f>IF(W413&lt;0,COUNTIF($V$2:V413,W413),"")</f>
        <v/>
      </c>
      <c r="Y413" s="16" t="str">
        <f>IF(W413&lt;0,COUNTIF(U413:$U$1045,W413)-1,"")</f>
        <v/>
      </c>
      <c r="Z413" s="20" t="str">
        <f t="shared" si="84"/>
        <v/>
      </c>
      <c r="AA413" s="15" t="str">
        <f>IF(W413=MIN(W:W),G413,"")</f>
        <v/>
      </c>
    </row>
    <row r="414" spans="7:27" x14ac:dyDescent="0.2">
      <c r="G414" s="15">
        <v>22037</v>
      </c>
      <c r="H414" s="3">
        <v>3.3783000000000001E-2</v>
      </c>
      <c r="I414" s="3">
        <v>3.1440000000000001E-3</v>
      </c>
      <c r="J414" s="3">
        <v>0</v>
      </c>
      <c r="K414" s="3">
        <f t="shared" si="80"/>
        <v>3.3783000000000001E-2</v>
      </c>
      <c r="L414" s="3">
        <f t="shared" si="81"/>
        <v>1.0337829999999999</v>
      </c>
      <c r="M414" s="3">
        <f t="shared" si="82"/>
        <v>3.1440000000000001E-3</v>
      </c>
      <c r="N414" s="3">
        <f t="shared" si="81"/>
        <v>1.003144</v>
      </c>
      <c r="O414" s="3">
        <f t="shared" si="83"/>
        <v>0</v>
      </c>
      <c r="P414" s="3">
        <f t="shared" si="76"/>
        <v>1</v>
      </c>
      <c r="Q414" s="3">
        <f t="shared" si="75"/>
        <v>2.1527400000000002E-2</v>
      </c>
      <c r="R414" s="3">
        <f t="shared" si="77"/>
        <v>1.0215274000000001</v>
      </c>
      <c r="S414" s="17">
        <f t="shared" si="78"/>
        <v>4.1154847279224986</v>
      </c>
      <c r="T414" s="18">
        <f>IF(S414&lt;MAX(S$2:S414),(S414-MAX($S$2:S414))/MAX($S$2:S414),"")</f>
        <v>-9.4794960829692985E-3</v>
      </c>
      <c r="U414" s="18">
        <f t="shared" si="74"/>
        <v>-3.3801399999999954E-2</v>
      </c>
      <c r="V414" s="18">
        <f t="shared" si="73"/>
        <v>-9.4794960829692985E-3</v>
      </c>
      <c r="W414" s="18" t="str">
        <f t="shared" si="79"/>
        <v/>
      </c>
      <c r="X414" s="16" t="str">
        <f>IF(W414&lt;0,COUNTIF($V$2:V414,W414),"")</f>
        <v/>
      </c>
      <c r="Y414" s="16" t="str">
        <f>IF(W414&lt;0,COUNTIF(U414:$U$1045,W414)-1,"")</f>
        <v/>
      </c>
      <c r="Z414" s="20" t="str">
        <f t="shared" si="84"/>
        <v/>
      </c>
      <c r="AA414" s="15" t="str">
        <f>IF(W414=MIN(W:W),G414,"")</f>
        <v/>
      </c>
    </row>
    <row r="415" spans="7:27" x14ac:dyDescent="0.2">
      <c r="G415" s="15">
        <v>22068</v>
      </c>
      <c r="H415" s="3">
        <v>2.3382E-2</v>
      </c>
      <c r="I415" s="3">
        <v>2.1680999999999999E-2</v>
      </c>
      <c r="J415" s="3">
        <v>3.3898309999999998E-3</v>
      </c>
      <c r="K415" s="3">
        <f t="shared" si="80"/>
        <v>2.3382E-2</v>
      </c>
      <c r="L415" s="3">
        <f t="shared" si="81"/>
        <v>1.023382</v>
      </c>
      <c r="M415" s="3">
        <f t="shared" si="82"/>
        <v>2.1680999999999999E-2</v>
      </c>
      <c r="N415" s="3">
        <f t="shared" si="81"/>
        <v>1.0216810000000001</v>
      </c>
      <c r="O415" s="3">
        <f t="shared" si="83"/>
        <v>3.3898309999999998E-3</v>
      </c>
      <c r="P415" s="3">
        <f t="shared" si="76"/>
        <v>1.003389831</v>
      </c>
      <c r="Q415" s="3">
        <f t="shared" si="75"/>
        <v>2.2701600000000002E-2</v>
      </c>
      <c r="R415" s="3">
        <f t="shared" si="77"/>
        <v>1.0227016</v>
      </c>
      <c r="S415" s="17">
        <f t="shared" si="78"/>
        <v>4.208912816021904</v>
      </c>
      <c r="T415" s="18" t="str">
        <f>IF(S415&lt;MAX(S$2:S415),(S415-MAX($S$2:S415))/MAX($S$2:S415),"")</f>
        <v/>
      </c>
      <c r="U415" s="18" t="str">
        <f t="shared" si="74"/>
        <v/>
      </c>
      <c r="V415" s="18" t="str">
        <f t="shared" si="73"/>
        <v/>
      </c>
      <c r="W415" s="18" t="str">
        <f t="shared" si="79"/>
        <v/>
      </c>
      <c r="X415" s="16" t="str">
        <f>IF(W415&lt;0,COUNTIF($V$2:V415,W415),"")</f>
        <v/>
      </c>
      <c r="Y415" s="16" t="str">
        <f>IF(W415&lt;0,COUNTIF(U415:$U$1045,W415)-1,"")</f>
        <v/>
      </c>
      <c r="Z415" s="20" t="str">
        <f t="shared" si="84"/>
        <v/>
      </c>
      <c r="AA415" s="15" t="str">
        <f>IF(W415=MIN(W:W),G415,"")</f>
        <v/>
      </c>
    </row>
    <row r="416" spans="7:27" x14ac:dyDescent="0.2">
      <c r="G416" s="15">
        <v>22098</v>
      </c>
      <c r="H416" s="3">
        <v>-2.2328000000000001E-2</v>
      </c>
      <c r="I416" s="3">
        <v>2.6702E-2</v>
      </c>
      <c r="J416" s="3">
        <v>0</v>
      </c>
      <c r="K416" s="3">
        <f t="shared" si="80"/>
        <v>-2.2328000000000001E-2</v>
      </c>
      <c r="L416" s="3">
        <f t="shared" si="81"/>
        <v>0.97767199999999999</v>
      </c>
      <c r="M416" s="3">
        <f t="shared" si="82"/>
        <v>2.6702E-2</v>
      </c>
      <c r="N416" s="3">
        <f t="shared" si="81"/>
        <v>1.026702</v>
      </c>
      <c r="O416" s="3">
        <f t="shared" si="83"/>
        <v>0</v>
      </c>
      <c r="P416" s="3">
        <f t="shared" si="76"/>
        <v>1</v>
      </c>
      <c r="Q416" s="3">
        <f t="shared" si="75"/>
        <v>-2.7159999999999997E-3</v>
      </c>
      <c r="R416" s="3">
        <f t="shared" si="77"/>
        <v>0.99728399999999995</v>
      </c>
      <c r="S416" s="17">
        <f t="shared" si="78"/>
        <v>4.1974814088135881</v>
      </c>
      <c r="T416" s="18">
        <f>IF(S416&lt;MAX(S$2:S416),(S416-MAX($S$2:S416))/MAX($S$2:S416),"")</f>
        <v>-2.7160000000001029E-3</v>
      </c>
      <c r="U416" s="18">
        <f t="shared" si="74"/>
        <v>-2.7160000000001029E-3</v>
      </c>
      <c r="V416" s="18">
        <f t="shared" si="73"/>
        <v>-2.7160000000001029E-3</v>
      </c>
      <c r="W416" s="18" t="str">
        <f t="shared" si="79"/>
        <v/>
      </c>
      <c r="X416" s="16" t="str">
        <f>IF(W416&lt;0,COUNTIF($V$2:V416,W416),"")</f>
        <v/>
      </c>
      <c r="Y416" s="16" t="str">
        <f>IF(W416&lt;0,COUNTIF(U416:$U$1045,W416)-1,"")</f>
        <v/>
      </c>
      <c r="Z416" s="20" t="str">
        <f t="shared" si="84"/>
        <v/>
      </c>
      <c r="AA416" s="15" t="str">
        <f>IF(W416=MIN(W:W),G416,"")</f>
        <v/>
      </c>
    </row>
    <row r="417" spans="7:27" x14ac:dyDescent="0.2">
      <c r="G417" s="15">
        <v>22129</v>
      </c>
      <c r="H417" s="3">
        <v>3.1771000000000001E-2</v>
      </c>
      <c r="I417" s="3">
        <v>-4.4999999999999999E-4</v>
      </c>
      <c r="J417" s="3">
        <v>0</v>
      </c>
      <c r="K417" s="3">
        <f t="shared" si="80"/>
        <v>3.1771000000000001E-2</v>
      </c>
      <c r="L417" s="3">
        <f t="shared" si="81"/>
        <v>1.031771</v>
      </c>
      <c r="M417" s="3">
        <f t="shared" si="82"/>
        <v>-4.4999999999999999E-4</v>
      </c>
      <c r="N417" s="3">
        <f t="shared" si="81"/>
        <v>0.99955000000000005</v>
      </c>
      <c r="O417" s="3">
        <f t="shared" si="83"/>
        <v>0</v>
      </c>
      <c r="P417" s="3">
        <f t="shared" si="76"/>
        <v>1</v>
      </c>
      <c r="Q417" s="3">
        <f t="shared" si="75"/>
        <v>1.8882599999999999E-2</v>
      </c>
      <c r="R417" s="3">
        <f t="shared" si="77"/>
        <v>1.0188826</v>
      </c>
      <c r="S417" s="17">
        <f t="shared" si="78"/>
        <v>4.2767407712636514</v>
      </c>
      <c r="T417" s="18" t="str">
        <f>IF(S417&lt;MAX(S$2:S417),(S417-MAX($S$2:S417))/MAX($S$2:S417),"")</f>
        <v/>
      </c>
      <c r="U417" s="18" t="str">
        <f t="shared" si="74"/>
        <v/>
      </c>
      <c r="V417" s="18" t="str">
        <f t="shared" si="73"/>
        <v/>
      </c>
      <c r="W417" s="18" t="str">
        <f t="shared" si="79"/>
        <v/>
      </c>
      <c r="X417" s="16" t="str">
        <f>IF(W417&lt;0,COUNTIF($V$2:V417,W417),"")</f>
        <v/>
      </c>
      <c r="Y417" s="16" t="str">
        <f>IF(W417&lt;0,COUNTIF(U417:$U$1045,W417)-1,"")</f>
        <v/>
      </c>
      <c r="Z417" s="20" t="str">
        <f t="shared" si="84"/>
        <v/>
      </c>
      <c r="AA417" s="15" t="str">
        <f>IF(W417=MIN(W:W),G417,"")</f>
        <v/>
      </c>
    </row>
    <row r="418" spans="7:27" x14ac:dyDescent="0.2">
      <c r="G418" s="15">
        <v>22160</v>
      </c>
      <c r="H418" s="3">
        <v>-5.8215999999999997E-2</v>
      </c>
      <c r="I418" s="3">
        <v>2.856E-3</v>
      </c>
      <c r="J418" s="3">
        <v>0</v>
      </c>
      <c r="K418" s="3">
        <f t="shared" si="80"/>
        <v>-5.8215999999999997E-2</v>
      </c>
      <c r="L418" s="3">
        <f t="shared" si="81"/>
        <v>0.94178399999999995</v>
      </c>
      <c r="M418" s="3">
        <f t="shared" si="82"/>
        <v>2.856E-3</v>
      </c>
      <c r="N418" s="3">
        <f t="shared" si="81"/>
        <v>1.002856</v>
      </c>
      <c r="O418" s="3">
        <f t="shared" si="83"/>
        <v>0</v>
      </c>
      <c r="P418" s="3">
        <f t="shared" si="76"/>
        <v>1</v>
      </c>
      <c r="Q418" s="3">
        <f t="shared" si="75"/>
        <v>-3.3787199999999996E-2</v>
      </c>
      <c r="R418" s="3">
        <f t="shared" si="77"/>
        <v>0.96621279999999998</v>
      </c>
      <c r="S418" s="17">
        <f t="shared" si="78"/>
        <v>4.1322416754768119</v>
      </c>
      <c r="T418" s="18">
        <f>IF(S418&lt;MAX(S$2:S418),(S418-MAX($S$2:S418))/MAX($S$2:S418),"")</f>
        <v>-3.3787200000000059E-2</v>
      </c>
      <c r="U418" s="18">
        <f t="shared" si="74"/>
        <v>-3.3787200000000059E-2</v>
      </c>
      <c r="V418" s="18">
        <f t="shared" si="73"/>
        <v>-3.6050843347840061E-2</v>
      </c>
      <c r="W418" s="18" t="str">
        <f t="shared" si="79"/>
        <v/>
      </c>
      <c r="X418" s="16" t="str">
        <f>IF(W418&lt;0,COUNTIF($V$2:V418,W418),"")</f>
        <v/>
      </c>
      <c r="Y418" s="16" t="str">
        <f>IF(W418&lt;0,COUNTIF(U418:$U$1045,W418)-1,"")</f>
        <v/>
      </c>
      <c r="Z418" s="20" t="str">
        <f t="shared" si="84"/>
        <v/>
      </c>
      <c r="AA418" s="15" t="str">
        <f>IF(W418=MIN(W:W),G418,"")</f>
        <v/>
      </c>
    </row>
    <row r="419" spans="7:27" x14ac:dyDescent="0.2">
      <c r="G419" s="15">
        <v>22190</v>
      </c>
      <c r="H419" s="3">
        <v>-4.9940000000000002E-3</v>
      </c>
      <c r="I419" s="3">
        <v>1.634E-3</v>
      </c>
      <c r="J419" s="3">
        <v>6.7567570000000004E-3</v>
      </c>
      <c r="K419" s="3">
        <f t="shared" si="80"/>
        <v>-4.9940000000000002E-3</v>
      </c>
      <c r="L419" s="3">
        <f t="shared" si="81"/>
        <v>0.99500599999999995</v>
      </c>
      <c r="M419" s="3">
        <f t="shared" si="82"/>
        <v>1.634E-3</v>
      </c>
      <c r="N419" s="3">
        <f t="shared" si="81"/>
        <v>1.0016339999999999</v>
      </c>
      <c r="O419" s="3">
        <f t="shared" si="83"/>
        <v>6.7567570000000004E-3</v>
      </c>
      <c r="P419" s="3">
        <f t="shared" si="76"/>
        <v>1.006756757</v>
      </c>
      <c r="Q419" s="3">
        <f t="shared" si="75"/>
        <v>-2.3427999999999999E-3</v>
      </c>
      <c r="R419" s="3">
        <f t="shared" si="77"/>
        <v>0.99765720000000002</v>
      </c>
      <c r="S419" s="17">
        <f t="shared" si="78"/>
        <v>4.1225606596795048</v>
      </c>
      <c r="T419" s="18">
        <f>IF(S419&lt;MAX(S$2:S419),(S419-MAX($S$2:S419))/MAX($S$2:S419),"")</f>
        <v>-3.6050843347840061E-2</v>
      </c>
      <c r="U419" s="18">
        <f t="shared" si="74"/>
        <v>-3.6050843347840061E-2</v>
      </c>
      <c r="V419" s="18">
        <f t="shared" si="73"/>
        <v>-3.6050843347840061E-2</v>
      </c>
      <c r="W419" s="18" t="str">
        <f t="shared" si="79"/>
        <v/>
      </c>
      <c r="X419" s="16" t="str">
        <f>IF(W419&lt;0,COUNTIF($V$2:V419,W419),"")</f>
        <v/>
      </c>
      <c r="Y419" s="16" t="str">
        <f>IF(W419&lt;0,COUNTIF(U419:$U$1045,W419)-1,"")</f>
        <v/>
      </c>
      <c r="Z419" s="20" t="str">
        <f t="shared" si="84"/>
        <v/>
      </c>
      <c r="AA419" s="15" t="str">
        <f>IF(W419=MIN(W:W),G419,"")</f>
        <v/>
      </c>
    </row>
    <row r="420" spans="7:27" x14ac:dyDescent="0.2">
      <c r="G420" s="15">
        <v>22221</v>
      </c>
      <c r="H420" s="3">
        <v>4.8115999999999999E-2</v>
      </c>
      <c r="I420" s="3">
        <v>-9.3600000000000003E-3</v>
      </c>
      <c r="J420" s="3">
        <v>0</v>
      </c>
      <c r="K420" s="3">
        <f t="shared" si="80"/>
        <v>4.8115999999999999E-2</v>
      </c>
      <c r="L420" s="3">
        <f t="shared" si="81"/>
        <v>1.048116</v>
      </c>
      <c r="M420" s="3">
        <f t="shared" si="82"/>
        <v>-9.3600000000000003E-3</v>
      </c>
      <c r="N420" s="3">
        <f t="shared" si="81"/>
        <v>0.99063999999999997</v>
      </c>
      <c r="O420" s="3">
        <f t="shared" si="83"/>
        <v>0</v>
      </c>
      <c r="P420" s="3">
        <f t="shared" si="76"/>
        <v>1</v>
      </c>
      <c r="Q420" s="3">
        <f t="shared" si="75"/>
        <v>2.5125599999999998E-2</v>
      </c>
      <c r="R420" s="3">
        <f t="shared" si="77"/>
        <v>1.0251256</v>
      </c>
      <c r="S420" s="17">
        <f t="shared" si="78"/>
        <v>4.2261424697903482</v>
      </c>
      <c r="T420" s="18">
        <f>IF(S420&lt;MAX(S$2:S420),(S420-MAX($S$2:S420))/MAX($S$2:S420),"")</f>
        <v>-1.1831042417460533E-2</v>
      </c>
      <c r="U420" s="18">
        <f t="shared" si="74"/>
        <v>-3.6050843347840061E-2</v>
      </c>
      <c r="V420" s="18">
        <f t="shared" si="73"/>
        <v>-1.1831042417460533E-2</v>
      </c>
      <c r="W420" s="18" t="str">
        <f t="shared" si="79"/>
        <v/>
      </c>
      <c r="X420" s="16" t="str">
        <f>IF(W420&lt;0,COUNTIF($V$2:V420,W420),"")</f>
        <v/>
      </c>
      <c r="Y420" s="16" t="str">
        <f>IF(W420&lt;0,COUNTIF(U420:$U$1045,W420)-1,"")</f>
        <v/>
      </c>
      <c r="Z420" s="20" t="str">
        <f t="shared" si="84"/>
        <v/>
      </c>
      <c r="AA420" s="15" t="str">
        <f>IF(W420=MIN(W:W),G420,"")</f>
        <v/>
      </c>
    </row>
    <row r="421" spans="7:27" x14ac:dyDescent="0.2">
      <c r="G421" s="15">
        <v>22251</v>
      </c>
      <c r="H421" s="3">
        <v>4.8634999999999998E-2</v>
      </c>
      <c r="I421" s="3">
        <v>2.1038000000000001E-2</v>
      </c>
      <c r="J421" s="3">
        <v>0</v>
      </c>
      <c r="K421" s="3">
        <f t="shared" si="80"/>
        <v>4.8634999999999998E-2</v>
      </c>
      <c r="L421" s="3">
        <f t="shared" si="81"/>
        <v>1.048635</v>
      </c>
      <c r="M421" s="3">
        <f t="shared" si="82"/>
        <v>2.1038000000000001E-2</v>
      </c>
      <c r="N421" s="3">
        <f t="shared" si="81"/>
        <v>1.0210379999999999</v>
      </c>
      <c r="O421" s="3">
        <f t="shared" si="83"/>
        <v>0</v>
      </c>
      <c r="P421" s="3">
        <f t="shared" si="76"/>
        <v>1</v>
      </c>
      <c r="Q421" s="3">
        <f t="shared" si="75"/>
        <v>3.7596199999999996E-2</v>
      </c>
      <c r="R421" s="3">
        <f t="shared" si="77"/>
        <v>1.0375962000000001</v>
      </c>
      <c r="S421" s="17">
        <f t="shared" si="78"/>
        <v>4.3850293673130807</v>
      </c>
      <c r="T421" s="18" t="str">
        <f>IF(S421&lt;MAX(S$2:S421),(S421-MAX($S$2:S421))/MAX($S$2:S421),"")</f>
        <v/>
      </c>
      <c r="U421" s="18" t="str">
        <f t="shared" si="74"/>
        <v/>
      </c>
      <c r="V421" s="18" t="str">
        <f t="shared" si="73"/>
        <v/>
      </c>
      <c r="W421" s="18" t="str">
        <f t="shared" si="79"/>
        <v/>
      </c>
      <c r="X421" s="16" t="str">
        <f>IF(W421&lt;0,COUNTIF($V$2:V421,W421),"")</f>
        <v/>
      </c>
      <c r="Y421" s="16" t="str">
        <f>IF(W421&lt;0,COUNTIF(U421:$U$1045,W421)-1,"")</f>
        <v/>
      </c>
      <c r="Z421" s="20" t="str">
        <f t="shared" si="84"/>
        <v/>
      </c>
      <c r="AA421" s="15" t="str">
        <f>IF(W421=MIN(W:W),G421,"")</f>
        <v/>
      </c>
    </row>
    <row r="422" spans="7:27" x14ac:dyDescent="0.2">
      <c r="G422" s="15">
        <v>22282</v>
      </c>
      <c r="H422" s="3">
        <v>6.3868999999999995E-2</v>
      </c>
      <c r="I422" s="3">
        <v>-5.94E-3</v>
      </c>
      <c r="J422" s="3">
        <v>0</v>
      </c>
      <c r="K422" s="3">
        <f t="shared" si="80"/>
        <v>6.3868999999999995E-2</v>
      </c>
      <c r="L422" s="3">
        <f t="shared" si="81"/>
        <v>1.063869</v>
      </c>
      <c r="M422" s="3">
        <f t="shared" si="82"/>
        <v>-5.94E-3</v>
      </c>
      <c r="N422" s="3">
        <f t="shared" si="81"/>
        <v>0.99406000000000005</v>
      </c>
      <c r="O422" s="3">
        <f t="shared" si="83"/>
        <v>0</v>
      </c>
      <c r="P422" s="3">
        <f t="shared" si="76"/>
        <v>1</v>
      </c>
      <c r="Q422" s="3">
        <f t="shared" si="75"/>
        <v>3.5945399999999995E-2</v>
      </c>
      <c r="R422" s="3">
        <f t="shared" si="77"/>
        <v>1.0359453999999999</v>
      </c>
      <c r="S422" s="17">
        <f t="shared" si="78"/>
        <v>4.5426510019328958</v>
      </c>
      <c r="T422" s="18" t="str">
        <f>IF(S422&lt;MAX(S$2:S422),(S422-MAX($S$2:S422))/MAX($S$2:S422),"")</f>
        <v/>
      </c>
      <c r="U422" s="18" t="str">
        <f t="shared" si="74"/>
        <v/>
      </c>
      <c r="V422" s="18" t="str">
        <f t="shared" ref="V422:V485" si="85">IF(T422="","",MIN(V423,T422))</f>
        <v/>
      </c>
      <c r="W422" s="18" t="str">
        <f t="shared" si="79"/>
        <v/>
      </c>
      <c r="X422" s="16" t="str">
        <f>IF(W422&lt;0,COUNTIF($V$2:V422,W422),"")</f>
        <v/>
      </c>
      <c r="Y422" s="16" t="str">
        <f>IF(W422&lt;0,COUNTIF(U422:$U$1045,W422)-1,"")</f>
        <v/>
      </c>
      <c r="Z422" s="20" t="str">
        <f t="shared" si="84"/>
        <v/>
      </c>
      <c r="AA422" s="15" t="str">
        <f>IF(W422=MIN(W:W),G422,"")</f>
        <v/>
      </c>
    </row>
    <row r="423" spans="7:27" x14ac:dyDescent="0.2">
      <c r="G423" s="15">
        <v>22313</v>
      </c>
      <c r="H423" s="3">
        <v>3.7068999999999998E-2</v>
      </c>
      <c r="I423" s="3">
        <v>9.0279999999999996E-3</v>
      </c>
      <c r="J423" s="3">
        <v>0</v>
      </c>
      <c r="K423" s="3">
        <f t="shared" si="80"/>
        <v>3.7068999999999998E-2</v>
      </c>
      <c r="L423" s="3">
        <f t="shared" si="81"/>
        <v>1.037069</v>
      </c>
      <c r="M423" s="3">
        <f t="shared" si="82"/>
        <v>9.0279999999999996E-3</v>
      </c>
      <c r="N423" s="3">
        <f t="shared" si="81"/>
        <v>1.009028</v>
      </c>
      <c r="O423" s="3">
        <f t="shared" si="83"/>
        <v>0</v>
      </c>
      <c r="P423" s="3">
        <f t="shared" si="76"/>
        <v>1</v>
      </c>
      <c r="Q423" s="3">
        <f t="shared" si="75"/>
        <v>2.5852599999999996E-2</v>
      </c>
      <c r="R423" s="3">
        <f t="shared" si="77"/>
        <v>1.0258525999999999</v>
      </c>
      <c r="S423" s="17">
        <f t="shared" si="78"/>
        <v>4.6600903412254659</v>
      </c>
      <c r="T423" s="18" t="str">
        <f>IF(S423&lt;MAX(S$2:S423),(S423-MAX($S$2:S423))/MAX($S$2:S423),"")</f>
        <v/>
      </c>
      <c r="U423" s="18" t="str">
        <f t="shared" ref="U423:U486" si="86">IF(T423="","",MIN(U422,T423))</f>
        <v/>
      </c>
      <c r="V423" s="18" t="str">
        <f t="shared" si="85"/>
        <v/>
      </c>
      <c r="W423" s="18" t="str">
        <f t="shared" si="79"/>
        <v/>
      </c>
      <c r="X423" s="16" t="str">
        <f>IF(W423&lt;0,COUNTIF($V$2:V423,W423),"")</f>
        <v/>
      </c>
      <c r="Y423" s="16" t="str">
        <f>IF(W423&lt;0,COUNTIF(U423:$U$1045,W423)-1,"")</f>
        <v/>
      </c>
      <c r="Z423" s="20" t="str">
        <f t="shared" si="84"/>
        <v/>
      </c>
      <c r="AA423" s="15" t="str">
        <f>IF(W423=MIN(W:W),G423,"")</f>
        <v/>
      </c>
    </row>
    <row r="424" spans="7:27" x14ac:dyDescent="0.2">
      <c r="G424" s="15">
        <v>22341</v>
      </c>
      <c r="H424" s="3">
        <v>3.0879E-2</v>
      </c>
      <c r="I424" s="3">
        <v>3.65E-3</v>
      </c>
      <c r="J424" s="3">
        <v>0</v>
      </c>
      <c r="K424" s="3">
        <f t="shared" si="80"/>
        <v>3.0879E-2</v>
      </c>
      <c r="L424" s="3">
        <f t="shared" si="81"/>
        <v>1.0308790000000001</v>
      </c>
      <c r="M424" s="3">
        <f t="shared" si="82"/>
        <v>3.65E-3</v>
      </c>
      <c r="N424" s="3">
        <f t="shared" si="81"/>
        <v>1.0036499999999999</v>
      </c>
      <c r="O424" s="3">
        <f t="shared" si="83"/>
        <v>0</v>
      </c>
      <c r="P424" s="3">
        <f t="shared" si="76"/>
        <v>1</v>
      </c>
      <c r="Q424" s="3">
        <f t="shared" si="75"/>
        <v>1.9987399999999999E-2</v>
      </c>
      <c r="R424" s="3">
        <f t="shared" si="77"/>
        <v>1.0199874</v>
      </c>
      <c r="S424" s="17">
        <f t="shared" si="78"/>
        <v>4.7532334309116759</v>
      </c>
      <c r="T424" s="18" t="str">
        <f>IF(S424&lt;MAX(S$2:S424),(S424-MAX($S$2:S424))/MAX($S$2:S424),"")</f>
        <v/>
      </c>
      <c r="U424" s="18" t="str">
        <f t="shared" si="86"/>
        <v/>
      </c>
      <c r="V424" s="18" t="str">
        <f t="shared" si="85"/>
        <v/>
      </c>
      <c r="W424" s="18" t="str">
        <f t="shared" si="79"/>
        <v/>
      </c>
      <c r="X424" s="16" t="str">
        <f>IF(W424&lt;0,COUNTIF($V$2:V424,W424),"")</f>
        <v/>
      </c>
      <c r="Y424" s="16" t="str">
        <f>IF(W424&lt;0,COUNTIF(U424:$U$1045,W424)-1,"")</f>
        <v/>
      </c>
      <c r="Z424" s="20" t="str">
        <f t="shared" si="84"/>
        <v/>
      </c>
      <c r="AA424" s="15" t="str">
        <f>IF(W424=MIN(W:W),G424,"")</f>
        <v/>
      </c>
    </row>
    <row r="425" spans="7:27" x14ac:dyDescent="0.2">
      <c r="G425" s="15">
        <v>22372</v>
      </c>
      <c r="H425" s="3">
        <v>4.6680000000000003E-3</v>
      </c>
      <c r="I425" s="3">
        <v>5.3619999999999996E-3</v>
      </c>
      <c r="J425" s="3">
        <v>0</v>
      </c>
      <c r="K425" s="3">
        <f t="shared" si="80"/>
        <v>4.6680000000000003E-3</v>
      </c>
      <c r="L425" s="3">
        <f t="shared" si="81"/>
        <v>1.0046679999999999</v>
      </c>
      <c r="M425" s="3">
        <f t="shared" si="82"/>
        <v>5.3619999999999996E-3</v>
      </c>
      <c r="N425" s="3">
        <f t="shared" si="81"/>
        <v>1.0053620000000001</v>
      </c>
      <c r="O425" s="3">
        <f t="shared" si="83"/>
        <v>0</v>
      </c>
      <c r="P425" s="3">
        <f t="shared" si="76"/>
        <v>1</v>
      </c>
      <c r="Q425" s="3">
        <f t="shared" si="75"/>
        <v>4.9455999999999996E-3</v>
      </c>
      <c r="R425" s="3">
        <f t="shared" si="77"/>
        <v>1.0049456000000001</v>
      </c>
      <c r="S425" s="17">
        <f t="shared" si="78"/>
        <v>4.7767410221675934</v>
      </c>
      <c r="T425" s="18" t="str">
        <f>IF(S425&lt;MAX(S$2:S425),(S425-MAX($S$2:S425))/MAX($S$2:S425),"")</f>
        <v/>
      </c>
      <c r="U425" s="18" t="str">
        <f t="shared" si="86"/>
        <v/>
      </c>
      <c r="V425" s="18" t="str">
        <f t="shared" si="85"/>
        <v/>
      </c>
      <c r="W425" s="18" t="str">
        <f t="shared" si="79"/>
        <v/>
      </c>
      <c r="X425" s="16" t="str">
        <f>IF(W425&lt;0,COUNTIF($V$2:V425,W425),"")</f>
        <v/>
      </c>
      <c r="Y425" s="16" t="str">
        <f>IF(W425&lt;0,COUNTIF(U425:$U$1045,W425)-1,"")</f>
        <v/>
      </c>
      <c r="Z425" s="20" t="str">
        <f t="shared" si="84"/>
        <v/>
      </c>
      <c r="AA425" s="15" t="str">
        <f>IF(W425=MIN(W:W),G425,"")</f>
        <v/>
      </c>
    </row>
    <row r="426" spans="7:27" x14ac:dyDescent="0.2">
      <c r="G426" s="15">
        <v>22402</v>
      </c>
      <c r="H426" s="3">
        <v>2.5729999999999999E-2</v>
      </c>
      <c r="I426" s="3">
        <v>-2.7699999999999999E-3</v>
      </c>
      <c r="J426" s="3">
        <v>0</v>
      </c>
      <c r="K426" s="3">
        <f t="shared" si="80"/>
        <v>2.5729999999999999E-2</v>
      </c>
      <c r="L426" s="3">
        <f t="shared" si="81"/>
        <v>1.02573</v>
      </c>
      <c r="M426" s="3">
        <f t="shared" si="82"/>
        <v>-2.7699999999999999E-3</v>
      </c>
      <c r="N426" s="3">
        <f t="shared" si="81"/>
        <v>0.99722999999999995</v>
      </c>
      <c r="O426" s="3">
        <f t="shared" si="83"/>
        <v>0</v>
      </c>
      <c r="P426" s="3">
        <f t="shared" si="76"/>
        <v>1</v>
      </c>
      <c r="Q426" s="3">
        <f t="shared" si="75"/>
        <v>1.4329999999999999E-2</v>
      </c>
      <c r="R426" s="3">
        <f t="shared" si="77"/>
        <v>1.01433</v>
      </c>
      <c r="S426" s="17">
        <f t="shared" si="78"/>
        <v>4.8451917210152544</v>
      </c>
      <c r="T426" s="18" t="str">
        <f>IF(S426&lt;MAX(S$2:S426),(S426-MAX($S$2:S426))/MAX($S$2:S426),"")</f>
        <v/>
      </c>
      <c r="U426" s="18" t="str">
        <f t="shared" si="86"/>
        <v/>
      </c>
      <c r="V426" s="18" t="str">
        <f t="shared" si="85"/>
        <v/>
      </c>
      <c r="W426" s="18" t="str">
        <f t="shared" si="79"/>
        <v/>
      </c>
      <c r="X426" s="16" t="str">
        <f>IF(W426&lt;0,COUNTIF($V$2:V426,W426),"")</f>
        <v/>
      </c>
      <c r="Y426" s="16" t="str">
        <f>IF(W426&lt;0,COUNTIF(U426:$U$1045,W426)-1,"")</f>
        <v/>
      </c>
      <c r="Z426" s="20" t="str">
        <f t="shared" si="84"/>
        <v/>
      </c>
      <c r="AA426" s="15" t="str">
        <f>IF(W426=MIN(W:W),G426,"")</f>
        <v/>
      </c>
    </row>
    <row r="427" spans="7:27" x14ac:dyDescent="0.2">
      <c r="G427" s="15">
        <v>22433</v>
      </c>
      <c r="H427" s="3">
        <v>-2.8719999999999999E-2</v>
      </c>
      <c r="I427" s="3">
        <v>-2.5400000000000002E-3</v>
      </c>
      <c r="J427" s="3">
        <v>0</v>
      </c>
      <c r="K427" s="3">
        <f t="shared" si="80"/>
        <v>-2.8719999999999999E-2</v>
      </c>
      <c r="L427" s="3">
        <f t="shared" si="81"/>
        <v>0.97128000000000003</v>
      </c>
      <c r="M427" s="3">
        <f t="shared" si="82"/>
        <v>-2.5400000000000002E-3</v>
      </c>
      <c r="N427" s="3">
        <f t="shared" si="81"/>
        <v>0.99746000000000001</v>
      </c>
      <c r="O427" s="3">
        <f t="shared" si="83"/>
        <v>0</v>
      </c>
      <c r="P427" s="3">
        <f t="shared" si="76"/>
        <v>1</v>
      </c>
      <c r="Q427" s="3">
        <f t="shared" si="75"/>
        <v>-1.8247999999999997E-2</v>
      </c>
      <c r="R427" s="3">
        <f t="shared" si="77"/>
        <v>0.98175199999999996</v>
      </c>
      <c r="S427" s="17">
        <f t="shared" si="78"/>
        <v>4.756776662490168</v>
      </c>
      <c r="T427" s="18">
        <f>IF(S427&lt;MAX(S$2:S427),(S427-MAX($S$2:S427))/MAX($S$2:S427),"")</f>
        <v>-1.8248000000000021E-2</v>
      </c>
      <c r="U427" s="18">
        <f t="shared" si="86"/>
        <v>-1.8248000000000021E-2</v>
      </c>
      <c r="V427" s="18">
        <f t="shared" si="85"/>
        <v>-1.8248000000000021E-2</v>
      </c>
      <c r="W427" s="18" t="str">
        <f t="shared" si="79"/>
        <v/>
      </c>
      <c r="X427" s="16" t="str">
        <f>IF(W427&lt;0,COUNTIF($V$2:V427,W427),"")</f>
        <v/>
      </c>
      <c r="Y427" s="16" t="str">
        <f>IF(W427&lt;0,COUNTIF(U427:$U$1045,W427)-1,"")</f>
        <v/>
      </c>
      <c r="Z427" s="20" t="str">
        <f t="shared" si="84"/>
        <v/>
      </c>
      <c r="AA427" s="15" t="str">
        <f>IF(W427=MIN(W:W),G427,"")</f>
        <v/>
      </c>
    </row>
    <row r="428" spans="7:27" x14ac:dyDescent="0.2">
      <c r="G428" s="15">
        <v>22463</v>
      </c>
      <c r="H428" s="3">
        <v>3.0110000000000001E-2</v>
      </c>
      <c r="I428" s="3">
        <v>6.5399999999999996E-4</v>
      </c>
      <c r="J428" s="3">
        <v>6.7114089999999998E-3</v>
      </c>
      <c r="K428" s="3">
        <f t="shared" si="80"/>
        <v>3.0110000000000001E-2</v>
      </c>
      <c r="L428" s="3">
        <f t="shared" si="81"/>
        <v>1.0301100000000001</v>
      </c>
      <c r="M428" s="3">
        <f t="shared" si="82"/>
        <v>6.5399999999999996E-4</v>
      </c>
      <c r="N428" s="3">
        <f t="shared" si="81"/>
        <v>1.0006539999999999</v>
      </c>
      <c r="O428" s="3">
        <f t="shared" si="83"/>
        <v>6.7114089999999998E-3</v>
      </c>
      <c r="P428" s="3">
        <f t="shared" si="76"/>
        <v>1.006711409</v>
      </c>
      <c r="Q428" s="3">
        <f t="shared" si="75"/>
        <v>1.8327599999999999E-2</v>
      </c>
      <c r="R428" s="3">
        <f t="shared" si="77"/>
        <v>1.0183276000000001</v>
      </c>
      <c r="S428" s="17">
        <f t="shared" si="78"/>
        <v>4.8439569624496235</v>
      </c>
      <c r="T428" s="18">
        <f>IF(S428&lt;MAX(S$2:S428),(S428-MAX($S$2:S428))/MAX($S$2:S428),"")</f>
        <v>-2.5484204479987098E-4</v>
      </c>
      <c r="U428" s="18">
        <f t="shared" si="86"/>
        <v>-1.8248000000000021E-2</v>
      </c>
      <c r="V428" s="18">
        <f t="shared" si="85"/>
        <v>-2.5484204479987098E-4</v>
      </c>
      <c r="W428" s="18" t="str">
        <f t="shared" si="79"/>
        <v/>
      </c>
      <c r="X428" s="16" t="str">
        <f>IF(W428&lt;0,COUNTIF($V$2:V428,W428),"")</f>
        <v/>
      </c>
      <c r="Y428" s="16" t="str">
        <f>IF(W428&lt;0,COUNTIF(U428:$U$1045,W428)-1,"")</f>
        <v/>
      </c>
      <c r="Z428" s="20" t="str">
        <f t="shared" si="84"/>
        <v/>
      </c>
      <c r="AA428" s="15" t="str">
        <f>IF(W428=MIN(W:W),G428,"")</f>
        <v/>
      </c>
    </row>
    <row r="429" spans="7:27" x14ac:dyDescent="0.2">
      <c r="G429" s="15">
        <v>22494</v>
      </c>
      <c r="H429" s="3">
        <v>2.7151999999999999E-2</v>
      </c>
      <c r="I429" s="3">
        <v>1.8929999999999999E-3</v>
      </c>
      <c r="J429" s="3">
        <v>-3.333333E-3</v>
      </c>
      <c r="K429" s="3">
        <f t="shared" si="80"/>
        <v>2.7151999999999999E-2</v>
      </c>
      <c r="L429" s="3">
        <f t="shared" si="81"/>
        <v>1.0271520000000001</v>
      </c>
      <c r="M429" s="3">
        <f t="shared" si="82"/>
        <v>1.8929999999999999E-3</v>
      </c>
      <c r="N429" s="3">
        <f t="shared" si="81"/>
        <v>1.0018929999999999</v>
      </c>
      <c r="O429" s="3">
        <f t="shared" si="83"/>
        <v>-3.333333E-3</v>
      </c>
      <c r="P429" s="3">
        <f t="shared" si="76"/>
        <v>0.99666666699999995</v>
      </c>
      <c r="Q429" s="3">
        <f t="shared" si="75"/>
        <v>1.7048399999999998E-2</v>
      </c>
      <c r="R429" s="3">
        <f t="shared" si="77"/>
        <v>1.0170484</v>
      </c>
      <c r="S429" s="17">
        <f t="shared" si="78"/>
        <v>4.9265386783282494</v>
      </c>
      <c r="T429" s="18" t="str">
        <f>IF(S429&lt;MAX(S$2:S429),(S429-MAX($S$2:S429))/MAX($S$2:S429),"")</f>
        <v/>
      </c>
      <c r="U429" s="18" t="str">
        <f t="shared" si="86"/>
        <v/>
      </c>
      <c r="V429" s="18" t="str">
        <f t="shared" si="85"/>
        <v/>
      </c>
      <c r="W429" s="18" t="str">
        <f t="shared" si="79"/>
        <v/>
      </c>
      <c r="X429" s="16" t="str">
        <f>IF(W429&lt;0,COUNTIF($V$2:V429,W429),"")</f>
        <v/>
      </c>
      <c r="Y429" s="16" t="str">
        <f>IF(W429&lt;0,COUNTIF(U429:$U$1045,W429)-1,"")</f>
        <v/>
      </c>
      <c r="Z429" s="20" t="str">
        <f t="shared" si="84"/>
        <v/>
      </c>
      <c r="AA429" s="15" t="str">
        <f>IF(W429=MIN(W:W),G429,"")</f>
        <v/>
      </c>
    </row>
    <row r="430" spans="7:27" x14ac:dyDescent="0.2">
      <c r="G430" s="15">
        <v>22525</v>
      </c>
      <c r="H430" s="3">
        <v>-1.975E-2</v>
      </c>
      <c r="I430" s="3">
        <v>7.8729999999999998E-3</v>
      </c>
      <c r="J430" s="3">
        <v>3.3444820000000002E-3</v>
      </c>
      <c r="K430" s="3">
        <f t="shared" si="80"/>
        <v>-1.975E-2</v>
      </c>
      <c r="L430" s="3">
        <f t="shared" si="81"/>
        <v>0.98024999999999995</v>
      </c>
      <c r="M430" s="3">
        <f t="shared" si="82"/>
        <v>7.8729999999999998E-3</v>
      </c>
      <c r="N430" s="3">
        <f t="shared" si="81"/>
        <v>1.007873</v>
      </c>
      <c r="O430" s="3">
        <f t="shared" si="83"/>
        <v>3.3444820000000002E-3</v>
      </c>
      <c r="P430" s="3">
        <f t="shared" si="76"/>
        <v>1.0033444819999999</v>
      </c>
      <c r="Q430" s="3">
        <f t="shared" si="75"/>
        <v>-8.7007999999999999E-3</v>
      </c>
      <c r="R430" s="3">
        <f t="shared" si="77"/>
        <v>0.99129920000000005</v>
      </c>
      <c r="S430" s="17">
        <f t="shared" si="78"/>
        <v>4.8836738505958515</v>
      </c>
      <c r="T430" s="18">
        <f>IF(S430&lt;MAX(S$2:S430),(S430-MAX($S$2:S430))/MAX($S$2:S430),"")</f>
        <v>-8.7007999999999062E-3</v>
      </c>
      <c r="U430" s="18">
        <f t="shared" si="86"/>
        <v>-8.7007999999999062E-3</v>
      </c>
      <c r="V430" s="18">
        <f t="shared" si="85"/>
        <v>-8.7007999999999062E-3</v>
      </c>
      <c r="W430" s="18" t="str">
        <f t="shared" si="79"/>
        <v/>
      </c>
      <c r="X430" s="16" t="str">
        <f>IF(W430&lt;0,COUNTIF($V$2:V430,W430),"")</f>
        <v/>
      </c>
      <c r="Y430" s="16" t="str">
        <f>IF(W430&lt;0,COUNTIF(U430:$U$1045,W430)-1,"")</f>
        <v/>
      </c>
      <c r="Z430" s="20" t="str">
        <f t="shared" si="84"/>
        <v/>
      </c>
      <c r="AA430" s="15" t="str">
        <f>IF(W430=MIN(W:W),G430,"")</f>
        <v/>
      </c>
    </row>
    <row r="431" spans="7:27" x14ac:dyDescent="0.2">
      <c r="G431" s="15">
        <v>22555</v>
      </c>
      <c r="H431" s="3">
        <v>2.7741999999999999E-2</v>
      </c>
      <c r="I431" s="3">
        <v>1.361E-3</v>
      </c>
      <c r="J431" s="3">
        <v>0</v>
      </c>
      <c r="K431" s="3">
        <f t="shared" si="80"/>
        <v>2.7741999999999999E-2</v>
      </c>
      <c r="L431" s="3">
        <f t="shared" si="81"/>
        <v>1.0277419999999999</v>
      </c>
      <c r="M431" s="3">
        <f t="shared" si="82"/>
        <v>1.361E-3</v>
      </c>
      <c r="N431" s="3">
        <f t="shared" si="81"/>
        <v>1.0013609999999999</v>
      </c>
      <c r="O431" s="3">
        <f t="shared" si="83"/>
        <v>0</v>
      </c>
      <c r="P431" s="3">
        <f t="shared" si="76"/>
        <v>1</v>
      </c>
      <c r="Q431" s="3">
        <f t="shared" si="75"/>
        <v>1.7189599999999999E-2</v>
      </c>
      <c r="R431" s="3">
        <f t="shared" si="77"/>
        <v>1.0171896</v>
      </c>
      <c r="S431" s="17">
        <f t="shared" si="78"/>
        <v>4.9676222506180538</v>
      </c>
      <c r="T431" s="18" t="str">
        <f>IF(S431&lt;MAX(S$2:S431),(S431-MAX($S$2:S431))/MAX($S$2:S431),"")</f>
        <v/>
      </c>
      <c r="U431" s="18" t="str">
        <f t="shared" si="86"/>
        <v/>
      </c>
      <c r="V431" s="18" t="str">
        <f t="shared" si="85"/>
        <v/>
      </c>
      <c r="W431" s="18" t="str">
        <f t="shared" si="79"/>
        <v/>
      </c>
      <c r="X431" s="16" t="str">
        <f>IF(W431&lt;0,COUNTIF($V$2:V431,W431),"")</f>
        <v/>
      </c>
      <c r="Y431" s="16" t="str">
        <f>IF(W431&lt;0,COUNTIF(U431:$U$1045,W431)-1,"")</f>
        <v/>
      </c>
      <c r="Z431" s="20" t="str">
        <f t="shared" si="84"/>
        <v/>
      </c>
      <c r="AA431" s="15" t="str">
        <f>IF(W431=MIN(W:W),G431,"")</f>
        <v/>
      </c>
    </row>
    <row r="432" spans="7:27" x14ac:dyDescent="0.2">
      <c r="G432" s="15">
        <v>22586</v>
      </c>
      <c r="H432" s="3">
        <v>4.5934999999999997E-2</v>
      </c>
      <c r="I432" s="3">
        <v>-1.8799999999999999E-3</v>
      </c>
      <c r="J432" s="3">
        <v>0</v>
      </c>
      <c r="K432" s="3">
        <f t="shared" si="80"/>
        <v>4.5934999999999997E-2</v>
      </c>
      <c r="L432" s="3">
        <f t="shared" si="81"/>
        <v>1.0459350000000001</v>
      </c>
      <c r="M432" s="3">
        <f t="shared" si="82"/>
        <v>-1.8799999999999999E-3</v>
      </c>
      <c r="N432" s="3">
        <f t="shared" si="81"/>
        <v>0.99812000000000001</v>
      </c>
      <c r="O432" s="3">
        <f t="shared" si="83"/>
        <v>0</v>
      </c>
      <c r="P432" s="3">
        <f t="shared" si="76"/>
        <v>1</v>
      </c>
      <c r="Q432" s="3">
        <f t="shared" si="75"/>
        <v>2.6808999999999999E-2</v>
      </c>
      <c r="R432" s="3">
        <f t="shared" si="77"/>
        <v>1.0268090000000001</v>
      </c>
      <c r="S432" s="17">
        <f t="shared" si="78"/>
        <v>5.1007992355348737</v>
      </c>
      <c r="T432" s="18" t="str">
        <f>IF(S432&lt;MAX(S$2:S432),(S432-MAX($S$2:S432))/MAX($S$2:S432),"")</f>
        <v/>
      </c>
      <c r="U432" s="18" t="str">
        <f t="shared" si="86"/>
        <v/>
      </c>
      <c r="V432" s="18" t="str">
        <f t="shared" si="85"/>
        <v/>
      </c>
      <c r="W432" s="18" t="str">
        <f t="shared" si="79"/>
        <v/>
      </c>
      <c r="X432" s="16" t="str">
        <f>IF(W432&lt;0,COUNTIF($V$2:V432,W432),"")</f>
        <v/>
      </c>
      <c r="Y432" s="16" t="str">
        <f>IF(W432&lt;0,COUNTIF(U432:$U$1045,W432)-1,"")</f>
        <v/>
      </c>
      <c r="Z432" s="20" t="str">
        <f t="shared" si="84"/>
        <v/>
      </c>
      <c r="AA432" s="15" t="str">
        <f>IF(W432=MIN(W:W),G432,"")</f>
        <v/>
      </c>
    </row>
    <row r="433" spans="7:27" x14ac:dyDescent="0.2">
      <c r="G433" s="15">
        <v>22616</v>
      </c>
      <c r="H433" s="3">
        <v>1.63E-4</v>
      </c>
      <c r="I433" s="3">
        <v>1.756E-3</v>
      </c>
      <c r="J433" s="3">
        <v>0</v>
      </c>
      <c r="K433" s="3">
        <f t="shared" si="80"/>
        <v>1.63E-4</v>
      </c>
      <c r="L433" s="3">
        <f t="shared" si="81"/>
        <v>1.0001629999999999</v>
      </c>
      <c r="M433" s="3">
        <f t="shared" si="82"/>
        <v>1.756E-3</v>
      </c>
      <c r="N433" s="3">
        <f t="shared" si="81"/>
        <v>1.0017560000000001</v>
      </c>
      <c r="O433" s="3">
        <f t="shared" si="83"/>
        <v>0</v>
      </c>
      <c r="P433" s="3">
        <f t="shared" si="76"/>
        <v>1</v>
      </c>
      <c r="Q433" s="3">
        <f t="shared" si="75"/>
        <v>8.0020000000000004E-4</v>
      </c>
      <c r="R433" s="3">
        <f t="shared" si="77"/>
        <v>1.0008002</v>
      </c>
      <c r="S433" s="17">
        <f t="shared" si="78"/>
        <v>5.1048808950831486</v>
      </c>
      <c r="T433" s="18" t="str">
        <f>IF(S433&lt;MAX(S$2:S433),(S433-MAX($S$2:S433))/MAX($S$2:S433),"")</f>
        <v/>
      </c>
      <c r="U433" s="18" t="str">
        <f t="shared" si="86"/>
        <v/>
      </c>
      <c r="V433" s="18" t="str">
        <f t="shared" si="85"/>
        <v/>
      </c>
      <c r="W433" s="18" t="str">
        <f t="shared" si="79"/>
        <v/>
      </c>
      <c r="X433" s="16" t="str">
        <f>IF(W433&lt;0,COUNTIF($V$2:V433,W433),"")</f>
        <v/>
      </c>
      <c r="Y433" s="16" t="str">
        <f>IF(W433&lt;0,COUNTIF(U433:$U$1045,W433)-1,"")</f>
        <v/>
      </c>
      <c r="Z433" s="20" t="str">
        <f t="shared" si="84"/>
        <v/>
      </c>
      <c r="AA433" s="15" t="str">
        <f>IF(W433=MIN(W:W),G433,"")</f>
        <v/>
      </c>
    </row>
    <row r="434" spans="7:27" x14ac:dyDescent="0.2">
      <c r="G434" s="15">
        <v>22647</v>
      </c>
      <c r="H434" s="3">
        <v>-3.6377E-2</v>
      </c>
      <c r="I434" s="3">
        <v>-4.5399999999999998E-3</v>
      </c>
      <c r="J434" s="3">
        <v>0</v>
      </c>
      <c r="K434" s="3">
        <f t="shared" si="80"/>
        <v>-3.6377E-2</v>
      </c>
      <c r="L434" s="3">
        <f t="shared" si="81"/>
        <v>0.96362300000000001</v>
      </c>
      <c r="M434" s="3">
        <f t="shared" si="82"/>
        <v>-4.5399999999999998E-3</v>
      </c>
      <c r="N434" s="3">
        <f t="shared" si="81"/>
        <v>0.99546000000000001</v>
      </c>
      <c r="O434" s="3">
        <f t="shared" si="83"/>
        <v>0</v>
      </c>
      <c r="P434" s="3">
        <f t="shared" si="76"/>
        <v>1</v>
      </c>
      <c r="Q434" s="3">
        <f t="shared" si="75"/>
        <v>-2.3642200000000002E-2</v>
      </c>
      <c r="R434" s="3">
        <f t="shared" si="77"/>
        <v>0.97635779999999994</v>
      </c>
      <c r="S434" s="17">
        <f t="shared" si="78"/>
        <v>4.9841902799854134</v>
      </c>
      <c r="T434" s="18">
        <f>IF(S434&lt;MAX(S$2:S434),(S434-MAX($S$2:S434))/MAX($S$2:S434),"")</f>
        <v>-2.3642200000000068E-2</v>
      </c>
      <c r="U434" s="18">
        <f t="shared" si="86"/>
        <v>-2.3642200000000068E-2</v>
      </c>
      <c r="V434" s="18">
        <f t="shared" si="85"/>
        <v>-0.13483570852148535</v>
      </c>
      <c r="W434" s="18" t="str">
        <f t="shared" si="79"/>
        <v/>
      </c>
      <c r="X434" s="16" t="str">
        <f>IF(W434&lt;0,COUNTIF($V$2:V434,W434),"")</f>
        <v/>
      </c>
      <c r="Y434" s="16" t="str">
        <f>IF(W434&lt;0,COUNTIF(U434:$U$1045,W434)-1,"")</f>
        <v/>
      </c>
      <c r="Z434" s="20" t="str">
        <f t="shared" si="84"/>
        <v/>
      </c>
      <c r="AA434" s="15" t="str">
        <f>IF(W434=MIN(W:W),G434,"")</f>
        <v/>
      </c>
    </row>
    <row r="435" spans="7:27" x14ac:dyDescent="0.2">
      <c r="G435" s="15">
        <v>22678</v>
      </c>
      <c r="H435" s="3">
        <v>2.0104E-2</v>
      </c>
      <c r="I435" s="3">
        <v>1.5499000000000001E-2</v>
      </c>
      <c r="J435" s="3">
        <v>3.333333E-3</v>
      </c>
      <c r="K435" s="3">
        <f t="shared" si="80"/>
        <v>2.0104E-2</v>
      </c>
      <c r="L435" s="3">
        <f t="shared" si="81"/>
        <v>1.0201039999999999</v>
      </c>
      <c r="M435" s="3">
        <f t="shared" si="82"/>
        <v>1.5499000000000001E-2</v>
      </c>
      <c r="N435" s="3">
        <f t="shared" si="81"/>
        <v>1.0154989999999999</v>
      </c>
      <c r="O435" s="3">
        <f t="shared" si="83"/>
        <v>3.333333E-3</v>
      </c>
      <c r="P435" s="3">
        <f t="shared" si="76"/>
        <v>1.003333333</v>
      </c>
      <c r="Q435" s="3">
        <f t="shared" si="75"/>
        <v>1.8262E-2</v>
      </c>
      <c r="R435" s="3">
        <f t="shared" si="77"/>
        <v>1.018262</v>
      </c>
      <c r="S435" s="17">
        <f t="shared" si="78"/>
        <v>5.0752115628785068</v>
      </c>
      <c r="T435" s="18">
        <f>IF(S435&lt;MAX(S$2:S435),(S435-MAX($S$2:S435))/MAX($S$2:S435),"")</f>
        <v>-5.8119538564001079E-3</v>
      </c>
      <c r="U435" s="18">
        <f t="shared" si="86"/>
        <v>-2.3642200000000068E-2</v>
      </c>
      <c r="V435" s="18">
        <f t="shared" si="85"/>
        <v>-0.13483570852148535</v>
      </c>
      <c r="W435" s="18" t="str">
        <f t="shared" si="79"/>
        <v/>
      </c>
      <c r="X435" s="16" t="str">
        <f>IF(W435&lt;0,COUNTIF($V$2:V435,W435),"")</f>
        <v/>
      </c>
      <c r="Y435" s="16" t="str">
        <f>IF(W435&lt;0,COUNTIF(U435:$U$1045,W435)-1,"")</f>
        <v/>
      </c>
      <c r="Z435" s="20" t="str">
        <f t="shared" si="84"/>
        <v/>
      </c>
      <c r="AA435" s="15" t="str">
        <f>IF(W435=MIN(W:W),G435,"")</f>
        <v/>
      </c>
    </row>
    <row r="436" spans="7:27" x14ac:dyDescent="0.2">
      <c r="G436" s="15">
        <v>22706</v>
      </c>
      <c r="H436" s="3">
        <v>-4.7699999999999999E-3</v>
      </c>
      <c r="I436" s="3">
        <v>8.9180000000000006E-3</v>
      </c>
      <c r="J436" s="3">
        <v>0</v>
      </c>
      <c r="K436" s="3">
        <f t="shared" si="80"/>
        <v>-4.7699999999999999E-3</v>
      </c>
      <c r="L436" s="3">
        <f t="shared" si="81"/>
        <v>0.99522999999999995</v>
      </c>
      <c r="M436" s="3">
        <f t="shared" si="82"/>
        <v>8.9180000000000006E-3</v>
      </c>
      <c r="N436" s="3">
        <f t="shared" si="81"/>
        <v>1.008918</v>
      </c>
      <c r="O436" s="3">
        <f t="shared" si="83"/>
        <v>0</v>
      </c>
      <c r="P436" s="3">
        <f t="shared" si="76"/>
        <v>1</v>
      </c>
      <c r="Q436" s="3">
        <f t="shared" si="75"/>
        <v>7.0520000000000044E-4</v>
      </c>
      <c r="R436" s="3">
        <f t="shared" si="77"/>
        <v>1.0007052000000001</v>
      </c>
      <c r="S436" s="17">
        <f t="shared" si="78"/>
        <v>5.0787906020726492</v>
      </c>
      <c r="T436" s="18">
        <f>IF(S436&lt;MAX(S$2:S436),(S436-MAX($S$2:S436))/MAX($S$2:S436),"")</f>
        <v>-5.1108524462595527E-3</v>
      </c>
      <c r="U436" s="18">
        <f t="shared" si="86"/>
        <v>-2.3642200000000068E-2</v>
      </c>
      <c r="V436" s="18">
        <f t="shared" si="85"/>
        <v>-0.13483570852148535</v>
      </c>
      <c r="W436" s="18" t="str">
        <f t="shared" si="79"/>
        <v/>
      </c>
      <c r="X436" s="16" t="str">
        <f>IF(W436&lt;0,COUNTIF($V$2:V436,W436),"")</f>
        <v/>
      </c>
      <c r="Y436" s="16" t="str">
        <f>IF(W436&lt;0,COUNTIF(U436:$U$1045,W436)-1,"")</f>
        <v/>
      </c>
      <c r="Z436" s="20" t="str">
        <f t="shared" si="84"/>
        <v/>
      </c>
      <c r="AA436" s="15" t="str">
        <f>IF(W436=MIN(W:W),G436,"")</f>
        <v/>
      </c>
    </row>
    <row r="437" spans="7:27" x14ac:dyDescent="0.2">
      <c r="G437" s="15">
        <v>22737</v>
      </c>
      <c r="H437" s="3">
        <v>-6.3592999999999997E-2</v>
      </c>
      <c r="I437" s="3">
        <v>2.4510000000000001E-3</v>
      </c>
      <c r="J437" s="3">
        <v>3.3222590000000001E-3</v>
      </c>
      <c r="K437" s="3">
        <f t="shared" si="80"/>
        <v>-6.3592999999999997E-2</v>
      </c>
      <c r="L437" s="3">
        <f t="shared" si="81"/>
        <v>0.93640699999999999</v>
      </c>
      <c r="M437" s="3">
        <f t="shared" si="82"/>
        <v>2.4510000000000001E-3</v>
      </c>
      <c r="N437" s="3">
        <f t="shared" si="81"/>
        <v>1.002451</v>
      </c>
      <c r="O437" s="3">
        <f t="shared" si="83"/>
        <v>3.3222590000000001E-3</v>
      </c>
      <c r="P437" s="3">
        <f t="shared" si="76"/>
        <v>1.0033222589999999</v>
      </c>
      <c r="Q437" s="3">
        <f t="shared" si="75"/>
        <v>-3.7175399999999997E-2</v>
      </c>
      <c r="R437" s="3">
        <f t="shared" si="77"/>
        <v>0.96282460000000003</v>
      </c>
      <c r="S437" s="17">
        <f t="shared" si="78"/>
        <v>4.8899845299243578</v>
      </c>
      <c r="T437" s="18">
        <f>IF(S437&lt;MAX(S$2:S437),(S437-MAX($S$2:S437))/MAX($S$2:S437),"")</f>
        <v>-4.2096254462228838E-2</v>
      </c>
      <c r="U437" s="18">
        <f t="shared" si="86"/>
        <v>-4.2096254462228838E-2</v>
      </c>
      <c r="V437" s="18">
        <f t="shared" si="85"/>
        <v>-0.13483570852148535</v>
      </c>
      <c r="W437" s="18" t="str">
        <f t="shared" si="79"/>
        <v/>
      </c>
      <c r="X437" s="16" t="str">
        <f>IF(W437&lt;0,COUNTIF($V$2:V437,W437),"")</f>
        <v/>
      </c>
      <c r="Y437" s="16" t="str">
        <f>IF(W437&lt;0,COUNTIF(U437:$U$1045,W437)-1,"")</f>
        <v/>
      </c>
      <c r="Z437" s="20" t="str">
        <f t="shared" si="84"/>
        <v/>
      </c>
      <c r="AA437" s="15" t="str">
        <f>IF(W437=MIN(W:W),G437,"")</f>
        <v/>
      </c>
    </row>
    <row r="438" spans="7:27" x14ac:dyDescent="0.2">
      <c r="G438" s="15">
        <v>22767</v>
      </c>
      <c r="H438" s="3">
        <v>-8.4143999999999997E-2</v>
      </c>
      <c r="I438" s="3">
        <v>4.8840000000000003E-3</v>
      </c>
      <c r="J438" s="3">
        <v>0</v>
      </c>
      <c r="K438" s="3">
        <f t="shared" si="80"/>
        <v>-8.4143999999999997E-2</v>
      </c>
      <c r="L438" s="3">
        <f t="shared" si="81"/>
        <v>0.915856</v>
      </c>
      <c r="M438" s="3">
        <f t="shared" si="82"/>
        <v>4.8840000000000003E-3</v>
      </c>
      <c r="N438" s="3">
        <f t="shared" si="81"/>
        <v>1.0048840000000001</v>
      </c>
      <c r="O438" s="3">
        <f t="shared" si="83"/>
        <v>0</v>
      </c>
      <c r="P438" s="3">
        <f t="shared" si="76"/>
        <v>1</v>
      </c>
      <c r="Q438" s="3">
        <f t="shared" si="75"/>
        <v>-4.8532799999999994E-2</v>
      </c>
      <c r="R438" s="3">
        <f t="shared" si="77"/>
        <v>0.95146719999999996</v>
      </c>
      <c r="S438" s="17">
        <f t="shared" si="78"/>
        <v>4.6526598887304447</v>
      </c>
      <c r="T438" s="18">
        <f>IF(S438&lt;MAX(S$2:S438),(S438-MAX($S$2:S438))/MAX($S$2:S438),"")</f>
        <v>-8.8586005363664441E-2</v>
      </c>
      <c r="U438" s="18">
        <f t="shared" si="86"/>
        <v>-8.8586005363664441E-2</v>
      </c>
      <c r="V438" s="18">
        <f t="shared" si="85"/>
        <v>-0.13483570852148535</v>
      </c>
      <c r="W438" s="18" t="str">
        <f t="shared" si="79"/>
        <v/>
      </c>
      <c r="X438" s="16" t="str">
        <f>IF(W438&lt;0,COUNTIF($V$2:V438,W438),"")</f>
        <v/>
      </c>
      <c r="Y438" s="16" t="str">
        <f>IF(W438&lt;0,COUNTIF(U438:$U$1045,W438)-1,"")</f>
        <v/>
      </c>
      <c r="Z438" s="20" t="str">
        <f t="shared" si="84"/>
        <v/>
      </c>
      <c r="AA438" s="15" t="str">
        <f>IF(W438=MIN(W:W),G438,"")</f>
        <v/>
      </c>
    </row>
    <row r="439" spans="7:27" x14ac:dyDescent="0.2">
      <c r="G439" s="15">
        <v>22798</v>
      </c>
      <c r="H439" s="3">
        <v>-8.2735000000000003E-2</v>
      </c>
      <c r="I439" s="3">
        <v>-2.7599999999999999E-3</v>
      </c>
      <c r="J439" s="3">
        <v>0</v>
      </c>
      <c r="K439" s="3">
        <f t="shared" si="80"/>
        <v>-8.2735000000000003E-2</v>
      </c>
      <c r="L439" s="3">
        <f t="shared" si="81"/>
        <v>0.917265</v>
      </c>
      <c r="M439" s="3">
        <f t="shared" si="82"/>
        <v>-2.7599999999999999E-3</v>
      </c>
      <c r="N439" s="3">
        <f t="shared" si="81"/>
        <v>0.99724000000000002</v>
      </c>
      <c r="O439" s="3">
        <f t="shared" si="83"/>
        <v>0</v>
      </c>
      <c r="P439" s="3">
        <f t="shared" si="76"/>
        <v>1</v>
      </c>
      <c r="Q439" s="3">
        <f t="shared" ref="Q439:Q502" si="87">IF(AND($G439&gt;=$B$4,$G439&lt;=$B$5),IF($B$7="Real",(1+K439*$B$3+M439*$E$3)/(1+O439)-1,K439*$B$3+M439*$E$3),"")</f>
        <v>-5.0744999999999998E-2</v>
      </c>
      <c r="R439" s="3">
        <f t="shared" si="77"/>
        <v>0.94925499999999996</v>
      </c>
      <c r="S439" s="17">
        <f t="shared" si="78"/>
        <v>4.4165606626768179</v>
      </c>
      <c r="T439" s="18">
        <f>IF(S439&lt;MAX(S$2:S439),(S439-MAX($S$2:S439))/MAX($S$2:S439),"")</f>
        <v>-0.13483570852148535</v>
      </c>
      <c r="U439" s="18">
        <f t="shared" si="86"/>
        <v>-0.13483570852148535</v>
      </c>
      <c r="V439" s="18">
        <f t="shared" si="85"/>
        <v>-0.13483570852148535</v>
      </c>
      <c r="W439" s="18" t="str">
        <f t="shared" si="79"/>
        <v/>
      </c>
      <c r="X439" s="16" t="str">
        <f>IF(W439&lt;0,COUNTIF($V$2:V439,W439),"")</f>
        <v/>
      </c>
      <c r="Y439" s="16" t="str">
        <f>IF(W439&lt;0,COUNTIF(U439:$U$1045,W439)-1,"")</f>
        <v/>
      </c>
      <c r="Z439" s="20" t="str">
        <f t="shared" si="84"/>
        <v/>
      </c>
      <c r="AA439" s="15" t="str">
        <f>IF(W439=MIN(W:W),G439,"")</f>
        <v/>
      </c>
    </row>
    <row r="440" spans="7:27" x14ac:dyDescent="0.2">
      <c r="G440" s="15">
        <v>22828</v>
      </c>
      <c r="H440" s="3">
        <v>6.5512000000000001E-2</v>
      </c>
      <c r="I440" s="3">
        <v>-1.2199999999999999E-3</v>
      </c>
      <c r="J440" s="3">
        <v>3.3112580000000001E-3</v>
      </c>
      <c r="K440" s="3">
        <f t="shared" si="80"/>
        <v>6.5512000000000001E-2</v>
      </c>
      <c r="L440" s="3">
        <f t="shared" si="81"/>
        <v>1.065512</v>
      </c>
      <c r="M440" s="3">
        <f t="shared" si="82"/>
        <v>-1.2199999999999999E-3</v>
      </c>
      <c r="N440" s="3">
        <f t="shared" si="81"/>
        <v>0.99878</v>
      </c>
      <c r="O440" s="3">
        <f t="shared" si="83"/>
        <v>3.3112580000000001E-3</v>
      </c>
      <c r="P440" s="3">
        <f t="shared" si="76"/>
        <v>1.0033112580000001</v>
      </c>
      <c r="Q440" s="3">
        <f t="shared" si="87"/>
        <v>3.8819199999999998E-2</v>
      </c>
      <c r="R440" s="3">
        <f t="shared" si="77"/>
        <v>1.0388192000000001</v>
      </c>
      <c r="S440" s="17">
        <f t="shared" si="78"/>
        <v>4.5880080143534023</v>
      </c>
      <c r="T440" s="18">
        <f>IF(S440&lt;MAX(S$2:S440),(S440-MAX($S$2:S440))/MAX($S$2:S440),"")</f>
        <v>-0.10125072285772251</v>
      </c>
      <c r="U440" s="18">
        <f t="shared" si="86"/>
        <v>-0.13483570852148535</v>
      </c>
      <c r="V440" s="18">
        <f t="shared" si="85"/>
        <v>-0.11079549959660512</v>
      </c>
      <c r="W440" s="18" t="str">
        <f t="shared" si="79"/>
        <v/>
      </c>
      <c r="X440" s="16" t="str">
        <f>IF(W440&lt;0,COUNTIF($V$2:V440,W440),"")</f>
        <v/>
      </c>
      <c r="Y440" s="16" t="str">
        <f>IF(W440&lt;0,COUNTIF(U440:$U$1045,W440)-1,"")</f>
        <v/>
      </c>
      <c r="Z440" s="20" t="str">
        <f t="shared" si="84"/>
        <v/>
      </c>
      <c r="AA440" s="15" t="str">
        <f>IF(W440=MIN(W:W),G440,"")</f>
        <v/>
      </c>
    </row>
    <row r="441" spans="7:27" x14ac:dyDescent="0.2">
      <c r="G441" s="15">
        <v>22859</v>
      </c>
      <c r="H441" s="3">
        <v>2.3559E-2</v>
      </c>
      <c r="I441" s="3">
        <v>1.2467000000000001E-2</v>
      </c>
      <c r="J441" s="3">
        <v>0</v>
      </c>
      <c r="K441" s="3">
        <f t="shared" si="80"/>
        <v>2.3559E-2</v>
      </c>
      <c r="L441" s="3">
        <f t="shared" si="81"/>
        <v>1.0235590000000001</v>
      </c>
      <c r="M441" s="3">
        <f t="shared" si="82"/>
        <v>1.2467000000000001E-2</v>
      </c>
      <c r="N441" s="3">
        <f t="shared" si="81"/>
        <v>1.012467</v>
      </c>
      <c r="O441" s="3">
        <f t="shared" si="83"/>
        <v>0</v>
      </c>
      <c r="P441" s="3">
        <f t="shared" si="76"/>
        <v>1</v>
      </c>
      <c r="Q441" s="3">
        <f t="shared" si="87"/>
        <v>1.9122199999999999E-2</v>
      </c>
      <c r="R441" s="3">
        <f t="shared" si="77"/>
        <v>1.0191222</v>
      </c>
      <c r="S441" s="17">
        <f t="shared" si="78"/>
        <v>4.675740821205471</v>
      </c>
      <c r="T441" s="18">
        <f>IF(S441&lt;MAX(S$2:S441),(S441-MAX($S$2:S441))/MAX($S$2:S441),"")</f>
        <v>-8.4064659430352434E-2</v>
      </c>
      <c r="U441" s="18">
        <f t="shared" si="86"/>
        <v>-0.13483570852148535</v>
      </c>
      <c r="V441" s="18">
        <f t="shared" si="85"/>
        <v>-0.11079549959660512</v>
      </c>
      <c r="W441" s="18" t="str">
        <f t="shared" si="79"/>
        <v/>
      </c>
      <c r="X441" s="16" t="str">
        <f>IF(W441&lt;0,COUNTIF($V$2:V441,W441),"")</f>
        <v/>
      </c>
      <c r="Y441" s="16" t="str">
        <f>IF(W441&lt;0,COUNTIF(U441:$U$1045,W441)-1,"")</f>
        <v/>
      </c>
      <c r="Z441" s="20" t="str">
        <f t="shared" si="84"/>
        <v/>
      </c>
      <c r="AA441" s="15" t="str">
        <f>IF(W441=MIN(W:W),G441,"")</f>
        <v/>
      </c>
    </row>
    <row r="442" spans="7:27" x14ac:dyDescent="0.2">
      <c r="G442" s="15">
        <v>22890</v>
      </c>
      <c r="H442" s="3">
        <v>-5.0049000000000003E-2</v>
      </c>
      <c r="I442" s="3">
        <v>2.1129999999999999E-3</v>
      </c>
      <c r="J442" s="3">
        <v>3.3003300000000002E-3</v>
      </c>
      <c r="K442" s="3">
        <f t="shared" si="80"/>
        <v>-5.0049000000000003E-2</v>
      </c>
      <c r="L442" s="3">
        <f t="shared" si="81"/>
        <v>0.94995099999999999</v>
      </c>
      <c r="M442" s="3">
        <f t="shared" si="82"/>
        <v>2.1129999999999999E-3</v>
      </c>
      <c r="N442" s="3">
        <f t="shared" si="81"/>
        <v>1.002113</v>
      </c>
      <c r="O442" s="3">
        <f t="shared" si="83"/>
        <v>3.3003300000000002E-3</v>
      </c>
      <c r="P442" s="3">
        <f t="shared" si="76"/>
        <v>1.0033003300000001</v>
      </c>
      <c r="Q442" s="3">
        <f t="shared" si="87"/>
        <v>-2.91842E-2</v>
      </c>
      <c r="R442" s="3">
        <f t="shared" si="77"/>
        <v>0.97081580000000001</v>
      </c>
      <c r="S442" s="17">
        <f t="shared" si="78"/>
        <v>4.5392830659312464</v>
      </c>
      <c r="T442" s="18">
        <f>IF(S442&lt;MAX(S$2:S442),(S442-MAX($S$2:S442))/MAX($S$2:S442),"")</f>
        <v>-0.11079549959660512</v>
      </c>
      <c r="U442" s="18">
        <f t="shared" si="86"/>
        <v>-0.13483570852148535</v>
      </c>
      <c r="V442" s="18">
        <f t="shared" si="85"/>
        <v>-0.11079549959660512</v>
      </c>
      <c r="W442" s="18" t="str">
        <f t="shared" si="79"/>
        <v/>
      </c>
      <c r="X442" s="16" t="str">
        <f>IF(W442&lt;0,COUNTIF($V$2:V442,W442),"")</f>
        <v/>
      </c>
      <c r="Y442" s="16" t="str">
        <f>IF(W442&lt;0,COUNTIF(U442:$U$1045,W442)-1,"")</f>
        <v/>
      </c>
      <c r="Z442" s="20" t="str">
        <f t="shared" si="84"/>
        <v/>
      </c>
      <c r="AA442" s="15" t="str">
        <f>IF(W442=MIN(W:W),G442,"")</f>
        <v/>
      </c>
    </row>
    <row r="443" spans="7:27" x14ac:dyDescent="0.2">
      <c r="G443" s="15">
        <v>22920</v>
      </c>
      <c r="H443" s="3">
        <v>1.941E-3</v>
      </c>
      <c r="I443" s="3">
        <v>5.0670000000000003E-3</v>
      </c>
      <c r="J443" s="3">
        <v>0</v>
      </c>
      <c r="K443" s="3">
        <f t="shared" si="80"/>
        <v>1.941E-3</v>
      </c>
      <c r="L443" s="3">
        <f t="shared" si="81"/>
        <v>1.001941</v>
      </c>
      <c r="M443" s="3">
        <f t="shared" si="82"/>
        <v>5.0670000000000003E-3</v>
      </c>
      <c r="N443" s="3">
        <f t="shared" si="81"/>
        <v>1.0050669999999999</v>
      </c>
      <c r="O443" s="3">
        <f t="shared" si="83"/>
        <v>0</v>
      </c>
      <c r="P443" s="3">
        <f t="shared" si="76"/>
        <v>1</v>
      </c>
      <c r="Q443" s="3">
        <f t="shared" si="87"/>
        <v>3.1914000000000001E-3</v>
      </c>
      <c r="R443" s="3">
        <f t="shared" si="77"/>
        <v>1.0031914</v>
      </c>
      <c r="S443" s="17">
        <f t="shared" si="78"/>
        <v>4.5537697339078589</v>
      </c>
      <c r="T443" s="18">
        <f>IF(S443&lt;MAX(S$2:S443),(S443-MAX($S$2:S443))/MAX($S$2:S443),"")</f>
        <v>-0.10795769235401782</v>
      </c>
      <c r="U443" s="18">
        <f t="shared" si="86"/>
        <v>-0.13483570852148535</v>
      </c>
      <c r="V443" s="18">
        <f t="shared" si="85"/>
        <v>-0.10795769235401782</v>
      </c>
      <c r="W443" s="18" t="str">
        <f t="shared" si="79"/>
        <v/>
      </c>
      <c r="X443" s="16" t="str">
        <f>IF(W443&lt;0,COUNTIF($V$2:V443,W443),"")</f>
        <v/>
      </c>
      <c r="Y443" s="16" t="str">
        <f>IF(W443&lt;0,COUNTIF(U443:$U$1045,W443)-1,"")</f>
        <v/>
      </c>
      <c r="Z443" s="20" t="str">
        <f t="shared" si="84"/>
        <v/>
      </c>
      <c r="AA443" s="15" t="str">
        <f>IF(W443=MIN(W:W),G443,"")</f>
        <v/>
      </c>
    </row>
    <row r="444" spans="7:27" x14ac:dyDescent="0.2">
      <c r="G444" s="15">
        <v>22951</v>
      </c>
      <c r="H444" s="3">
        <v>0.11061799999999999</v>
      </c>
      <c r="I444" s="3">
        <v>6.0049999999999999E-3</v>
      </c>
      <c r="J444" s="3">
        <v>0</v>
      </c>
      <c r="K444" s="3">
        <f t="shared" si="80"/>
        <v>0.11061799999999999</v>
      </c>
      <c r="L444" s="3">
        <f t="shared" si="81"/>
        <v>1.1106180000000001</v>
      </c>
      <c r="M444" s="3">
        <f t="shared" si="82"/>
        <v>6.0049999999999999E-3</v>
      </c>
      <c r="N444" s="3">
        <f t="shared" si="81"/>
        <v>1.006005</v>
      </c>
      <c r="O444" s="3">
        <f t="shared" si="83"/>
        <v>0</v>
      </c>
      <c r="P444" s="3">
        <f t="shared" si="76"/>
        <v>1</v>
      </c>
      <c r="Q444" s="3">
        <f t="shared" si="87"/>
        <v>6.8772799999999995E-2</v>
      </c>
      <c r="R444" s="3">
        <f t="shared" si="77"/>
        <v>1.0687728000000001</v>
      </c>
      <c r="S444" s="17">
        <f t="shared" si="78"/>
        <v>4.8669452290639574</v>
      </c>
      <c r="T444" s="18">
        <f>IF(S444&lt;MAX(S$2:S444),(S444-MAX($S$2:S444))/MAX($S$2:S444),"")</f>
        <v>-4.6609445138742191E-2</v>
      </c>
      <c r="U444" s="18">
        <f t="shared" si="86"/>
        <v>-0.13483570852148535</v>
      </c>
      <c r="V444" s="18">
        <f t="shared" si="85"/>
        <v>-4.6609445138742191E-2</v>
      </c>
      <c r="W444" s="18" t="str">
        <f t="shared" si="79"/>
        <v/>
      </c>
      <c r="X444" s="16" t="str">
        <f>IF(W444&lt;0,COUNTIF($V$2:V444,W444),"")</f>
        <v/>
      </c>
      <c r="Y444" s="16" t="str">
        <f>IF(W444&lt;0,COUNTIF(U444:$U$1045,W444)-1,"")</f>
        <v/>
      </c>
      <c r="Z444" s="20" t="str">
        <f t="shared" si="84"/>
        <v/>
      </c>
      <c r="AA444" s="15" t="str">
        <f>IF(W444=MIN(W:W),G444,"")</f>
        <v/>
      </c>
    </row>
    <row r="445" spans="7:27" x14ac:dyDescent="0.2">
      <c r="G445" s="15">
        <v>22981</v>
      </c>
      <c r="H445" s="3">
        <v>1.2404E-2</v>
      </c>
      <c r="I445" s="3">
        <v>5.5779999999999996E-3</v>
      </c>
      <c r="J445" s="3">
        <v>0</v>
      </c>
      <c r="K445" s="3">
        <f t="shared" si="80"/>
        <v>1.2404E-2</v>
      </c>
      <c r="L445" s="3">
        <f t="shared" si="81"/>
        <v>1.0124040000000001</v>
      </c>
      <c r="M445" s="3">
        <f t="shared" si="82"/>
        <v>5.5779999999999996E-3</v>
      </c>
      <c r="N445" s="3">
        <f t="shared" si="81"/>
        <v>1.0055780000000001</v>
      </c>
      <c r="O445" s="3">
        <f t="shared" si="83"/>
        <v>0</v>
      </c>
      <c r="P445" s="3">
        <f t="shared" si="76"/>
        <v>1</v>
      </c>
      <c r="Q445" s="3">
        <f t="shared" si="87"/>
        <v>9.6736000000000009E-3</v>
      </c>
      <c r="R445" s="3">
        <f t="shared" si="77"/>
        <v>1.0096735999999999</v>
      </c>
      <c r="S445" s="17">
        <f t="shared" si="78"/>
        <v>4.9140261104318306</v>
      </c>
      <c r="T445" s="18">
        <f>IF(S445&lt;MAX(S$2:S445),(S445-MAX($S$2:S445))/MAX($S$2:S445),"")</f>
        <v>-3.7386726267236318E-2</v>
      </c>
      <c r="U445" s="18">
        <f t="shared" si="86"/>
        <v>-0.13483570852148535</v>
      </c>
      <c r="V445" s="18">
        <f t="shared" si="85"/>
        <v>-3.7386726267236318E-2</v>
      </c>
      <c r="W445" s="18" t="str">
        <f t="shared" si="79"/>
        <v/>
      </c>
      <c r="X445" s="16" t="str">
        <f>IF(W445&lt;0,COUNTIF($V$2:V445,W445),"")</f>
        <v/>
      </c>
      <c r="Y445" s="16" t="str">
        <f>IF(W445&lt;0,COUNTIF(U445:$U$1045,W445)-1,"")</f>
        <v/>
      </c>
      <c r="Z445" s="20" t="str">
        <f t="shared" si="84"/>
        <v/>
      </c>
      <c r="AA445" s="15" t="str">
        <f>IF(W445=MIN(W:W),G445,"")</f>
        <v/>
      </c>
    </row>
    <row r="446" spans="7:27" x14ac:dyDescent="0.2">
      <c r="G446" s="15">
        <v>23012</v>
      </c>
      <c r="H446" s="3">
        <v>5.1903999999999999E-2</v>
      </c>
      <c r="I446" s="3">
        <v>-2.8700000000000002E-3</v>
      </c>
      <c r="J446" s="3">
        <v>0</v>
      </c>
      <c r="K446" s="3">
        <f t="shared" si="80"/>
        <v>5.1903999999999999E-2</v>
      </c>
      <c r="L446" s="3">
        <f t="shared" si="81"/>
        <v>1.051904</v>
      </c>
      <c r="M446" s="3">
        <f t="shared" si="82"/>
        <v>-2.8700000000000002E-3</v>
      </c>
      <c r="N446" s="3">
        <f t="shared" si="81"/>
        <v>0.99712999999999996</v>
      </c>
      <c r="O446" s="3">
        <f t="shared" si="83"/>
        <v>0</v>
      </c>
      <c r="P446" s="3">
        <f t="shared" si="76"/>
        <v>1</v>
      </c>
      <c r="Q446" s="3">
        <f t="shared" si="87"/>
        <v>2.9994399999999997E-2</v>
      </c>
      <c r="R446" s="3">
        <f t="shared" si="77"/>
        <v>1.0299944000000001</v>
      </c>
      <c r="S446" s="17">
        <f t="shared" si="78"/>
        <v>5.0614193751985672</v>
      </c>
      <c r="T446" s="18">
        <f>IF(S446&lt;MAX(S$2:S446),(S446-MAX($S$2:S446))/MAX($S$2:S446),"")</f>
        <v>-8.5137186895862839E-3</v>
      </c>
      <c r="U446" s="18">
        <f t="shared" si="86"/>
        <v>-0.13483570852148535</v>
      </c>
      <c r="V446" s="18">
        <f t="shared" si="85"/>
        <v>-2.0662201797226418E-2</v>
      </c>
      <c r="W446" s="18" t="str">
        <f t="shared" si="79"/>
        <v/>
      </c>
      <c r="X446" s="16" t="str">
        <f>IF(W446&lt;0,COUNTIF($V$2:V446,W446),"")</f>
        <v/>
      </c>
      <c r="Y446" s="16" t="str">
        <f>IF(W446&lt;0,COUNTIF(U446:$U$1045,W446)-1,"")</f>
        <v/>
      </c>
      <c r="Z446" s="20" t="str">
        <f t="shared" si="84"/>
        <v/>
      </c>
      <c r="AA446" s="15" t="str">
        <f>IF(W446=MIN(W:W),G446,"")</f>
        <v/>
      </c>
    </row>
    <row r="447" spans="7:27" x14ac:dyDescent="0.2">
      <c r="G447" s="15">
        <v>23043</v>
      </c>
      <c r="H447" s="3">
        <v>-2.1565999999999998E-2</v>
      </c>
      <c r="I447" s="3">
        <v>1.717E-3</v>
      </c>
      <c r="J447" s="3">
        <v>0</v>
      </c>
      <c r="K447" s="3">
        <f t="shared" si="80"/>
        <v>-2.1565999999999998E-2</v>
      </c>
      <c r="L447" s="3">
        <f t="shared" si="81"/>
        <v>0.97843400000000003</v>
      </c>
      <c r="M447" s="3">
        <f t="shared" si="82"/>
        <v>1.717E-3</v>
      </c>
      <c r="N447" s="3">
        <f t="shared" si="81"/>
        <v>1.001717</v>
      </c>
      <c r="O447" s="3">
        <f t="shared" si="83"/>
        <v>0</v>
      </c>
      <c r="P447" s="3">
        <f t="shared" si="76"/>
        <v>1</v>
      </c>
      <c r="Q447" s="3">
        <f t="shared" si="87"/>
        <v>-1.2252799999999999E-2</v>
      </c>
      <c r="R447" s="3">
        <f t="shared" si="77"/>
        <v>0.98774720000000005</v>
      </c>
      <c r="S447" s="17">
        <f t="shared" si="78"/>
        <v>4.9994028158781347</v>
      </c>
      <c r="T447" s="18">
        <f>IF(S447&lt;MAX(S$2:S447),(S447-MAX($S$2:S447))/MAX($S$2:S447),"")</f>
        <v>-2.0662201797226418E-2</v>
      </c>
      <c r="U447" s="18">
        <f t="shared" si="86"/>
        <v>-0.13483570852148535</v>
      </c>
      <c r="V447" s="18">
        <f t="shared" si="85"/>
        <v>-2.0662201797226418E-2</v>
      </c>
      <c r="W447" s="18" t="str">
        <f t="shared" si="79"/>
        <v/>
      </c>
      <c r="X447" s="16" t="str">
        <f>IF(W447&lt;0,COUNTIF($V$2:V447,W447),"")</f>
        <v/>
      </c>
      <c r="Y447" s="16" t="str">
        <f>IF(W447&lt;0,COUNTIF(U447:$U$1045,W447)-1,"")</f>
        <v/>
      </c>
      <c r="Z447" s="20" t="str">
        <f t="shared" si="84"/>
        <v/>
      </c>
      <c r="AA447" s="15" t="str">
        <f>IF(W447=MIN(W:W),G447,"")</f>
        <v/>
      </c>
    </row>
    <row r="448" spans="7:27" x14ac:dyDescent="0.2">
      <c r="G448" s="15">
        <v>23071</v>
      </c>
      <c r="H448" s="3">
        <v>3.3035000000000002E-2</v>
      </c>
      <c r="I448" s="3">
        <v>2.7390000000000001E-3</v>
      </c>
      <c r="J448" s="3">
        <v>3.2894740000000001E-3</v>
      </c>
      <c r="K448" s="3">
        <f t="shared" si="80"/>
        <v>3.3035000000000002E-2</v>
      </c>
      <c r="L448" s="3">
        <f t="shared" si="81"/>
        <v>1.0330349999999999</v>
      </c>
      <c r="M448" s="3">
        <f t="shared" si="82"/>
        <v>2.7390000000000001E-3</v>
      </c>
      <c r="N448" s="3">
        <f t="shared" si="81"/>
        <v>1.002739</v>
      </c>
      <c r="O448" s="3">
        <f t="shared" si="83"/>
        <v>3.2894740000000001E-3</v>
      </c>
      <c r="P448" s="3">
        <f t="shared" si="76"/>
        <v>1.003289474</v>
      </c>
      <c r="Q448" s="3">
        <f t="shared" si="87"/>
        <v>2.09166E-2</v>
      </c>
      <c r="R448" s="3">
        <f t="shared" si="77"/>
        <v>1.0209166000000001</v>
      </c>
      <c r="S448" s="17">
        <f t="shared" si="78"/>
        <v>5.1039733248167316</v>
      </c>
      <c r="T448" s="18">
        <f>IF(S448&lt;MAX(S$2:S448),(S448-MAX($S$2:S448))/MAX($S$2:S448),"")</f>
        <v>-1.7778480733822991E-4</v>
      </c>
      <c r="U448" s="18">
        <f t="shared" si="86"/>
        <v>-0.13483570852148535</v>
      </c>
      <c r="V448" s="18">
        <f t="shared" si="85"/>
        <v>-1.7778480733822991E-4</v>
      </c>
      <c r="W448" s="18" t="str">
        <f t="shared" si="79"/>
        <v/>
      </c>
      <c r="X448" s="16" t="str">
        <f>IF(W448&lt;0,COUNTIF($V$2:V448,W448),"")</f>
        <v/>
      </c>
      <c r="Y448" s="16" t="str">
        <f>IF(W448&lt;0,COUNTIF(U448:$U$1045,W448)-1,"")</f>
        <v/>
      </c>
      <c r="Z448" s="20" t="str">
        <f t="shared" si="84"/>
        <v/>
      </c>
      <c r="AA448" s="15" t="str">
        <f>IF(W448=MIN(W:W),G448,"")</f>
        <v/>
      </c>
    </row>
    <row r="449" spans="7:27" x14ac:dyDescent="0.2">
      <c r="G449" s="15">
        <v>23102</v>
      </c>
      <c r="H449" s="3">
        <v>4.7588999999999999E-2</v>
      </c>
      <c r="I449" s="3">
        <v>3.045E-3</v>
      </c>
      <c r="J449" s="3">
        <v>0</v>
      </c>
      <c r="K449" s="3">
        <f t="shared" si="80"/>
        <v>4.7588999999999999E-2</v>
      </c>
      <c r="L449" s="3">
        <f t="shared" si="81"/>
        <v>1.0475890000000001</v>
      </c>
      <c r="M449" s="3">
        <f t="shared" si="82"/>
        <v>3.045E-3</v>
      </c>
      <c r="N449" s="3">
        <f t="shared" si="81"/>
        <v>1.003045</v>
      </c>
      <c r="O449" s="3">
        <f t="shared" si="83"/>
        <v>0</v>
      </c>
      <c r="P449" s="3">
        <f t="shared" si="76"/>
        <v>1</v>
      </c>
      <c r="Q449" s="3">
        <f t="shared" si="87"/>
        <v>2.97714E-2</v>
      </c>
      <c r="R449" s="3">
        <f t="shared" si="77"/>
        <v>1.0297714</v>
      </c>
      <c r="S449" s="17">
        <f t="shared" si="78"/>
        <v>5.2559257562591801</v>
      </c>
      <c r="T449" s="18" t="str">
        <f>IF(S449&lt;MAX(S$2:S449),(S449-MAX($S$2:S449))/MAX($S$2:S449),"")</f>
        <v/>
      </c>
      <c r="U449" s="18" t="str">
        <f t="shared" si="86"/>
        <v/>
      </c>
      <c r="V449" s="18" t="str">
        <f t="shared" si="85"/>
        <v/>
      </c>
      <c r="W449" s="18" t="str">
        <f t="shared" si="79"/>
        <v/>
      </c>
      <c r="X449" s="16" t="str">
        <f>IF(W449&lt;0,COUNTIF($V$2:V449,W449),"")</f>
        <v/>
      </c>
      <c r="Y449" s="16" t="str">
        <f>IF(W449&lt;0,COUNTIF(U449:$U$1045,W449)-1,"")</f>
        <v/>
      </c>
      <c r="Z449" s="20" t="str">
        <f t="shared" si="84"/>
        <v/>
      </c>
      <c r="AA449" s="15" t="str">
        <f>IF(W449=MIN(W:W),G449,"")</f>
        <v/>
      </c>
    </row>
    <row r="450" spans="7:27" x14ac:dyDescent="0.2">
      <c r="G450" s="15">
        <v>23132</v>
      </c>
      <c r="H450" s="3">
        <v>1.9973000000000001E-2</v>
      </c>
      <c r="I450" s="3">
        <v>1.3810000000000001E-3</v>
      </c>
      <c r="J450" s="3">
        <v>0</v>
      </c>
      <c r="K450" s="3">
        <f t="shared" si="80"/>
        <v>1.9973000000000001E-2</v>
      </c>
      <c r="L450" s="3">
        <f t="shared" si="81"/>
        <v>1.019973</v>
      </c>
      <c r="M450" s="3">
        <f t="shared" si="82"/>
        <v>1.3810000000000001E-3</v>
      </c>
      <c r="N450" s="3">
        <f t="shared" si="81"/>
        <v>1.0013810000000001</v>
      </c>
      <c r="O450" s="3">
        <f t="shared" si="83"/>
        <v>0</v>
      </c>
      <c r="P450" s="3">
        <f t="shared" ref="P450:P513" si="88">IF(O450="","",1+O450)</f>
        <v>1</v>
      </c>
      <c r="Q450" s="3">
        <f t="shared" si="87"/>
        <v>1.2536200000000001E-2</v>
      </c>
      <c r="R450" s="3">
        <f t="shared" ref="R450:R513" si="89">IF(Q450="","",1+Q450)</f>
        <v>1.0125362</v>
      </c>
      <c r="S450" s="17">
        <f t="shared" ref="S450:S513" si="90">IF(G450=$B$4,(1+Q450),IF(AND(G450&gt;$B$4,G450&lt;=$B$5),(1+Q450)*S449,""))</f>
        <v>5.3218150927247967</v>
      </c>
      <c r="T450" s="18" t="str">
        <f>IF(S450&lt;MAX(S$2:S450),(S450-MAX($S$2:S450))/MAX($S$2:S450),"")</f>
        <v/>
      </c>
      <c r="U450" s="18" t="str">
        <f t="shared" si="86"/>
        <v/>
      </c>
      <c r="V450" s="18" t="str">
        <f t="shared" si="85"/>
        <v/>
      </c>
      <c r="W450" s="18" t="str">
        <f t="shared" ref="W450:W513" si="91">IF(AND(V450=U450,T450&lt;-$B$6),T450,"")</f>
        <v/>
      </c>
      <c r="X450" s="16" t="str">
        <f>IF(W450&lt;0,COUNTIF($V$2:V450,W450),"")</f>
        <v/>
      </c>
      <c r="Y450" s="16" t="str">
        <f>IF(W450&lt;0,COUNTIF(U450:$U$1045,W450)-1,"")</f>
        <v/>
      </c>
      <c r="Z450" s="20" t="str">
        <f t="shared" si="84"/>
        <v/>
      </c>
      <c r="AA450" s="15" t="str">
        <f>IF(W450=MIN(W:W),G450,"")</f>
        <v/>
      </c>
    </row>
    <row r="451" spans="7:27" x14ac:dyDescent="0.2">
      <c r="G451" s="15">
        <v>23163</v>
      </c>
      <c r="H451" s="3">
        <v>-1.7662000000000001E-2</v>
      </c>
      <c r="I451" s="3">
        <v>1.3760000000000001E-3</v>
      </c>
      <c r="J451" s="3">
        <v>3.278689E-3</v>
      </c>
      <c r="K451" s="3">
        <f t="shared" ref="K451:K514" si="92">IF(AND($G451&gt;=$B$4,$G451&lt;=$B$5),IF($B$7="Real",(1+H451)/(1+J451)-1,H451),"")</f>
        <v>-1.7662000000000001E-2</v>
      </c>
      <c r="L451" s="3">
        <f t="shared" ref="L451:N514" si="93">IF(K451="","",1+K451)</f>
        <v>0.98233800000000004</v>
      </c>
      <c r="M451" s="3">
        <f t="shared" ref="M451:M514" si="94">IF(AND($G451&gt;=$B$4,$G451&lt;=$B$5),IF($B$7="Real",(1+I451)/(1+J451)-1,I451),"")</f>
        <v>1.3760000000000001E-3</v>
      </c>
      <c r="N451" s="3">
        <f t="shared" si="93"/>
        <v>1.001376</v>
      </c>
      <c r="O451" s="3">
        <f t="shared" ref="O451:O514" si="95">IF(AND($G451&gt;=$B$4,$G451&lt;=$B$5),IF($B$7="Real",(1+J451)/(1+J451)-1,J451),"")</f>
        <v>3.278689E-3</v>
      </c>
      <c r="P451" s="3">
        <f t="shared" si="88"/>
        <v>1.0032786890000001</v>
      </c>
      <c r="Q451" s="3">
        <f t="shared" si="87"/>
        <v>-1.00468E-2</v>
      </c>
      <c r="R451" s="3">
        <f t="shared" si="89"/>
        <v>0.98995319999999998</v>
      </c>
      <c r="S451" s="17">
        <f t="shared" si="90"/>
        <v>5.2683478808512092</v>
      </c>
      <c r="T451" s="18">
        <f>IF(S451&lt;MAX(S$2:S451),(S451-MAX($S$2:S451))/MAX($S$2:S451),"")</f>
        <v>-1.0046800000000002E-2</v>
      </c>
      <c r="U451" s="18">
        <f t="shared" si="86"/>
        <v>-1.0046800000000002E-2</v>
      </c>
      <c r="V451" s="18">
        <f t="shared" si="85"/>
        <v>-1.0669678553439954E-2</v>
      </c>
      <c r="W451" s="18" t="str">
        <f t="shared" si="91"/>
        <v/>
      </c>
      <c r="X451" s="16" t="str">
        <f>IF(W451&lt;0,COUNTIF($V$2:V451,W451),"")</f>
        <v/>
      </c>
      <c r="Y451" s="16" t="str">
        <f>IF(W451&lt;0,COUNTIF(U451:$U$1045,W451)-1,"")</f>
        <v/>
      </c>
      <c r="Z451" s="20" t="str">
        <f t="shared" si="84"/>
        <v/>
      </c>
      <c r="AA451" s="15" t="str">
        <f>IF(W451=MIN(W:W),G451,"")</f>
        <v/>
      </c>
    </row>
    <row r="452" spans="7:27" x14ac:dyDescent="0.2">
      <c r="G452" s="15">
        <v>23193</v>
      </c>
      <c r="H452" s="3">
        <v>-1.2800000000000001E-3</v>
      </c>
      <c r="I452" s="3">
        <v>3.4699999999999998E-4</v>
      </c>
      <c r="J452" s="3">
        <v>3.2679739999999999E-3</v>
      </c>
      <c r="K452" s="3">
        <f t="shared" si="92"/>
        <v>-1.2800000000000001E-3</v>
      </c>
      <c r="L452" s="3">
        <f t="shared" si="93"/>
        <v>0.99872000000000005</v>
      </c>
      <c r="M452" s="3">
        <f t="shared" si="94"/>
        <v>3.4699999999999998E-4</v>
      </c>
      <c r="N452" s="3">
        <f t="shared" si="93"/>
        <v>1.0003470000000001</v>
      </c>
      <c r="O452" s="3">
        <f t="shared" si="95"/>
        <v>3.2679739999999999E-3</v>
      </c>
      <c r="P452" s="3">
        <f t="shared" si="88"/>
        <v>1.0032679739999999</v>
      </c>
      <c r="Q452" s="3">
        <f t="shared" si="87"/>
        <v>-6.2920000000000001E-4</v>
      </c>
      <c r="R452" s="3">
        <f t="shared" si="89"/>
        <v>0.9993708</v>
      </c>
      <c r="S452" s="17">
        <f t="shared" si="90"/>
        <v>5.2650330363645779</v>
      </c>
      <c r="T452" s="18">
        <f>IF(S452&lt;MAX(S$2:S452),(S452-MAX($S$2:S452))/MAX($S$2:S452),"")</f>
        <v>-1.0669678553439954E-2</v>
      </c>
      <c r="U452" s="18">
        <f t="shared" si="86"/>
        <v>-1.0669678553439954E-2</v>
      </c>
      <c r="V452" s="18">
        <f t="shared" si="85"/>
        <v>-1.0669678553439954E-2</v>
      </c>
      <c r="W452" s="18" t="str">
        <f t="shared" si="91"/>
        <v/>
      </c>
      <c r="X452" s="16" t="str">
        <f>IF(W452&lt;0,COUNTIF($V$2:V452,W452),"")</f>
        <v/>
      </c>
      <c r="Y452" s="16" t="str">
        <f>IF(W452&lt;0,COUNTIF(U452:$U$1045,W452)-1,"")</f>
        <v/>
      </c>
      <c r="Z452" s="20" t="str">
        <f t="shared" si="84"/>
        <v/>
      </c>
      <c r="AA452" s="15" t="str">
        <f>IF(W452=MIN(W:W),G452,"")</f>
        <v/>
      </c>
    </row>
    <row r="453" spans="7:27" x14ac:dyDescent="0.2">
      <c r="G453" s="15">
        <v>23224</v>
      </c>
      <c r="H453" s="3">
        <v>5.3238000000000001E-2</v>
      </c>
      <c r="I453" s="3">
        <v>1.892E-3</v>
      </c>
      <c r="J453" s="3">
        <v>0</v>
      </c>
      <c r="K453" s="3">
        <f t="shared" si="92"/>
        <v>5.3238000000000001E-2</v>
      </c>
      <c r="L453" s="3">
        <f t="shared" si="93"/>
        <v>1.0532379999999999</v>
      </c>
      <c r="M453" s="3">
        <f t="shared" si="94"/>
        <v>1.892E-3</v>
      </c>
      <c r="N453" s="3">
        <f t="shared" si="93"/>
        <v>1.001892</v>
      </c>
      <c r="O453" s="3">
        <f t="shared" si="95"/>
        <v>0</v>
      </c>
      <c r="P453" s="3">
        <f t="shared" si="88"/>
        <v>1</v>
      </c>
      <c r="Q453" s="3">
        <f t="shared" si="87"/>
        <v>3.2699600000000002E-2</v>
      </c>
      <c r="R453" s="3">
        <f t="shared" si="89"/>
        <v>1.0326995999999999</v>
      </c>
      <c r="S453" s="17">
        <f t="shared" si="90"/>
        <v>5.4371975106404848</v>
      </c>
      <c r="T453" s="18" t="str">
        <f>IF(S453&lt;MAX(S$2:S453),(S453-MAX($S$2:S453))/MAX($S$2:S453),"")</f>
        <v/>
      </c>
      <c r="U453" s="18" t="str">
        <f t="shared" si="86"/>
        <v/>
      </c>
      <c r="V453" s="18" t="str">
        <f t="shared" si="85"/>
        <v/>
      </c>
      <c r="W453" s="18" t="str">
        <f t="shared" si="91"/>
        <v/>
      </c>
      <c r="X453" s="16" t="str">
        <f>IF(W453&lt;0,COUNTIF($V$2:V453,W453),"")</f>
        <v/>
      </c>
      <c r="Y453" s="16" t="str">
        <f>IF(W453&lt;0,COUNTIF(U453:$U$1045,W453)-1,"")</f>
        <v/>
      </c>
      <c r="Z453" s="20" t="str">
        <f t="shared" si="84"/>
        <v/>
      </c>
      <c r="AA453" s="15" t="str">
        <f>IF(W453=MIN(W:W),G453,"")</f>
        <v/>
      </c>
    </row>
    <row r="454" spans="7:27" x14ac:dyDescent="0.2">
      <c r="G454" s="15">
        <v>23255</v>
      </c>
      <c r="H454" s="3">
        <v>-1.2793000000000001E-2</v>
      </c>
      <c r="I454" s="3">
        <v>1.374E-3</v>
      </c>
      <c r="J454" s="3">
        <v>0</v>
      </c>
      <c r="K454" s="3">
        <f t="shared" si="92"/>
        <v>-1.2793000000000001E-2</v>
      </c>
      <c r="L454" s="3">
        <f t="shared" si="93"/>
        <v>0.98720699999999995</v>
      </c>
      <c r="M454" s="3">
        <f t="shared" si="94"/>
        <v>1.374E-3</v>
      </c>
      <c r="N454" s="3">
        <f t="shared" si="93"/>
        <v>1.001374</v>
      </c>
      <c r="O454" s="3">
        <f t="shared" si="95"/>
        <v>0</v>
      </c>
      <c r="P454" s="3">
        <f t="shared" si="88"/>
        <v>1</v>
      </c>
      <c r="Q454" s="3">
        <f t="shared" si="87"/>
        <v>-7.1262000000000001E-3</v>
      </c>
      <c r="R454" s="3">
        <f t="shared" si="89"/>
        <v>0.99287380000000003</v>
      </c>
      <c r="S454" s="17">
        <f t="shared" si="90"/>
        <v>5.3984509537401584</v>
      </c>
      <c r="T454" s="18">
        <f>IF(S454&lt;MAX(S$2:S454),(S454-MAX($S$2:S454))/MAX($S$2:S454),"")</f>
        <v>-7.1262000000000452E-3</v>
      </c>
      <c r="U454" s="18">
        <f t="shared" si="86"/>
        <v>-7.1262000000000452E-3</v>
      </c>
      <c r="V454" s="18">
        <f t="shared" si="85"/>
        <v>-7.1262000000000452E-3</v>
      </c>
      <c r="W454" s="18" t="str">
        <f t="shared" si="91"/>
        <v/>
      </c>
      <c r="X454" s="16" t="str">
        <f>IF(W454&lt;0,COUNTIF($V$2:V454,W454),"")</f>
        <v/>
      </c>
      <c r="Y454" s="16" t="str">
        <f>IF(W454&lt;0,COUNTIF(U454:$U$1045,W454)-1,"")</f>
        <v/>
      </c>
      <c r="Z454" s="20" t="str">
        <f t="shared" si="84"/>
        <v/>
      </c>
      <c r="AA454" s="15" t="str">
        <f>IF(W454=MIN(W:W),G454,"")</f>
        <v/>
      </c>
    </row>
    <row r="455" spans="7:27" x14ac:dyDescent="0.2">
      <c r="G455" s="15">
        <v>23285</v>
      </c>
      <c r="H455" s="3">
        <v>2.8225E-2</v>
      </c>
      <c r="I455" s="3">
        <v>1.0640000000000001E-3</v>
      </c>
      <c r="J455" s="3">
        <v>3.2573290000000002E-3</v>
      </c>
      <c r="K455" s="3">
        <f t="shared" si="92"/>
        <v>2.8225E-2</v>
      </c>
      <c r="L455" s="3">
        <f t="shared" si="93"/>
        <v>1.0282249999999999</v>
      </c>
      <c r="M455" s="3">
        <f t="shared" si="94"/>
        <v>1.0640000000000001E-3</v>
      </c>
      <c r="N455" s="3">
        <f t="shared" si="93"/>
        <v>1.001064</v>
      </c>
      <c r="O455" s="3">
        <f t="shared" si="95"/>
        <v>3.2573290000000002E-3</v>
      </c>
      <c r="P455" s="3">
        <f t="shared" si="88"/>
        <v>1.003257329</v>
      </c>
      <c r="Q455" s="3">
        <f t="shared" si="87"/>
        <v>1.73606E-2</v>
      </c>
      <c r="R455" s="3">
        <f t="shared" si="89"/>
        <v>1.0173605999999999</v>
      </c>
      <c r="S455" s="17">
        <f t="shared" si="90"/>
        <v>5.4921713013676596</v>
      </c>
      <c r="T455" s="18" t="str">
        <f>IF(S455&lt;MAX(S$2:S455),(S455-MAX($S$2:S455))/MAX($S$2:S455),"")</f>
        <v/>
      </c>
      <c r="U455" s="18" t="str">
        <f t="shared" si="86"/>
        <v/>
      </c>
      <c r="V455" s="18" t="str">
        <f t="shared" si="85"/>
        <v/>
      </c>
      <c r="W455" s="18" t="str">
        <f t="shared" si="91"/>
        <v/>
      </c>
      <c r="X455" s="16" t="str">
        <f>IF(W455&lt;0,COUNTIF($V$2:V455,W455),"")</f>
        <v/>
      </c>
      <c r="Y455" s="16" t="str">
        <f>IF(W455&lt;0,COUNTIF(U455:$U$1045,W455)-1,"")</f>
        <v/>
      </c>
      <c r="Z455" s="20" t="str">
        <f t="shared" si="84"/>
        <v/>
      </c>
      <c r="AA455" s="15" t="str">
        <f>IF(W455=MIN(W:W),G455,"")</f>
        <v/>
      </c>
    </row>
    <row r="456" spans="7:27" x14ac:dyDescent="0.2">
      <c r="G456" s="15">
        <v>23316</v>
      </c>
      <c r="H456" s="3">
        <v>-5.8450000000000004E-3</v>
      </c>
      <c r="I456" s="3">
        <v>3.954E-3</v>
      </c>
      <c r="J456" s="3">
        <v>0</v>
      </c>
      <c r="K456" s="3">
        <f t="shared" si="92"/>
        <v>-5.8450000000000004E-3</v>
      </c>
      <c r="L456" s="3">
        <f t="shared" si="93"/>
        <v>0.99415500000000001</v>
      </c>
      <c r="M456" s="3">
        <f t="shared" si="94"/>
        <v>3.954E-3</v>
      </c>
      <c r="N456" s="3">
        <f t="shared" si="93"/>
        <v>1.003954</v>
      </c>
      <c r="O456" s="3">
        <f t="shared" si="95"/>
        <v>0</v>
      </c>
      <c r="P456" s="3">
        <f t="shared" si="88"/>
        <v>1</v>
      </c>
      <c r="Q456" s="3">
        <f t="shared" si="87"/>
        <v>-1.9254000000000001E-3</v>
      </c>
      <c r="R456" s="3">
        <f t="shared" si="89"/>
        <v>0.99807460000000003</v>
      </c>
      <c r="S456" s="17">
        <f t="shared" si="90"/>
        <v>5.4815966747440061</v>
      </c>
      <c r="T456" s="18">
        <f>IF(S456&lt;MAX(S$2:S456),(S456-MAX($S$2:S456))/MAX($S$2:S456),"")</f>
        <v>-1.9254000000000367E-3</v>
      </c>
      <c r="U456" s="18">
        <f t="shared" si="86"/>
        <v>-1.9254000000000367E-3</v>
      </c>
      <c r="V456" s="18">
        <f t="shared" si="85"/>
        <v>-1.9254000000000367E-3</v>
      </c>
      <c r="W456" s="18" t="str">
        <f t="shared" si="91"/>
        <v/>
      </c>
      <c r="X456" s="16" t="str">
        <f>IF(W456&lt;0,COUNTIF($V$2:V456,W456),"")</f>
        <v/>
      </c>
      <c r="Y456" s="16" t="str">
        <f>IF(W456&lt;0,COUNTIF(U456:$U$1045,W456)-1,"")</f>
        <v/>
      </c>
      <c r="Z456" s="20" t="str">
        <f t="shared" si="84"/>
        <v/>
      </c>
      <c r="AA456" s="15" t="str">
        <f>IF(W456=MIN(W:W),G456,"")</f>
        <v/>
      </c>
    </row>
    <row r="457" spans="7:27" x14ac:dyDescent="0.2">
      <c r="G457" s="15">
        <v>23346</v>
      </c>
      <c r="H457" s="3">
        <v>2.1226999999999999E-2</v>
      </c>
      <c r="I457" s="3">
        <v>2.8200000000000002E-4</v>
      </c>
      <c r="J457" s="3">
        <v>3.2467529999999998E-3</v>
      </c>
      <c r="K457" s="3">
        <f t="shared" si="92"/>
        <v>2.1226999999999999E-2</v>
      </c>
      <c r="L457" s="3">
        <f t="shared" si="93"/>
        <v>1.0212270000000001</v>
      </c>
      <c r="M457" s="3">
        <f t="shared" si="94"/>
        <v>2.8200000000000002E-4</v>
      </c>
      <c r="N457" s="3">
        <f t="shared" si="93"/>
        <v>1.0002819999999999</v>
      </c>
      <c r="O457" s="3">
        <f t="shared" si="95"/>
        <v>3.2467529999999998E-3</v>
      </c>
      <c r="P457" s="3">
        <f t="shared" si="88"/>
        <v>1.003246753</v>
      </c>
      <c r="Q457" s="3">
        <f t="shared" si="87"/>
        <v>1.2848999999999999E-2</v>
      </c>
      <c r="R457" s="3">
        <f t="shared" si="89"/>
        <v>1.0128490000000001</v>
      </c>
      <c r="S457" s="17">
        <f t="shared" si="90"/>
        <v>5.5520297104177923</v>
      </c>
      <c r="T457" s="18" t="str">
        <f>IF(S457&lt;MAX(S$2:S457),(S457-MAX($S$2:S457))/MAX($S$2:S457),"")</f>
        <v/>
      </c>
      <c r="U457" s="18" t="str">
        <f t="shared" si="86"/>
        <v/>
      </c>
      <c r="V457" s="18" t="str">
        <f t="shared" si="85"/>
        <v/>
      </c>
      <c r="W457" s="18" t="str">
        <f t="shared" si="91"/>
        <v/>
      </c>
      <c r="X457" s="16" t="str">
        <f>IF(W457&lt;0,COUNTIF($V$2:V457,W457),"")</f>
        <v/>
      </c>
      <c r="Y457" s="16" t="str">
        <f>IF(W457&lt;0,COUNTIF(U457:$U$1045,W457)-1,"")</f>
        <v/>
      </c>
      <c r="Z457" s="20" t="str">
        <f t="shared" si="84"/>
        <v/>
      </c>
      <c r="AA457" s="15" t="str">
        <f>IF(W457=MIN(W:W),G457,"")</f>
        <v/>
      </c>
    </row>
    <row r="458" spans="7:27" x14ac:dyDescent="0.2">
      <c r="G458" s="15">
        <v>23377</v>
      </c>
      <c r="H458" s="3">
        <v>2.5721000000000001E-2</v>
      </c>
      <c r="I458" s="3">
        <v>3.3240000000000001E-3</v>
      </c>
      <c r="J458" s="3">
        <v>0</v>
      </c>
      <c r="K458" s="3">
        <f t="shared" si="92"/>
        <v>2.5721000000000001E-2</v>
      </c>
      <c r="L458" s="3">
        <f t="shared" si="93"/>
        <v>1.0257210000000001</v>
      </c>
      <c r="M458" s="3">
        <f t="shared" si="94"/>
        <v>3.3240000000000001E-3</v>
      </c>
      <c r="N458" s="3">
        <f t="shared" si="93"/>
        <v>1.0033240000000001</v>
      </c>
      <c r="O458" s="3">
        <f t="shared" si="95"/>
        <v>0</v>
      </c>
      <c r="P458" s="3">
        <f t="shared" si="88"/>
        <v>1</v>
      </c>
      <c r="Q458" s="3">
        <f t="shared" si="87"/>
        <v>1.6762199999999998E-2</v>
      </c>
      <c r="R458" s="3">
        <f t="shared" si="89"/>
        <v>1.0167622000000001</v>
      </c>
      <c r="S458" s="17">
        <f t="shared" si="90"/>
        <v>5.6450939428297575</v>
      </c>
      <c r="T458" s="18" t="str">
        <f>IF(S458&lt;MAX(S$2:S458),(S458-MAX($S$2:S458))/MAX($S$2:S458),"")</f>
        <v/>
      </c>
      <c r="U458" s="18" t="str">
        <f t="shared" si="86"/>
        <v/>
      </c>
      <c r="V458" s="18" t="str">
        <f t="shared" si="85"/>
        <v/>
      </c>
      <c r="W458" s="18" t="str">
        <f t="shared" si="91"/>
        <v/>
      </c>
      <c r="X458" s="16" t="str">
        <f>IF(W458&lt;0,COUNTIF($V$2:V458,W458),"")</f>
        <v/>
      </c>
      <c r="Y458" s="16" t="str">
        <f>IF(W458&lt;0,COUNTIF(U458:$U$1045,W458)-1,"")</f>
        <v/>
      </c>
      <c r="Z458" s="20" t="str">
        <f t="shared" si="84"/>
        <v/>
      </c>
      <c r="AA458" s="15" t="str">
        <f>IF(W458=MIN(W:W),G458,"")</f>
        <v/>
      </c>
    </row>
    <row r="459" spans="7:27" x14ac:dyDescent="0.2">
      <c r="G459" s="15">
        <v>23408</v>
      </c>
      <c r="H459" s="3">
        <v>1.8054000000000001E-2</v>
      </c>
      <c r="I459" s="3">
        <v>1.1640000000000001E-3</v>
      </c>
      <c r="J459" s="3">
        <v>0</v>
      </c>
      <c r="K459" s="3">
        <f t="shared" si="92"/>
        <v>1.8054000000000001E-2</v>
      </c>
      <c r="L459" s="3">
        <f t="shared" si="93"/>
        <v>1.018054</v>
      </c>
      <c r="M459" s="3">
        <f t="shared" si="94"/>
        <v>1.1640000000000001E-3</v>
      </c>
      <c r="N459" s="3">
        <f t="shared" si="93"/>
        <v>1.0011639999999999</v>
      </c>
      <c r="O459" s="3">
        <f t="shared" si="95"/>
        <v>0</v>
      </c>
      <c r="P459" s="3">
        <f t="shared" si="88"/>
        <v>1</v>
      </c>
      <c r="Q459" s="3">
        <f t="shared" si="87"/>
        <v>1.1298000000000001E-2</v>
      </c>
      <c r="R459" s="3">
        <f t="shared" si="89"/>
        <v>1.011298</v>
      </c>
      <c r="S459" s="17">
        <f t="shared" si="90"/>
        <v>5.7088722141958481</v>
      </c>
      <c r="T459" s="18" t="str">
        <f>IF(S459&lt;MAX(S$2:S459),(S459-MAX($S$2:S459))/MAX($S$2:S459),"")</f>
        <v/>
      </c>
      <c r="U459" s="18" t="str">
        <f t="shared" si="86"/>
        <v/>
      </c>
      <c r="V459" s="18" t="str">
        <f t="shared" si="85"/>
        <v/>
      </c>
      <c r="W459" s="18" t="str">
        <f t="shared" si="91"/>
        <v/>
      </c>
      <c r="X459" s="16" t="str">
        <f>IF(W459&lt;0,COUNTIF($V$2:V459,W459),"")</f>
        <v/>
      </c>
      <c r="Y459" s="16" t="str">
        <f>IF(W459&lt;0,COUNTIF(U459:$U$1045,W459)-1,"")</f>
        <v/>
      </c>
      <c r="Z459" s="20" t="str">
        <f t="shared" si="84"/>
        <v/>
      </c>
      <c r="AA459" s="15" t="str">
        <f>IF(W459=MIN(W:W),G459,"")</f>
        <v/>
      </c>
    </row>
    <row r="460" spans="7:27" x14ac:dyDescent="0.2">
      <c r="G460" s="15">
        <v>23437</v>
      </c>
      <c r="H460" s="3">
        <v>1.72E-2</v>
      </c>
      <c r="I460" s="3">
        <v>1.6440000000000001E-3</v>
      </c>
      <c r="J460" s="3">
        <v>0</v>
      </c>
      <c r="K460" s="3">
        <f t="shared" si="92"/>
        <v>1.72E-2</v>
      </c>
      <c r="L460" s="3">
        <f t="shared" si="93"/>
        <v>1.0172000000000001</v>
      </c>
      <c r="M460" s="3">
        <f t="shared" si="94"/>
        <v>1.6440000000000001E-3</v>
      </c>
      <c r="N460" s="3">
        <f t="shared" si="93"/>
        <v>1.001644</v>
      </c>
      <c r="O460" s="3">
        <f t="shared" si="95"/>
        <v>0</v>
      </c>
      <c r="P460" s="3">
        <f t="shared" si="88"/>
        <v>1</v>
      </c>
      <c r="Q460" s="3">
        <f t="shared" si="87"/>
        <v>1.0977599999999999E-2</v>
      </c>
      <c r="R460" s="3">
        <f t="shared" si="89"/>
        <v>1.0109775999999999</v>
      </c>
      <c r="S460" s="17">
        <f t="shared" si="90"/>
        <v>5.7715419298144042</v>
      </c>
      <c r="T460" s="18" t="str">
        <f>IF(S460&lt;MAX(S$2:S460),(S460-MAX($S$2:S460))/MAX($S$2:S460),"")</f>
        <v/>
      </c>
      <c r="U460" s="18" t="str">
        <f t="shared" si="86"/>
        <v/>
      </c>
      <c r="V460" s="18" t="str">
        <f t="shared" si="85"/>
        <v/>
      </c>
      <c r="W460" s="18" t="str">
        <f t="shared" si="91"/>
        <v/>
      </c>
      <c r="X460" s="16" t="str">
        <f>IF(W460&lt;0,COUNTIF($V$2:V460,W460),"")</f>
        <v/>
      </c>
      <c r="Y460" s="16" t="str">
        <f>IF(W460&lt;0,COUNTIF(U460:$U$1045,W460)-1,"")</f>
        <v/>
      </c>
      <c r="Z460" s="20" t="str">
        <f t="shared" si="84"/>
        <v/>
      </c>
      <c r="AA460" s="15" t="str">
        <f>IF(W460=MIN(W:W),G460,"")</f>
        <v/>
      </c>
    </row>
    <row r="461" spans="7:27" x14ac:dyDescent="0.2">
      <c r="G461" s="15">
        <v>23468</v>
      </c>
      <c r="H461" s="3">
        <v>3.9919999999999999E-3</v>
      </c>
      <c r="I461" s="3">
        <v>3.297E-3</v>
      </c>
      <c r="J461" s="3">
        <v>0</v>
      </c>
      <c r="K461" s="3">
        <f t="shared" si="92"/>
        <v>3.9919999999999999E-3</v>
      </c>
      <c r="L461" s="3">
        <f t="shared" si="93"/>
        <v>1.003992</v>
      </c>
      <c r="M461" s="3">
        <f t="shared" si="94"/>
        <v>3.297E-3</v>
      </c>
      <c r="N461" s="3">
        <f t="shared" si="93"/>
        <v>1.0032970000000001</v>
      </c>
      <c r="O461" s="3">
        <f t="shared" si="95"/>
        <v>0</v>
      </c>
      <c r="P461" s="3">
        <f t="shared" si="88"/>
        <v>1</v>
      </c>
      <c r="Q461" s="3">
        <f t="shared" si="87"/>
        <v>3.7139999999999999E-3</v>
      </c>
      <c r="R461" s="3">
        <f t="shared" si="89"/>
        <v>1.003714</v>
      </c>
      <c r="S461" s="17">
        <f t="shared" si="90"/>
        <v>5.7929774365417348</v>
      </c>
      <c r="T461" s="18" t="str">
        <f>IF(S461&lt;MAX(S$2:S461),(S461-MAX($S$2:S461))/MAX($S$2:S461),"")</f>
        <v/>
      </c>
      <c r="U461" s="18" t="str">
        <f t="shared" si="86"/>
        <v/>
      </c>
      <c r="V461" s="18" t="str">
        <f t="shared" si="85"/>
        <v/>
      </c>
      <c r="W461" s="18" t="str">
        <f t="shared" si="91"/>
        <v/>
      </c>
      <c r="X461" s="16" t="str">
        <f>IF(W461&lt;0,COUNTIF($V$2:V461,W461),"")</f>
        <v/>
      </c>
      <c r="Y461" s="16" t="str">
        <f>IF(W461&lt;0,COUNTIF(U461:$U$1045,W461)-1,"")</f>
        <v/>
      </c>
      <c r="Z461" s="20" t="str">
        <f t="shared" si="84"/>
        <v/>
      </c>
      <c r="AA461" s="15" t="str">
        <f>IF(W461=MIN(W:W),G461,"")</f>
        <v/>
      </c>
    </row>
    <row r="462" spans="7:27" x14ac:dyDescent="0.2">
      <c r="G462" s="15">
        <v>23498</v>
      </c>
      <c r="H462" s="3">
        <v>1.6670999999999998E-2</v>
      </c>
      <c r="I462" s="3">
        <v>8.0510000000000009E-3</v>
      </c>
      <c r="J462" s="3">
        <v>0</v>
      </c>
      <c r="K462" s="3">
        <f t="shared" si="92"/>
        <v>1.6670999999999998E-2</v>
      </c>
      <c r="L462" s="3">
        <f t="shared" si="93"/>
        <v>1.0166710000000001</v>
      </c>
      <c r="M462" s="3">
        <f t="shared" si="94"/>
        <v>8.0510000000000009E-3</v>
      </c>
      <c r="N462" s="3">
        <f t="shared" si="93"/>
        <v>1.008051</v>
      </c>
      <c r="O462" s="3">
        <f t="shared" si="95"/>
        <v>0</v>
      </c>
      <c r="P462" s="3">
        <f t="shared" si="88"/>
        <v>1</v>
      </c>
      <c r="Q462" s="3">
        <f t="shared" si="87"/>
        <v>1.3222999999999999E-2</v>
      </c>
      <c r="R462" s="3">
        <f t="shared" si="89"/>
        <v>1.013223</v>
      </c>
      <c r="S462" s="17">
        <f t="shared" si="90"/>
        <v>5.8695779771851262</v>
      </c>
      <c r="T462" s="18" t="str">
        <f>IF(S462&lt;MAX(S$2:S462),(S462-MAX($S$2:S462))/MAX($S$2:S462),"")</f>
        <v/>
      </c>
      <c r="U462" s="18" t="str">
        <f t="shared" si="86"/>
        <v/>
      </c>
      <c r="V462" s="18" t="str">
        <f t="shared" si="85"/>
        <v/>
      </c>
      <c r="W462" s="18" t="str">
        <f t="shared" si="91"/>
        <v/>
      </c>
      <c r="X462" s="16" t="str">
        <f>IF(W462&lt;0,COUNTIF($V$2:V462,W462),"")</f>
        <v/>
      </c>
      <c r="Y462" s="16" t="str">
        <f>IF(W462&lt;0,COUNTIF(U462:$U$1045,W462)-1,"")</f>
        <v/>
      </c>
      <c r="Z462" s="20" t="str">
        <f t="shared" si="84"/>
        <v/>
      </c>
      <c r="AA462" s="15" t="str">
        <f>IF(W462=MIN(W:W),G462,"")</f>
        <v/>
      </c>
    </row>
    <row r="463" spans="7:27" x14ac:dyDescent="0.2">
      <c r="G463" s="15">
        <v>23529</v>
      </c>
      <c r="H463" s="3">
        <v>1.5723000000000001E-2</v>
      </c>
      <c r="I463" s="3">
        <v>3.5860000000000002E-3</v>
      </c>
      <c r="J463" s="3">
        <v>3.2362459999999999E-3</v>
      </c>
      <c r="K463" s="3">
        <f t="shared" si="92"/>
        <v>1.5723000000000001E-2</v>
      </c>
      <c r="L463" s="3">
        <f t="shared" si="93"/>
        <v>1.0157229999999999</v>
      </c>
      <c r="M463" s="3">
        <f t="shared" si="94"/>
        <v>3.5860000000000002E-3</v>
      </c>
      <c r="N463" s="3">
        <f t="shared" si="93"/>
        <v>1.0035860000000001</v>
      </c>
      <c r="O463" s="3">
        <f t="shared" si="95"/>
        <v>3.2362459999999999E-3</v>
      </c>
      <c r="P463" s="3">
        <f t="shared" si="88"/>
        <v>1.0032362459999999</v>
      </c>
      <c r="Q463" s="3">
        <f t="shared" si="87"/>
        <v>1.0868200000000001E-2</v>
      </c>
      <c r="R463" s="3">
        <f t="shared" si="89"/>
        <v>1.0108682</v>
      </c>
      <c r="S463" s="17">
        <f t="shared" si="90"/>
        <v>5.9333697245567691</v>
      </c>
      <c r="T463" s="18" t="str">
        <f>IF(S463&lt;MAX(S$2:S463),(S463-MAX($S$2:S463))/MAX($S$2:S463),"")</f>
        <v/>
      </c>
      <c r="U463" s="18" t="str">
        <f t="shared" si="86"/>
        <v/>
      </c>
      <c r="V463" s="18" t="str">
        <f t="shared" si="85"/>
        <v/>
      </c>
      <c r="W463" s="18" t="str">
        <f t="shared" si="91"/>
        <v/>
      </c>
      <c r="X463" s="16" t="str">
        <f>IF(W463&lt;0,COUNTIF($V$2:V463,W463),"")</f>
        <v/>
      </c>
      <c r="Y463" s="16" t="str">
        <f>IF(W463&lt;0,COUNTIF(U463:$U$1045,W463)-1,"")</f>
        <v/>
      </c>
      <c r="Z463" s="20" t="str">
        <f t="shared" si="84"/>
        <v/>
      </c>
      <c r="AA463" s="15" t="str">
        <f>IF(W463=MIN(W:W),G463,"")</f>
        <v/>
      </c>
    </row>
    <row r="464" spans="7:27" x14ac:dyDescent="0.2">
      <c r="G464" s="15">
        <v>23559</v>
      </c>
      <c r="H464" s="3">
        <v>2.0421000000000002E-2</v>
      </c>
      <c r="I464" s="3">
        <v>2.7409999999999999E-3</v>
      </c>
      <c r="J464" s="3">
        <v>3.2258059999999999E-3</v>
      </c>
      <c r="K464" s="3">
        <f t="shared" si="92"/>
        <v>2.0421000000000002E-2</v>
      </c>
      <c r="L464" s="3">
        <f t="shared" si="93"/>
        <v>1.020421</v>
      </c>
      <c r="M464" s="3">
        <f t="shared" si="94"/>
        <v>2.7409999999999999E-3</v>
      </c>
      <c r="N464" s="3">
        <f t="shared" si="93"/>
        <v>1.0027410000000001</v>
      </c>
      <c r="O464" s="3">
        <f t="shared" si="95"/>
        <v>3.2258059999999999E-3</v>
      </c>
      <c r="P464" s="3">
        <f t="shared" si="88"/>
        <v>1.0032258060000001</v>
      </c>
      <c r="Q464" s="3">
        <f t="shared" si="87"/>
        <v>1.3349E-2</v>
      </c>
      <c r="R464" s="3">
        <f t="shared" si="89"/>
        <v>1.0133490000000001</v>
      </c>
      <c r="S464" s="17">
        <f t="shared" si="90"/>
        <v>6.012574277009878</v>
      </c>
      <c r="T464" s="18" t="str">
        <f>IF(S464&lt;MAX(S$2:S464),(S464-MAX($S$2:S464))/MAX($S$2:S464),"")</f>
        <v/>
      </c>
      <c r="U464" s="18" t="str">
        <f t="shared" si="86"/>
        <v/>
      </c>
      <c r="V464" s="18" t="str">
        <f t="shared" si="85"/>
        <v/>
      </c>
      <c r="W464" s="18" t="str">
        <f t="shared" si="91"/>
        <v/>
      </c>
      <c r="X464" s="16" t="str">
        <f>IF(W464&lt;0,COUNTIF($V$2:V464,W464),"")</f>
        <v/>
      </c>
      <c r="Y464" s="16" t="str">
        <f>IF(W464&lt;0,COUNTIF(U464:$U$1045,W464)-1,"")</f>
        <v/>
      </c>
      <c r="Z464" s="20" t="str">
        <f t="shared" ref="Z464:Z527" si="96">IF(W464&lt;0,Y464+X464,"")</f>
        <v/>
      </c>
      <c r="AA464" s="15" t="str">
        <f>IF(W464=MIN(W:W),G464,"")</f>
        <v/>
      </c>
    </row>
    <row r="465" spans="7:27" x14ac:dyDescent="0.2">
      <c r="G465" s="15">
        <v>23590</v>
      </c>
      <c r="H465" s="3">
        <v>-1.1563E-2</v>
      </c>
      <c r="I465" s="3">
        <v>2.7139999999999998E-3</v>
      </c>
      <c r="J465" s="3">
        <v>-3.2154340000000001E-3</v>
      </c>
      <c r="K465" s="3">
        <f t="shared" si="92"/>
        <v>-1.1563E-2</v>
      </c>
      <c r="L465" s="3">
        <f t="shared" si="93"/>
        <v>0.98843700000000001</v>
      </c>
      <c r="M465" s="3">
        <f t="shared" si="94"/>
        <v>2.7139999999999998E-3</v>
      </c>
      <c r="N465" s="3">
        <f t="shared" si="93"/>
        <v>1.0027140000000001</v>
      </c>
      <c r="O465" s="3">
        <f t="shared" si="95"/>
        <v>-3.2154340000000001E-3</v>
      </c>
      <c r="P465" s="3">
        <f t="shared" si="88"/>
        <v>0.99678456599999998</v>
      </c>
      <c r="Q465" s="3">
        <f t="shared" si="87"/>
        <v>-5.8522000000000001E-3</v>
      </c>
      <c r="R465" s="3">
        <f t="shared" si="89"/>
        <v>0.99414780000000003</v>
      </c>
      <c r="S465" s="17">
        <f t="shared" si="90"/>
        <v>5.9773874898259614</v>
      </c>
      <c r="T465" s="18">
        <f>IF(S465&lt;MAX(S$2:S465),(S465-MAX($S$2:S465))/MAX($S$2:S465),"")</f>
        <v>-5.8521999999999082E-3</v>
      </c>
      <c r="U465" s="18">
        <f t="shared" si="86"/>
        <v>-5.8521999999999082E-3</v>
      </c>
      <c r="V465" s="18">
        <f t="shared" si="85"/>
        <v>-5.8521999999999082E-3</v>
      </c>
      <c r="W465" s="18" t="str">
        <f t="shared" si="91"/>
        <v/>
      </c>
      <c r="X465" s="16" t="str">
        <f>IF(W465&lt;0,COUNTIF($V$2:V465,W465),"")</f>
        <v/>
      </c>
      <c r="Y465" s="16" t="str">
        <f>IF(W465&lt;0,COUNTIF(U465:$U$1045,W465)-1,"")</f>
        <v/>
      </c>
      <c r="Z465" s="20" t="str">
        <f t="shared" si="96"/>
        <v/>
      </c>
      <c r="AA465" s="15" t="str">
        <f>IF(W465=MIN(W:W),G465,"")</f>
        <v/>
      </c>
    </row>
    <row r="466" spans="7:27" x14ac:dyDescent="0.2">
      <c r="G466" s="15">
        <v>23621</v>
      </c>
      <c r="H466" s="3">
        <v>2.9721999999999998E-2</v>
      </c>
      <c r="I466" s="3">
        <v>4.509E-3</v>
      </c>
      <c r="J466" s="3">
        <v>3.2258059999999999E-3</v>
      </c>
      <c r="K466" s="3">
        <f t="shared" si="92"/>
        <v>2.9721999999999998E-2</v>
      </c>
      <c r="L466" s="3">
        <f t="shared" si="93"/>
        <v>1.029722</v>
      </c>
      <c r="M466" s="3">
        <f t="shared" si="94"/>
        <v>4.509E-3</v>
      </c>
      <c r="N466" s="3">
        <f t="shared" si="93"/>
        <v>1.0045090000000001</v>
      </c>
      <c r="O466" s="3">
        <f t="shared" si="95"/>
        <v>3.2258059999999999E-3</v>
      </c>
      <c r="P466" s="3">
        <f t="shared" si="88"/>
        <v>1.0032258060000001</v>
      </c>
      <c r="Q466" s="3">
        <f t="shared" si="87"/>
        <v>1.9636799999999996E-2</v>
      </c>
      <c r="R466" s="3">
        <f t="shared" si="89"/>
        <v>1.0196368</v>
      </c>
      <c r="S466" s="17">
        <f t="shared" si="90"/>
        <v>6.0947642524861756</v>
      </c>
      <c r="T466" s="18" t="str">
        <f>IF(S466&lt;MAX(S$2:S466),(S466-MAX($S$2:S466))/MAX($S$2:S466),"")</f>
        <v/>
      </c>
      <c r="U466" s="18" t="str">
        <f t="shared" si="86"/>
        <v/>
      </c>
      <c r="V466" s="18" t="str">
        <f t="shared" si="85"/>
        <v/>
      </c>
      <c r="W466" s="18" t="str">
        <f t="shared" si="91"/>
        <v/>
      </c>
      <c r="X466" s="16" t="str">
        <f>IF(W466&lt;0,COUNTIF($V$2:V466,W466),"")</f>
        <v/>
      </c>
      <c r="Y466" s="16" t="str">
        <f>IF(W466&lt;0,COUNTIF(U466:$U$1045,W466)-1,"")</f>
        <v/>
      </c>
      <c r="Z466" s="20" t="str">
        <f t="shared" si="96"/>
        <v/>
      </c>
      <c r="AA466" s="15" t="str">
        <f>IF(W466=MIN(W:W),G466,"")</f>
        <v/>
      </c>
    </row>
    <row r="467" spans="7:27" x14ac:dyDescent="0.2">
      <c r="G467" s="15">
        <v>23651</v>
      </c>
      <c r="H467" s="3">
        <v>8.9160000000000003E-3</v>
      </c>
      <c r="I467" s="3">
        <v>3.2450000000000001E-3</v>
      </c>
      <c r="J467" s="3">
        <v>0</v>
      </c>
      <c r="K467" s="3">
        <f t="shared" si="92"/>
        <v>8.9160000000000003E-3</v>
      </c>
      <c r="L467" s="3">
        <f t="shared" si="93"/>
        <v>1.0089159999999999</v>
      </c>
      <c r="M467" s="3">
        <f t="shared" si="94"/>
        <v>3.2450000000000001E-3</v>
      </c>
      <c r="N467" s="3">
        <f t="shared" si="93"/>
        <v>1.0032449999999999</v>
      </c>
      <c r="O467" s="3">
        <f t="shared" si="95"/>
        <v>0</v>
      </c>
      <c r="P467" s="3">
        <f t="shared" si="88"/>
        <v>1</v>
      </c>
      <c r="Q467" s="3">
        <f t="shared" si="87"/>
        <v>6.6476E-3</v>
      </c>
      <c r="R467" s="3">
        <f t="shared" si="89"/>
        <v>1.0066476</v>
      </c>
      <c r="S467" s="17">
        <f t="shared" si="90"/>
        <v>6.1352798073310026</v>
      </c>
      <c r="T467" s="18" t="str">
        <f>IF(S467&lt;MAX(S$2:S467),(S467-MAX($S$2:S467))/MAX($S$2:S467),"")</f>
        <v/>
      </c>
      <c r="U467" s="18" t="str">
        <f t="shared" si="86"/>
        <v/>
      </c>
      <c r="V467" s="18" t="str">
        <f t="shared" si="85"/>
        <v/>
      </c>
      <c r="W467" s="18" t="str">
        <f t="shared" si="91"/>
        <v/>
      </c>
      <c r="X467" s="16" t="str">
        <f>IF(W467&lt;0,COUNTIF($V$2:V467,W467),"")</f>
        <v/>
      </c>
      <c r="Y467" s="16" t="str">
        <f>IF(W467&lt;0,COUNTIF(U467:$U$1045,W467)-1,"")</f>
        <v/>
      </c>
      <c r="Z467" s="20" t="str">
        <f t="shared" si="96"/>
        <v/>
      </c>
      <c r="AA467" s="15" t="str">
        <f>IF(W467=MIN(W:W),G467,"")</f>
        <v/>
      </c>
    </row>
    <row r="468" spans="7:27" x14ac:dyDescent="0.2">
      <c r="G468" s="15">
        <v>23682</v>
      </c>
      <c r="H468" s="3">
        <v>2.849E-3</v>
      </c>
      <c r="I468" s="3">
        <v>-3.6999999999999999E-4</v>
      </c>
      <c r="J468" s="3">
        <v>3.2154340000000001E-3</v>
      </c>
      <c r="K468" s="3">
        <f t="shared" si="92"/>
        <v>2.849E-3</v>
      </c>
      <c r="L468" s="3">
        <f t="shared" si="93"/>
        <v>1.0028490000000001</v>
      </c>
      <c r="M468" s="3">
        <f t="shared" si="94"/>
        <v>-3.6999999999999999E-4</v>
      </c>
      <c r="N468" s="3">
        <f t="shared" si="93"/>
        <v>0.99963000000000002</v>
      </c>
      <c r="O468" s="3">
        <f t="shared" si="95"/>
        <v>3.2154340000000001E-3</v>
      </c>
      <c r="P468" s="3">
        <f t="shared" si="88"/>
        <v>1.0032154339999999</v>
      </c>
      <c r="Q468" s="3">
        <f t="shared" si="87"/>
        <v>1.5614000000000001E-3</v>
      </c>
      <c r="R468" s="3">
        <f t="shared" si="89"/>
        <v>1.0015613999999999</v>
      </c>
      <c r="S468" s="17">
        <f t="shared" si="90"/>
        <v>6.1448594332221687</v>
      </c>
      <c r="T468" s="18" t="str">
        <f>IF(S468&lt;MAX(S$2:S468),(S468-MAX($S$2:S468))/MAX($S$2:S468),"")</f>
        <v/>
      </c>
      <c r="U468" s="18" t="str">
        <f t="shared" si="86"/>
        <v/>
      </c>
      <c r="V468" s="18" t="str">
        <f t="shared" si="85"/>
        <v/>
      </c>
      <c r="W468" s="18" t="str">
        <f t="shared" si="91"/>
        <v/>
      </c>
      <c r="X468" s="16" t="str">
        <f>IF(W468&lt;0,COUNTIF($V$2:V468,W468),"")</f>
        <v/>
      </c>
      <c r="Y468" s="16" t="str">
        <f>IF(W468&lt;0,COUNTIF(U468:$U$1045,W468)-1,"")</f>
        <v/>
      </c>
      <c r="Z468" s="20" t="str">
        <f t="shared" si="96"/>
        <v/>
      </c>
      <c r="AA468" s="15" t="str">
        <f>IF(W468=MIN(W:W),G468,"")</f>
        <v/>
      </c>
    </row>
    <row r="469" spans="7:27" x14ac:dyDescent="0.2">
      <c r="G469" s="15">
        <v>23712</v>
      </c>
      <c r="H469" s="3">
        <v>3.4550000000000002E-3</v>
      </c>
      <c r="I469" s="3">
        <v>5.8240000000000002E-3</v>
      </c>
      <c r="J469" s="3">
        <v>0</v>
      </c>
      <c r="K469" s="3">
        <f t="shared" si="92"/>
        <v>3.4550000000000002E-3</v>
      </c>
      <c r="L469" s="3">
        <f t="shared" si="93"/>
        <v>1.003455</v>
      </c>
      <c r="M469" s="3">
        <f t="shared" si="94"/>
        <v>5.8240000000000002E-3</v>
      </c>
      <c r="N469" s="3">
        <f t="shared" si="93"/>
        <v>1.0058240000000001</v>
      </c>
      <c r="O469" s="3">
        <f t="shared" si="95"/>
        <v>0</v>
      </c>
      <c r="P469" s="3">
        <f t="shared" si="88"/>
        <v>1</v>
      </c>
      <c r="Q469" s="3">
        <f t="shared" si="87"/>
        <v>4.4026000000000004E-3</v>
      </c>
      <c r="R469" s="3">
        <f t="shared" si="89"/>
        <v>1.0044025999999999</v>
      </c>
      <c r="S469" s="17">
        <f t="shared" si="90"/>
        <v>6.171912791362872</v>
      </c>
      <c r="T469" s="18" t="str">
        <f>IF(S469&lt;MAX(S$2:S469),(S469-MAX($S$2:S469))/MAX($S$2:S469),"")</f>
        <v/>
      </c>
      <c r="U469" s="18" t="str">
        <f t="shared" si="86"/>
        <v/>
      </c>
      <c r="V469" s="18" t="str">
        <f t="shared" si="85"/>
        <v/>
      </c>
      <c r="W469" s="18" t="str">
        <f t="shared" si="91"/>
        <v/>
      </c>
      <c r="X469" s="16" t="str">
        <f>IF(W469&lt;0,COUNTIF($V$2:V469,W469),"")</f>
        <v/>
      </c>
      <c r="Y469" s="16" t="str">
        <f>IF(W469&lt;0,COUNTIF(U469:$U$1045,W469)-1,"")</f>
        <v/>
      </c>
      <c r="Z469" s="20" t="str">
        <f t="shared" si="96"/>
        <v/>
      </c>
      <c r="AA469" s="15" t="str">
        <f>IF(W469=MIN(W:W),G469,"")</f>
        <v/>
      </c>
    </row>
    <row r="470" spans="7:27" x14ac:dyDescent="0.2">
      <c r="G470" s="15">
        <v>23743</v>
      </c>
      <c r="H470" s="3">
        <v>3.8231000000000001E-2</v>
      </c>
      <c r="I470" s="3">
        <v>4.2139999999999999E-3</v>
      </c>
      <c r="J470" s="3">
        <v>0</v>
      </c>
      <c r="K470" s="3">
        <f t="shared" si="92"/>
        <v>3.8231000000000001E-2</v>
      </c>
      <c r="L470" s="3">
        <f t="shared" si="93"/>
        <v>1.0382309999999999</v>
      </c>
      <c r="M470" s="3">
        <f t="shared" si="94"/>
        <v>4.2139999999999999E-3</v>
      </c>
      <c r="N470" s="3">
        <f t="shared" si="93"/>
        <v>1.0042139999999999</v>
      </c>
      <c r="O470" s="3">
        <f t="shared" si="95"/>
        <v>0</v>
      </c>
      <c r="P470" s="3">
        <f t="shared" si="88"/>
        <v>1</v>
      </c>
      <c r="Q470" s="3">
        <f t="shared" si="87"/>
        <v>2.4624199999999999E-2</v>
      </c>
      <c r="R470" s="3">
        <f t="shared" si="89"/>
        <v>1.0246242000000001</v>
      </c>
      <c r="S470" s="17">
        <f t="shared" si="90"/>
        <v>6.3238912063199502</v>
      </c>
      <c r="T470" s="18" t="str">
        <f>IF(S470&lt;MAX(S$2:S470),(S470-MAX($S$2:S470))/MAX($S$2:S470),"")</f>
        <v/>
      </c>
      <c r="U470" s="18" t="str">
        <f t="shared" si="86"/>
        <v/>
      </c>
      <c r="V470" s="18" t="str">
        <f t="shared" si="85"/>
        <v/>
      </c>
      <c r="W470" s="18" t="str">
        <f t="shared" si="91"/>
        <v/>
      </c>
      <c r="X470" s="16" t="str">
        <f>IF(W470&lt;0,COUNTIF($V$2:V470,W470),"")</f>
        <v/>
      </c>
      <c r="Y470" s="16" t="str">
        <f>IF(W470&lt;0,COUNTIF(U470:$U$1045,W470)-1,"")</f>
        <v/>
      </c>
      <c r="Z470" s="20" t="str">
        <f t="shared" si="96"/>
        <v/>
      </c>
      <c r="AA470" s="15" t="str">
        <f>IF(W470=MIN(W:W),G470,"")</f>
        <v/>
      </c>
    </row>
    <row r="471" spans="7:27" x14ac:dyDescent="0.2">
      <c r="G471" s="15">
        <v>23774</v>
      </c>
      <c r="H471" s="3">
        <v>7.4190000000000002E-3</v>
      </c>
      <c r="I471" s="3">
        <v>1.792E-3</v>
      </c>
      <c r="J471" s="3">
        <v>0</v>
      </c>
      <c r="K471" s="3">
        <f t="shared" si="92"/>
        <v>7.4190000000000002E-3</v>
      </c>
      <c r="L471" s="3">
        <f t="shared" si="93"/>
        <v>1.0074190000000001</v>
      </c>
      <c r="M471" s="3">
        <f t="shared" si="94"/>
        <v>1.792E-3</v>
      </c>
      <c r="N471" s="3">
        <f t="shared" si="93"/>
        <v>1.001792</v>
      </c>
      <c r="O471" s="3">
        <f t="shared" si="95"/>
        <v>0</v>
      </c>
      <c r="P471" s="3">
        <f t="shared" si="88"/>
        <v>1</v>
      </c>
      <c r="Q471" s="3">
        <f t="shared" si="87"/>
        <v>5.1682000000000004E-3</v>
      </c>
      <c r="R471" s="3">
        <f t="shared" si="89"/>
        <v>1.0051682</v>
      </c>
      <c r="S471" s="17">
        <f t="shared" si="90"/>
        <v>6.3565743408524522</v>
      </c>
      <c r="T471" s="18" t="str">
        <f>IF(S471&lt;MAX(S$2:S471),(S471-MAX($S$2:S471))/MAX($S$2:S471),"")</f>
        <v/>
      </c>
      <c r="U471" s="18" t="str">
        <f t="shared" si="86"/>
        <v/>
      </c>
      <c r="V471" s="18" t="str">
        <f t="shared" si="85"/>
        <v/>
      </c>
      <c r="W471" s="18" t="str">
        <f t="shared" si="91"/>
        <v/>
      </c>
      <c r="X471" s="16" t="str">
        <f>IF(W471&lt;0,COUNTIF($V$2:V471,W471),"")</f>
        <v/>
      </c>
      <c r="Y471" s="16" t="str">
        <f>IF(W471&lt;0,COUNTIF(U471:$U$1045,W471)-1,"")</f>
        <v/>
      </c>
      <c r="Z471" s="20" t="str">
        <f t="shared" si="96"/>
        <v/>
      </c>
      <c r="AA471" s="15" t="str">
        <f>IF(W471=MIN(W:W),G471,"")</f>
        <v/>
      </c>
    </row>
    <row r="472" spans="7:27" x14ac:dyDescent="0.2">
      <c r="G472" s="15">
        <v>23802</v>
      </c>
      <c r="H472" s="3">
        <v>-9.8049999999999995E-3</v>
      </c>
      <c r="I472" s="3">
        <v>4.2979999999999997E-3</v>
      </c>
      <c r="J472" s="3">
        <v>3.2051279999999998E-3</v>
      </c>
      <c r="K472" s="3">
        <f t="shared" si="92"/>
        <v>-9.8049999999999995E-3</v>
      </c>
      <c r="L472" s="3">
        <f t="shared" si="93"/>
        <v>0.99019500000000005</v>
      </c>
      <c r="M472" s="3">
        <f t="shared" si="94"/>
        <v>4.2979999999999997E-3</v>
      </c>
      <c r="N472" s="3">
        <f t="shared" si="93"/>
        <v>1.0042979999999999</v>
      </c>
      <c r="O472" s="3">
        <f t="shared" si="95"/>
        <v>3.2051279999999998E-3</v>
      </c>
      <c r="P472" s="3">
        <f t="shared" si="88"/>
        <v>1.0032051280000001</v>
      </c>
      <c r="Q472" s="3">
        <f t="shared" si="87"/>
        <v>-4.1637999999999996E-3</v>
      </c>
      <c r="R472" s="3">
        <f t="shared" si="89"/>
        <v>0.99583619999999995</v>
      </c>
      <c r="S472" s="17">
        <f t="shared" si="90"/>
        <v>6.3301068366120106</v>
      </c>
      <c r="T472" s="18">
        <f>IF(S472&lt;MAX(S$2:S472),(S472-MAX($S$2:S472))/MAX($S$2:S472),"")</f>
        <v>-4.1638000000000317E-3</v>
      </c>
      <c r="U472" s="18">
        <f t="shared" si="86"/>
        <v>-4.1638000000000317E-3</v>
      </c>
      <c r="V472" s="18">
        <f t="shared" si="85"/>
        <v>-4.1638000000000317E-3</v>
      </c>
      <c r="W472" s="18" t="str">
        <f t="shared" si="91"/>
        <v/>
      </c>
      <c r="X472" s="16" t="str">
        <f>IF(W472&lt;0,COUNTIF($V$2:V472,W472),"")</f>
        <v/>
      </c>
      <c r="Y472" s="16" t="str">
        <f>IF(W472&lt;0,COUNTIF(U472:$U$1045,W472)-1,"")</f>
        <v/>
      </c>
      <c r="Z472" s="20" t="str">
        <f t="shared" si="96"/>
        <v/>
      </c>
      <c r="AA472" s="15" t="str">
        <f>IF(W472=MIN(W:W),G472,"")</f>
        <v/>
      </c>
    </row>
    <row r="473" spans="7:27" x14ac:dyDescent="0.2">
      <c r="G473" s="15">
        <v>23833</v>
      </c>
      <c r="H473" s="3">
        <v>3.4153000000000003E-2</v>
      </c>
      <c r="I473" s="3">
        <v>2.5850000000000001E-3</v>
      </c>
      <c r="J473" s="3">
        <v>3.1948879999999999E-3</v>
      </c>
      <c r="K473" s="3">
        <f t="shared" si="92"/>
        <v>3.4153000000000003E-2</v>
      </c>
      <c r="L473" s="3">
        <f t="shared" si="93"/>
        <v>1.0341530000000001</v>
      </c>
      <c r="M473" s="3">
        <f t="shared" si="94"/>
        <v>2.5850000000000001E-3</v>
      </c>
      <c r="N473" s="3">
        <f t="shared" si="93"/>
        <v>1.0025850000000001</v>
      </c>
      <c r="O473" s="3">
        <f t="shared" si="95"/>
        <v>3.1948879999999999E-3</v>
      </c>
      <c r="P473" s="3">
        <f t="shared" si="88"/>
        <v>1.0031948879999999</v>
      </c>
      <c r="Q473" s="3">
        <f t="shared" si="87"/>
        <v>2.1525800000000001E-2</v>
      </c>
      <c r="R473" s="3">
        <f t="shared" si="89"/>
        <v>1.0215258</v>
      </c>
      <c r="S473" s="17">
        <f t="shared" si="90"/>
        <v>6.4663674503555537</v>
      </c>
      <c r="T473" s="18" t="str">
        <f>IF(S473&lt;MAX(S$2:S473),(S473-MAX($S$2:S473))/MAX($S$2:S473),"")</f>
        <v/>
      </c>
      <c r="U473" s="18" t="str">
        <f t="shared" si="86"/>
        <v/>
      </c>
      <c r="V473" s="18" t="str">
        <f t="shared" si="85"/>
        <v/>
      </c>
      <c r="W473" s="18" t="str">
        <f t="shared" si="91"/>
        <v/>
      </c>
      <c r="X473" s="16" t="str">
        <f>IF(W473&lt;0,COUNTIF($V$2:V473,W473),"")</f>
        <v/>
      </c>
      <c r="Y473" s="16" t="str">
        <f>IF(W473&lt;0,COUNTIF(U473:$U$1045,W473)-1,"")</f>
        <v/>
      </c>
      <c r="Z473" s="20" t="str">
        <f t="shared" si="96"/>
        <v/>
      </c>
      <c r="AA473" s="15" t="str">
        <f>IF(W473=MIN(W:W),G473,"")</f>
        <v/>
      </c>
    </row>
    <row r="474" spans="7:27" x14ac:dyDescent="0.2">
      <c r="G474" s="15">
        <v>23863</v>
      </c>
      <c r="H474" s="3">
        <v>-4.6369999999999996E-3</v>
      </c>
      <c r="I474" s="3">
        <v>3.5149999999999999E-3</v>
      </c>
      <c r="J474" s="3">
        <v>0</v>
      </c>
      <c r="K474" s="3">
        <f t="shared" si="92"/>
        <v>-4.6369999999999996E-3</v>
      </c>
      <c r="L474" s="3">
        <f t="shared" si="93"/>
        <v>0.995363</v>
      </c>
      <c r="M474" s="3">
        <f t="shared" si="94"/>
        <v>3.5149999999999999E-3</v>
      </c>
      <c r="N474" s="3">
        <f t="shared" si="93"/>
        <v>1.0035149999999999</v>
      </c>
      <c r="O474" s="3">
        <f t="shared" si="95"/>
        <v>0</v>
      </c>
      <c r="P474" s="3">
        <f t="shared" si="88"/>
        <v>1</v>
      </c>
      <c r="Q474" s="3">
        <f t="shared" si="87"/>
        <v>-1.3761999999999997E-3</v>
      </c>
      <c r="R474" s="3">
        <f t="shared" si="89"/>
        <v>0.99862379999999995</v>
      </c>
      <c r="S474" s="17">
        <f t="shared" si="90"/>
        <v>6.457468435470374</v>
      </c>
      <c r="T474" s="18">
        <f>IF(S474&lt;MAX(S$2:S474),(S474-MAX($S$2:S474))/MAX($S$2:S474),"")</f>
        <v>-1.376200000000067E-3</v>
      </c>
      <c r="U474" s="18">
        <f t="shared" si="86"/>
        <v>-1.376200000000067E-3</v>
      </c>
      <c r="V474" s="18">
        <f t="shared" si="85"/>
        <v>-3.0293748826120084E-2</v>
      </c>
      <c r="W474" s="18" t="str">
        <f t="shared" si="91"/>
        <v/>
      </c>
      <c r="X474" s="16" t="str">
        <f>IF(W474&lt;0,COUNTIF($V$2:V474,W474),"")</f>
        <v/>
      </c>
      <c r="Y474" s="16" t="str">
        <f>IF(W474&lt;0,COUNTIF(U474:$U$1045,W474)-1,"")</f>
        <v/>
      </c>
      <c r="Z474" s="20" t="str">
        <f t="shared" si="96"/>
        <v/>
      </c>
      <c r="AA474" s="15" t="str">
        <f>IF(W474=MIN(W:W),G474,"")</f>
        <v/>
      </c>
    </row>
    <row r="475" spans="7:27" x14ac:dyDescent="0.2">
      <c r="G475" s="15">
        <v>23894</v>
      </c>
      <c r="H475" s="3">
        <v>-5.1513000000000003E-2</v>
      </c>
      <c r="I475" s="3">
        <v>4.8760000000000001E-3</v>
      </c>
      <c r="J475" s="3">
        <v>6.3694270000000004E-3</v>
      </c>
      <c r="K475" s="3">
        <f t="shared" si="92"/>
        <v>-5.1513000000000003E-2</v>
      </c>
      <c r="L475" s="3">
        <f t="shared" si="93"/>
        <v>0.94848699999999997</v>
      </c>
      <c r="M475" s="3">
        <f t="shared" si="94"/>
        <v>4.8760000000000001E-3</v>
      </c>
      <c r="N475" s="3">
        <f t="shared" si="93"/>
        <v>1.0048760000000001</v>
      </c>
      <c r="O475" s="3">
        <f t="shared" si="95"/>
        <v>6.3694270000000004E-3</v>
      </c>
      <c r="P475" s="3">
        <f t="shared" si="88"/>
        <v>1.0063694270000001</v>
      </c>
      <c r="Q475" s="3">
        <f t="shared" si="87"/>
        <v>-2.8957399999999998E-2</v>
      </c>
      <c r="R475" s="3">
        <f t="shared" si="89"/>
        <v>0.97104259999999998</v>
      </c>
      <c r="S475" s="17">
        <f t="shared" si="90"/>
        <v>6.270476938997084</v>
      </c>
      <c r="T475" s="18">
        <f>IF(S475&lt;MAX(S$2:S475),(S475-MAX($S$2:S475))/MAX($S$2:S475),"")</f>
        <v>-3.0293748826120084E-2</v>
      </c>
      <c r="U475" s="18">
        <f t="shared" si="86"/>
        <v>-3.0293748826120084E-2</v>
      </c>
      <c r="V475" s="18">
        <f t="shared" si="85"/>
        <v>-3.0293748826120084E-2</v>
      </c>
      <c r="W475" s="18" t="str">
        <f t="shared" si="91"/>
        <v/>
      </c>
      <c r="X475" s="16" t="str">
        <f>IF(W475&lt;0,COUNTIF($V$2:V475,W475),"")</f>
        <v/>
      </c>
      <c r="Y475" s="16" t="str">
        <f>IF(W475&lt;0,COUNTIF(U475:$U$1045,W475)-1,"")</f>
        <v/>
      </c>
      <c r="Z475" s="20" t="str">
        <f t="shared" si="96"/>
        <v/>
      </c>
      <c r="AA475" s="15" t="str">
        <f>IF(W475=MIN(W:W),G475,"")</f>
        <v/>
      </c>
    </row>
    <row r="476" spans="7:27" x14ac:dyDescent="0.2">
      <c r="G476" s="15">
        <v>23924</v>
      </c>
      <c r="H476" s="3">
        <v>1.7478E-2</v>
      </c>
      <c r="I476" s="3">
        <v>1.737E-3</v>
      </c>
      <c r="J476" s="3">
        <v>0</v>
      </c>
      <c r="K476" s="3">
        <f t="shared" si="92"/>
        <v>1.7478E-2</v>
      </c>
      <c r="L476" s="3">
        <f t="shared" si="93"/>
        <v>1.0174780000000001</v>
      </c>
      <c r="M476" s="3">
        <f t="shared" si="94"/>
        <v>1.737E-3</v>
      </c>
      <c r="N476" s="3">
        <f t="shared" si="93"/>
        <v>1.0017370000000001</v>
      </c>
      <c r="O476" s="3">
        <f t="shared" si="95"/>
        <v>0</v>
      </c>
      <c r="P476" s="3">
        <f t="shared" si="88"/>
        <v>1</v>
      </c>
      <c r="Q476" s="3">
        <f t="shared" si="87"/>
        <v>1.11816E-2</v>
      </c>
      <c r="R476" s="3">
        <f t="shared" si="89"/>
        <v>1.0111816</v>
      </c>
      <c r="S476" s="17">
        <f t="shared" si="90"/>
        <v>6.3405909039381738</v>
      </c>
      <c r="T476" s="18">
        <f>IF(S476&lt;MAX(S$2:S476),(S476-MAX($S$2:S476))/MAX($S$2:S476),"")</f>
        <v>-1.9450881407994232E-2</v>
      </c>
      <c r="U476" s="18">
        <f t="shared" si="86"/>
        <v>-3.0293748826120084E-2</v>
      </c>
      <c r="V476" s="18">
        <f t="shared" si="85"/>
        <v>-1.9450881407994232E-2</v>
      </c>
      <c r="W476" s="18" t="str">
        <f t="shared" si="91"/>
        <v/>
      </c>
      <c r="X476" s="16" t="str">
        <f>IF(W476&lt;0,COUNTIF($V$2:V476,W476),"")</f>
        <v/>
      </c>
      <c r="Y476" s="16" t="str">
        <f>IF(W476&lt;0,COUNTIF(U476:$U$1045,W476)-1,"")</f>
        <v/>
      </c>
      <c r="Z476" s="20" t="str">
        <f t="shared" si="96"/>
        <v/>
      </c>
      <c r="AA476" s="15" t="str">
        <f>IF(W476=MIN(W:W),G476,"")</f>
        <v/>
      </c>
    </row>
    <row r="477" spans="7:27" x14ac:dyDescent="0.2">
      <c r="G477" s="15">
        <v>23955</v>
      </c>
      <c r="H477" s="3">
        <v>3.0574E-2</v>
      </c>
      <c r="I477" s="3">
        <v>1.9239999999999999E-3</v>
      </c>
      <c r="J477" s="3">
        <v>0</v>
      </c>
      <c r="K477" s="3">
        <f t="shared" si="92"/>
        <v>3.0574E-2</v>
      </c>
      <c r="L477" s="3">
        <f t="shared" si="93"/>
        <v>1.0305740000000001</v>
      </c>
      <c r="M477" s="3">
        <f t="shared" si="94"/>
        <v>1.9239999999999999E-3</v>
      </c>
      <c r="N477" s="3">
        <f t="shared" si="93"/>
        <v>1.001924</v>
      </c>
      <c r="O477" s="3">
        <f t="shared" si="95"/>
        <v>0</v>
      </c>
      <c r="P477" s="3">
        <f t="shared" si="88"/>
        <v>1</v>
      </c>
      <c r="Q477" s="3">
        <f t="shared" si="87"/>
        <v>1.9113999999999999E-2</v>
      </c>
      <c r="R477" s="3">
        <f t="shared" si="89"/>
        <v>1.0191140000000001</v>
      </c>
      <c r="S477" s="17">
        <f t="shared" si="90"/>
        <v>6.4617849584760485</v>
      </c>
      <c r="T477" s="18">
        <f>IF(S477&lt;MAX(S$2:S477),(S477-MAX($S$2:S477))/MAX($S$2:S477),"")</f>
        <v>-7.0866555522656604E-4</v>
      </c>
      <c r="U477" s="18">
        <f t="shared" si="86"/>
        <v>-3.0293748826120084E-2</v>
      </c>
      <c r="V477" s="18">
        <f t="shared" si="85"/>
        <v>-7.0866555522656604E-4</v>
      </c>
      <c r="W477" s="18" t="str">
        <f t="shared" si="91"/>
        <v/>
      </c>
      <c r="X477" s="16" t="str">
        <f>IF(W477&lt;0,COUNTIF($V$2:V477,W477),"")</f>
        <v/>
      </c>
      <c r="Y477" s="16" t="str">
        <f>IF(W477&lt;0,COUNTIF(U477:$U$1045,W477)-1,"")</f>
        <v/>
      </c>
      <c r="Z477" s="20" t="str">
        <f t="shared" si="96"/>
        <v/>
      </c>
      <c r="AA477" s="15" t="str">
        <f>IF(W477=MIN(W:W),G477,"")</f>
        <v/>
      </c>
    </row>
    <row r="478" spans="7:27" x14ac:dyDescent="0.2">
      <c r="G478" s="15">
        <v>23986</v>
      </c>
      <c r="H478" s="3">
        <v>3.1705999999999998E-2</v>
      </c>
      <c r="I478" s="3">
        <v>-4.8999999999999998E-4</v>
      </c>
      <c r="J478" s="3">
        <v>0</v>
      </c>
      <c r="K478" s="3">
        <f t="shared" si="92"/>
        <v>3.1705999999999998E-2</v>
      </c>
      <c r="L478" s="3">
        <f t="shared" si="93"/>
        <v>1.031706</v>
      </c>
      <c r="M478" s="3">
        <f t="shared" si="94"/>
        <v>-4.8999999999999998E-4</v>
      </c>
      <c r="N478" s="3">
        <f t="shared" si="93"/>
        <v>0.99951000000000001</v>
      </c>
      <c r="O478" s="3">
        <f t="shared" si="95"/>
        <v>0</v>
      </c>
      <c r="P478" s="3">
        <f t="shared" si="88"/>
        <v>1</v>
      </c>
      <c r="Q478" s="3">
        <f t="shared" si="87"/>
        <v>1.88276E-2</v>
      </c>
      <c r="R478" s="3">
        <f t="shared" si="89"/>
        <v>1.0188276000000001</v>
      </c>
      <c r="S478" s="17">
        <f t="shared" si="90"/>
        <v>6.5834448609602525</v>
      </c>
      <c r="T478" s="18" t="str">
        <f>IF(S478&lt;MAX(S$2:S478),(S478-MAX($S$2:S478))/MAX($S$2:S478),"")</f>
        <v/>
      </c>
      <c r="U478" s="18" t="str">
        <f t="shared" si="86"/>
        <v/>
      </c>
      <c r="V478" s="18" t="str">
        <f t="shared" si="85"/>
        <v/>
      </c>
      <c r="W478" s="18" t="str">
        <f t="shared" si="91"/>
        <v/>
      </c>
      <c r="X478" s="16" t="str">
        <f>IF(W478&lt;0,COUNTIF($V$2:V478,W478),"")</f>
        <v/>
      </c>
      <c r="Y478" s="16" t="str">
        <f>IF(W478&lt;0,COUNTIF(U478:$U$1045,W478)-1,"")</f>
        <v/>
      </c>
      <c r="Z478" s="20" t="str">
        <f t="shared" si="96"/>
        <v/>
      </c>
      <c r="AA478" s="15" t="str">
        <f>IF(W478=MIN(W:W),G478,"")</f>
        <v/>
      </c>
    </row>
    <row r="479" spans="7:27" x14ac:dyDescent="0.2">
      <c r="G479" s="15">
        <v>24016</v>
      </c>
      <c r="H479" s="3">
        <v>2.9137E-2</v>
      </c>
      <c r="I479" s="3">
        <v>2.6999999999999999E-5</v>
      </c>
      <c r="J479" s="3">
        <v>3.1645570000000001E-3</v>
      </c>
      <c r="K479" s="3">
        <f t="shared" si="92"/>
        <v>2.9137E-2</v>
      </c>
      <c r="L479" s="3">
        <f t="shared" si="93"/>
        <v>1.029137</v>
      </c>
      <c r="M479" s="3">
        <f t="shared" si="94"/>
        <v>2.6999999999999999E-5</v>
      </c>
      <c r="N479" s="3">
        <f t="shared" si="93"/>
        <v>1.000027</v>
      </c>
      <c r="O479" s="3">
        <f t="shared" si="95"/>
        <v>3.1645570000000001E-3</v>
      </c>
      <c r="P479" s="3">
        <f t="shared" si="88"/>
        <v>1.0031645570000001</v>
      </c>
      <c r="Q479" s="3">
        <f t="shared" si="87"/>
        <v>1.7492999999999998E-2</v>
      </c>
      <c r="R479" s="3">
        <f t="shared" si="89"/>
        <v>1.017493</v>
      </c>
      <c r="S479" s="17">
        <f t="shared" si="90"/>
        <v>6.6986090619130296</v>
      </c>
      <c r="T479" s="18" t="str">
        <f>IF(S479&lt;MAX(S$2:S479),(S479-MAX($S$2:S479))/MAX($S$2:S479),"")</f>
        <v/>
      </c>
      <c r="U479" s="18" t="str">
        <f t="shared" si="86"/>
        <v/>
      </c>
      <c r="V479" s="18" t="str">
        <f t="shared" si="85"/>
        <v/>
      </c>
      <c r="W479" s="18" t="str">
        <f t="shared" si="91"/>
        <v/>
      </c>
      <c r="X479" s="16" t="str">
        <f>IF(W479&lt;0,COUNTIF($V$2:V479,W479),"")</f>
        <v/>
      </c>
      <c r="Y479" s="16" t="str">
        <f>IF(W479&lt;0,COUNTIF(U479:$U$1045,W479)-1,"")</f>
        <v/>
      </c>
      <c r="Z479" s="20" t="str">
        <f t="shared" si="96"/>
        <v/>
      </c>
      <c r="AA479" s="15" t="str">
        <f>IF(W479=MIN(W:W),G479,"")</f>
        <v/>
      </c>
    </row>
    <row r="480" spans="7:27" x14ac:dyDescent="0.2">
      <c r="G480" s="15">
        <v>24047</v>
      </c>
      <c r="H480" s="3">
        <v>3.2950000000000002E-3</v>
      </c>
      <c r="I480" s="3">
        <v>6.7100000000000005E-4</v>
      </c>
      <c r="J480" s="3">
        <v>0</v>
      </c>
      <c r="K480" s="3">
        <f t="shared" si="92"/>
        <v>3.2950000000000002E-3</v>
      </c>
      <c r="L480" s="3">
        <f t="shared" si="93"/>
        <v>1.003295</v>
      </c>
      <c r="M480" s="3">
        <f t="shared" si="94"/>
        <v>6.7100000000000005E-4</v>
      </c>
      <c r="N480" s="3">
        <f t="shared" si="93"/>
        <v>1.0006710000000001</v>
      </c>
      <c r="O480" s="3">
        <f t="shared" si="95"/>
        <v>0</v>
      </c>
      <c r="P480" s="3">
        <f t="shared" si="88"/>
        <v>1</v>
      </c>
      <c r="Q480" s="3">
        <f t="shared" si="87"/>
        <v>2.2453999999999998E-3</v>
      </c>
      <c r="R480" s="3">
        <f t="shared" si="89"/>
        <v>1.0022454000000001</v>
      </c>
      <c r="S480" s="17">
        <f t="shared" si="90"/>
        <v>6.7136501187006496</v>
      </c>
      <c r="T480" s="18" t="str">
        <f>IF(S480&lt;MAX(S$2:S480),(S480-MAX($S$2:S480))/MAX($S$2:S480),"")</f>
        <v/>
      </c>
      <c r="U480" s="18" t="str">
        <f t="shared" si="86"/>
        <v/>
      </c>
      <c r="V480" s="18" t="str">
        <f t="shared" si="85"/>
        <v/>
      </c>
      <c r="W480" s="18" t="str">
        <f t="shared" si="91"/>
        <v/>
      </c>
      <c r="X480" s="16" t="str">
        <f>IF(W480&lt;0,COUNTIF($V$2:V480,W480),"")</f>
        <v/>
      </c>
      <c r="Y480" s="16" t="str">
        <f>IF(W480&lt;0,COUNTIF(U480:$U$1045,W480)-1,"")</f>
        <v/>
      </c>
      <c r="Z480" s="20" t="str">
        <f t="shared" si="96"/>
        <v/>
      </c>
      <c r="AA480" s="15" t="str">
        <f>IF(W480=MIN(W:W),G480,"")</f>
        <v/>
      </c>
    </row>
    <row r="481" spans="7:27" x14ac:dyDescent="0.2">
      <c r="G481" s="15">
        <v>24077</v>
      </c>
      <c r="H481" s="3">
        <v>1.34E-2</v>
      </c>
      <c r="I481" s="3">
        <v>-1.486E-2</v>
      </c>
      <c r="J481" s="3">
        <v>3.1545739999999998E-3</v>
      </c>
      <c r="K481" s="3">
        <f t="shared" si="92"/>
        <v>1.34E-2</v>
      </c>
      <c r="L481" s="3">
        <f t="shared" si="93"/>
        <v>1.0134000000000001</v>
      </c>
      <c r="M481" s="3">
        <f t="shared" si="94"/>
        <v>-1.486E-2</v>
      </c>
      <c r="N481" s="3">
        <f t="shared" si="93"/>
        <v>0.98514000000000002</v>
      </c>
      <c r="O481" s="3">
        <f t="shared" si="95"/>
        <v>3.1545739999999998E-3</v>
      </c>
      <c r="P481" s="3">
        <f t="shared" si="88"/>
        <v>1.0031545740000001</v>
      </c>
      <c r="Q481" s="3">
        <f t="shared" si="87"/>
        <v>2.0959999999999998E-3</v>
      </c>
      <c r="R481" s="3">
        <f t="shared" si="89"/>
        <v>1.0020960000000001</v>
      </c>
      <c r="S481" s="17">
        <f t="shared" si="90"/>
        <v>6.727721929349447</v>
      </c>
      <c r="T481" s="18" t="str">
        <f>IF(S481&lt;MAX(S$2:S481),(S481-MAX($S$2:S481))/MAX($S$2:S481),"")</f>
        <v/>
      </c>
      <c r="U481" s="18" t="str">
        <f t="shared" si="86"/>
        <v/>
      </c>
      <c r="V481" s="18" t="str">
        <f t="shared" si="85"/>
        <v/>
      </c>
      <c r="W481" s="18" t="str">
        <f t="shared" si="91"/>
        <v/>
      </c>
      <c r="X481" s="16" t="str">
        <f>IF(W481&lt;0,COUNTIF($V$2:V481,W481),"")</f>
        <v/>
      </c>
      <c r="Y481" s="16" t="str">
        <f>IF(W481&lt;0,COUNTIF(U481:$U$1045,W481)-1,"")</f>
        <v/>
      </c>
      <c r="Z481" s="20" t="str">
        <f t="shared" si="96"/>
        <v/>
      </c>
      <c r="AA481" s="15" t="str">
        <f>IF(W481=MIN(W:W),G481,"")</f>
        <v/>
      </c>
    </row>
    <row r="482" spans="7:27" x14ac:dyDescent="0.2">
      <c r="G482" s="15">
        <v>24108</v>
      </c>
      <c r="H482" s="3">
        <v>1.0976E-2</v>
      </c>
      <c r="I482" s="3">
        <v>2.5000000000000001E-4</v>
      </c>
      <c r="J482" s="3">
        <v>0</v>
      </c>
      <c r="K482" s="3">
        <f t="shared" si="92"/>
        <v>1.0976E-2</v>
      </c>
      <c r="L482" s="3">
        <f t="shared" si="93"/>
        <v>1.0109760000000001</v>
      </c>
      <c r="M482" s="3">
        <f t="shared" si="94"/>
        <v>2.5000000000000001E-4</v>
      </c>
      <c r="N482" s="3">
        <f t="shared" si="93"/>
        <v>1.0002500000000001</v>
      </c>
      <c r="O482" s="3">
        <f t="shared" si="95"/>
        <v>0</v>
      </c>
      <c r="P482" s="3">
        <f t="shared" si="88"/>
        <v>1</v>
      </c>
      <c r="Q482" s="3">
        <f t="shared" si="87"/>
        <v>6.6855999999999999E-3</v>
      </c>
      <c r="R482" s="3">
        <f t="shared" si="89"/>
        <v>1.0066856</v>
      </c>
      <c r="S482" s="17">
        <f t="shared" si="90"/>
        <v>6.7727007870803053</v>
      </c>
      <c r="T482" s="18" t="str">
        <f>IF(S482&lt;MAX(S$2:S482),(S482-MAX($S$2:S482))/MAX($S$2:S482),"")</f>
        <v/>
      </c>
      <c r="U482" s="18" t="str">
        <f t="shared" si="86"/>
        <v/>
      </c>
      <c r="V482" s="18" t="str">
        <f t="shared" si="85"/>
        <v/>
      </c>
      <c r="W482" s="18" t="str">
        <f t="shared" si="91"/>
        <v/>
      </c>
      <c r="X482" s="16" t="str">
        <f>IF(W482&lt;0,COUNTIF($V$2:V482,W482),"")</f>
        <v/>
      </c>
      <c r="Y482" s="16" t="str">
        <f>IF(W482&lt;0,COUNTIF(U482:$U$1045,W482)-1,"")</f>
        <v/>
      </c>
      <c r="Z482" s="20" t="str">
        <f t="shared" si="96"/>
        <v/>
      </c>
      <c r="AA482" s="15" t="str">
        <f>IF(W482=MIN(W:W),G482,"")</f>
        <v/>
      </c>
    </row>
    <row r="483" spans="7:27" x14ac:dyDescent="0.2">
      <c r="G483" s="15">
        <v>24139</v>
      </c>
      <c r="H483" s="3">
        <v>-8.5710000000000005E-3</v>
      </c>
      <c r="I483" s="3">
        <v>-8.3499999999999998E-3</v>
      </c>
      <c r="J483" s="3">
        <v>6.2893080000000004E-3</v>
      </c>
      <c r="K483" s="3">
        <f t="shared" si="92"/>
        <v>-8.5710000000000005E-3</v>
      </c>
      <c r="L483" s="3">
        <f t="shared" si="93"/>
        <v>0.991429</v>
      </c>
      <c r="M483" s="3">
        <f t="shared" si="94"/>
        <v>-8.3499999999999998E-3</v>
      </c>
      <c r="N483" s="3">
        <f t="shared" si="93"/>
        <v>0.99165000000000003</v>
      </c>
      <c r="O483" s="3">
        <f t="shared" si="95"/>
        <v>6.2893080000000004E-3</v>
      </c>
      <c r="P483" s="3">
        <f t="shared" si="88"/>
        <v>1.0062893079999999</v>
      </c>
      <c r="Q483" s="3">
        <f t="shared" si="87"/>
        <v>-8.4825999999999999E-3</v>
      </c>
      <c r="R483" s="3">
        <f t="shared" si="89"/>
        <v>0.99151739999999999</v>
      </c>
      <c r="S483" s="17">
        <f t="shared" si="90"/>
        <v>6.7152506753838175</v>
      </c>
      <c r="T483" s="18">
        <f>IF(S483&lt;MAX(S$2:S483),(S483-MAX($S$2:S483))/MAX($S$2:S483),"")</f>
        <v>-8.4826000000000658E-3</v>
      </c>
      <c r="U483" s="18">
        <f t="shared" si="86"/>
        <v>-8.4826000000000658E-3</v>
      </c>
      <c r="V483" s="18">
        <f t="shared" si="85"/>
        <v>-1.3728123652960073E-2</v>
      </c>
      <c r="W483" s="18" t="str">
        <f t="shared" si="91"/>
        <v/>
      </c>
      <c r="X483" s="16" t="str">
        <f>IF(W483&lt;0,COUNTIF($V$2:V483,W483),"")</f>
        <v/>
      </c>
      <c r="Y483" s="16" t="str">
        <f>IF(W483&lt;0,COUNTIF(U483:$U$1045,W483)-1,"")</f>
        <v/>
      </c>
      <c r="Z483" s="20" t="str">
        <f t="shared" si="96"/>
        <v/>
      </c>
      <c r="AA483" s="15" t="str">
        <f>IF(W483=MIN(W:W),G483,"")</f>
        <v/>
      </c>
    </row>
    <row r="484" spans="7:27" x14ac:dyDescent="0.2">
      <c r="G484" s="15">
        <v>24167</v>
      </c>
      <c r="H484" s="3">
        <v>-2.1298000000000001E-2</v>
      </c>
      <c r="I484" s="3">
        <v>1.8721000000000002E-2</v>
      </c>
      <c r="J484" s="3">
        <v>3.1250000000000002E-3</v>
      </c>
      <c r="K484" s="3">
        <f t="shared" si="92"/>
        <v>-2.1298000000000001E-2</v>
      </c>
      <c r="L484" s="3">
        <f t="shared" si="93"/>
        <v>0.97870199999999996</v>
      </c>
      <c r="M484" s="3">
        <f t="shared" si="94"/>
        <v>1.8721000000000002E-2</v>
      </c>
      <c r="N484" s="3">
        <f t="shared" si="93"/>
        <v>1.018721</v>
      </c>
      <c r="O484" s="3">
        <f t="shared" si="95"/>
        <v>3.1250000000000002E-3</v>
      </c>
      <c r="P484" s="3">
        <f t="shared" si="88"/>
        <v>1.003125</v>
      </c>
      <c r="Q484" s="3">
        <f t="shared" si="87"/>
        <v>-5.2903999999999989E-3</v>
      </c>
      <c r="R484" s="3">
        <f t="shared" si="89"/>
        <v>0.99470959999999997</v>
      </c>
      <c r="S484" s="17">
        <f t="shared" si="90"/>
        <v>6.6797243132107669</v>
      </c>
      <c r="T484" s="18">
        <f>IF(S484&lt;MAX(S$2:S484),(S484-MAX($S$2:S484))/MAX($S$2:S484),"")</f>
        <v>-1.3728123652960073E-2</v>
      </c>
      <c r="U484" s="18">
        <f t="shared" si="86"/>
        <v>-1.3728123652960073E-2</v>
      </c>
      <c r="V484" s="18">
        <f t="shared" si="85"/>
        <v>-1.3728123652960073E-2</v>
      </c>
      <c r="W484" s="18" t="str">
        <f t="shared" si="91"/>
        <v/>
      </c>
      <c r="X484" s="16" t="str">
        <f>IF(W484&lt;0,COUNTIF($V$2:V484,W484),"")</f>
        <v/>
      </c>
      <c r="Y484" s="16" t="str">
        <f>IF(W484&lt;0,COUNTIF(U484:$U$1045,W484)-1,"")</f>
        <v/>
      </c>
      <c r="Z484" s="20" t="str">
        <f t="shared" si="96"/>
        <v/>
      </c>
      <c r="AA484" s="15" t="str">
        <f>IF(W484=MIN(W:W),G484,"")</f>
        <v/>
      </c>
    </row>
    <row r="485" spans="7:27" x14ac:dyDescent="0.2">
      <c r="G485" s="15">
        <v>24198</v>
      </c>
      <c r="H485" s="3">
        <v>2.4771999999999999E-2</v>
      </c>
      <c r="I485" s="3">
        <v>-1.8500000000000001E-3</v>
      </c>
      <c r="J485" s="3">
        <v>6.2305299999999997E-3</v>
      </c>
      <c r="K485" s="3">
        <f t="shared" si="92"/>
        <v>2.4771999999999999E-2</v>
      </c>
      <c r="L485" s="3">
        <f t="shared" si="93"/>
        <v>1.024772</v>
      </c>
      <c r="M485" s="3">
        <f t="shared" si="94"/>
        <v>-1.8500000000000001E-3</v>
      </c>
      <c r="N485" s="3">
        <f t="shared" si="93"/>
        <v>0.99814999999999998</v>
      </c>
      <c r="O485" s="3">
        <f t="shared" si="95"/>
        <v>6.2305299999999997E-3</v>
      </c>
      <c r="P485" s="3">
        <f t="shared" si="88"/>
        <v>1.0062305300000001</v>
      </c>
      <c r="Q485" s="3">
        <f t="shared" si="87"/>
        <v>1.4123199999999999E-2</v>
      </c>
      <c r="R485" s="3">
        <f t="shared" si="89"/>
        <v>1.0141232</v>
      </c>
      <c r="S485" s="17">
        <f t="shared" si="90"/>
        <v>6.7740633956311056</v>
      </c>
      <c r="T485" s="18" t="str">
        <f>IF(S485&lt;MAX(S$2:S485),(S485-MAX($S$2:S485))/MAX($S$2:S485),"")</f>
        <v/>
      </c>
      <c r="U485" s="18" t="str">
        <f t="shared" si="86"/>
        <v/>
      </c>
      <c r="V485" s="18" t="str">
        <f t="shared" si="85"/>
        <v/>
      </c>
      <c r="W485" s="18" t="str">
        <f t="shared" si="91"/>
        <v/>
      </c>
      <c r="X485" s="16" t="str">
        <f>IF(W485&lt;0,COUNTIF($V$2:V485,W485),"")</f>
        <v/>
      </c>
      <c r="Y485" s="16" t="str">
        <f>IF(W485&lt;0,COUNTIF(U485:$U$1045,W485)-1,"")</f>
        <v/>
      </c>
      <c r="Z485" s="20" t="str">
        <f t="shared" si="96"/>
        <v/>
      </c>
      <c r="AA485" s="15" t="str">
        <f>IF(W485=MIN(W:W),G485,"")</f>
        <v/>
      </c>
    </row>
    <row r="486" spans="7:27" x14ac:dyDescent="0.2">
      <c r="G486" s="15">
        <v>24228</v>
      </c>
      <c r="H486" s="3">
        <v>-5.2537E-2</v>
      </c>
      <c r="I486" s="3">
        <v>1.0709999999999999E-3</v>
      </c>
      <c r="J486" s="3">
        <v>0</v>
      </c>
      <c r="K486" s="3">
        <f t="shared" si="92"/>
        <v>-5.2537E-2</v>
      </c>
      <c r="L486" s="3">
        <f t="shared" si="93"/>
        <v>0.94746299999999994</v>
      </c>
      <c r="M486" s="3">
        <f t="shared" si="94"/>
        <v>1.0709999999999999E-3</v>
      </c>
      <c r="N486" s="3">
        <f t="shared" si="93"/>
        <v>1.001071</v>
      </c>
      <c r="O486" s="3">
        <f t="shared" si="95"/>
        <v>0</v>
      </c>
      <c r="P486" s="3">
        <f t="shared" si="88"/>
        <v>1</v>
      </c>
      <c r="Q486" s="3">
        <f t="shared" si="87"/>
        <v>-3.1093800000000001E-2</v>
      </c>
      <c r="R486" s="3">
        <f t="shared" si="89"/>
        <v>0.96890620000000005</v>
      </c>
      <c r="S486" s="17">
        <f t="shared" si="90"/>
        <v>6.5634320232200318</v>
      </c>
      <c r="T486" s="18">
        <f>IF(S486&lt;MAX(S$2:S486),(S486-MAX($S$2:S486))/MAX($S$2:S486),"")</f>
        <v>-3.1093799999999897E-2</v>
      </c>
      <c r="U486" s="18">
        <f t="shared" si="86"/>
        <v>-3.1093799999999897E-2</v>
      </c>
      <c r="V486" s="18">
        <f t="shared" ref="V486:V549" si="97">IF(T486="","",MIN(V487,T486))</f>
        <v>-9.4179297539662601E-2</v>
      </c>
      <c r="W486" s="18" t="str">
        <f t="shared" si="91"/>
        <v/>
      </c>
      <c r="X486" s="16" t="str">
        <f>IF(W486&lt;0,COUNTIF($V$2:V486,W486),"")</f>
        <v/>
      </c>
      <c r="Y486" s="16" t="str">
        <f>IF(W486&lt;0,COUNTIF(U486:$U$1045,W486)-1,"")</f>
        <v/>
      </c>
      <c r="Z486" s="20" t="str">
        <f t="shared" si="96"/>
        <v/>
      </c>
      <c r="AA486" s="15" t="str">
        <f>IF(W486=MIN(W:W),G486,"")</f>
        <v/>
      </c>
    </row>
    <row r="487" spans="7:27" x14ac:dyDescent="0.2">
      <c r="G487" s="15">
        <v>24259</v>
      </c>
      <c r="H487" s="3">
        <v>-1.0599000000000001E-2</v>
      </c>
      <c r="I487" s="3">
        <v>-2.3800000000000002E-3</v>
      </c>
      <c r="J487" s="3">
        <v>3.0959749999999999E-3</v>
      </c>
      <c r="K487" s="3">
        <f t="shared" si="92"/>
        <v>-1.0599000000000001E-2</v>
      </c>
      <c r="L487" s="3">
        <f t="shared" si="93"/>
        <v>0.98940099999999997</v>
      </c>
      <c r="M487" s="3">
        <f t="shared" si="94"/>
        <v>-2.3800000000000002E-3</v>
      </c>
      <c r="N487" s="3">
        <f t="shared" si="93"/>
        <v>0.99761999999999995</v>
      </c>
      <c r="O487" s="3">
        <f t="shared" si="95"/>
        <v>3.0959749999999999E-3</v>
      </c>
      <c r="P487" s="3">
        <f t="shared" si="88"/>
        <v>1.0030959749999999</v>
      </c>
      <c r="Q487" s="3">
        <f t="shared" si="87"/>
        <v>-7.3114000000000009E-3</v>
      </c>
      <c r="R487" s="3">
        <f t="shared" si="89"/>
        <v>0.99268860000000003</v>
      </c>
      <c r="S487" s="17">
        <f t="shared" si="90"/>
        <v>6.5154441463254615</v>
      </c>
      <c r="T487" s="18">
        <f>IF(S487&lt;MAX(S$2:S487),(S487-MAX($S$2:S487))/MAX($S$2:S487),"")</f>
        <v>-3.81778607906798E-2</v>
      </c>
      <c r="U487" s="18">
        <f t="shared" ref="U487:U550" si="98">IF(T487="","",MIN(U486,T487))</f>
        <v>-3.81778607906798E-2</v>
      </c>
      <c r="V487" s="18">
        <f t="shared" si="97"/>
        <v>-9.4179297539662601E-2</v>
      </c>
      <c r="W487" s="18" t="str">
        <f t="shared" si="91"/>
        <v/>
      </c>
      <c r="X487" s="16" t="str">
        <f>IF(W487&lt;0,COUNTIF($V$2:V487,W487),"")</f>
        <v/>
      </c>
      <c r="Y487" s="16" t="str">
        <f>IF(W487&lt;0,COUNTIF(U487:$U$1045,W487)-1,"")</f>
        <v/>
      </c>
      <c r="Z487" s="20" t="str">
        <f t="shared" si="96"/>
        <v/>
      </c>
      <c r="AA487" s="15" t="str">
        <f>IF(W487=MIN(W:W),G487,"")</f>
        <v/>
      </c>
    </row>
    <row r="488" spans="7:27" x14ac:dyDescent="0.2">
      <c r="G488" s="15">
        <v>24289</v>
      </c>
      <c r="H488" s="3">
        <v>-1.2723E-2</v>
      </c>
      <c r="I488" s="3">
        <v>-2.5000000000000001E-3</v>
      </c>
      <c r="J488" s="3">
        <v>3.0864199999999999E-3</v>
      </c>
      <c r="K488" s="3">
        <f t="shared" si="92"/>
        <v>-1.2723E-2</v>
      </c>
      <c r="L488" s="3">
        <f t="shared" si="93"/>
        <v>0.98727699999999996</v>
      </c>
      <c r="M488" s="3">
        <f t="shared" si="94"/>
        <v>-2.5000000000000001E-3</v>
      </c>
      <c r="N488" s="3">
        <f t="shared" si="93"/>
        <v>0.99750000000000005</v>
      </c>
      <c r="O488" s="3">
        <f t="shared" si="95"/>
        <v>3.0864199999999999E-3</v>
      </c>
      <c r="P488" s="3">
        <f t="shared" si="88"/>
        <v>1.00308642</v>
      </c>
      <c r="Q488" s="3">
        <f t="shared" si="87"/>
        <v>-8.6338000000000005E-3</v>
      </c>
      <c r="R488" s="3">
        <f t="shared" si="89"/>
        <v>0.99136619999999998</v>
      </c>
      <c r="S488" s="17">
        <f t="shared" si="90"/>
        <v>6.4591911046549164</v>
      </c>
      <c r="T488" s="18">
        <f>IF(S488&lt;MAX(S$2:S488),(S488-MAX($S$2:S488))/MAX($S$2:S488),"")</f>
        <v>-4.6482040776185285E-2</v>
      </c>
      <c r="U488" s="18">
        <f t="shared" si="98"/>
        <v>-4.6482040776185285E-2</v>
      </c>
      <c r="V488" s="18">
        <f t="shared" si="97"/>
        <v>-9.4179297539662601E-2</v>
      </c>
      <c r="W488" s="18" t="str">
        <f t="shared" si="91"/>
        <v/>
      </c>
      <c r="X488" s="16" t="str">
        <f>IF(W488&lt;0,COUNTIF($V$2:V488,W488),"")</f>
        <v/>
      </c>
      <c r="Y488" s="16" t="str">
        <f>IF(W488&lt;0,COUNTIF(U488:$U$1045,W488)-1,"")</f>
        <v/>
      </c>
      <c r="Z488" s="20" t="str">
        <f t="shared" si="96"/>
        <v/>
      </c>
      <c r="AA488" s="15" t="str">
        <f>IF(W488=MIN(W:W),G488,"")</f>
        <v/>
      </c>
    </row>
    <row r="489" spans="7:27" x14ac:dyDescent="0.2">
      <c r="G489" s="15">
        <v>24320</v>
      </c>
      <c r="H489" s="3">
        <v>-7.5064000000000006E-2</v>
      </c>
      <c r="I489" s="3">
        <v>-1.2460000000000001E-2</v>
      </c>
      <c r="J489" s="3">
        <v>6.1538460000000001E-3</v>
      </c>
      <c r="K489" s="3">
        <f t="shared" si="92"/>
        <v>-7.5064000000000006E-2</v>
      </c>
      <c r="L489" s="3">
        <f t="shared" si="93"/>
        <v>0.92493599999999998</v>
      </c>
      <c r="M489" s="3">
        <f t="shared" si="94"/>
        <v>-1.2460000000000001E-2</v>
      </c>
      <c r="N489" s="3">
        <f t="shared" si="93"/>
        <v>0.98753999999999997</v>
      </c>
      <c r="O489" s="3">
        <f t="shared" si="95"/>
        <v>6.1538460000000001E-3</v>
      </c>
      <c r="P489" s="3">
        <f t="shared" si="88"/>
        <v>1.0061538459999999</v>
      </c>
      <c r="Q489" s="3">
        <f t="shared" si="87"/>
        <v>-5.0022400000000002E-2</v>
      </c>
      <c r="R489" s="3">
        <f t="shared" si="89"/>
        <v>0.94997759999999998</v>
      </c>
      <c r="S489" s="17">
        <f t="shared" si="90"/>
        <v>6.1360868635414265</v>
      </c>
      <c r="T489" s="18">
        <f>IF(S489&lt;MAX(S$2:S489),(S489-MAX($S$2:S489))/MAX($S$2:S489),"")</f>
        <v>-9.4179297539662601E-2</v>
      </c>
      <c r="U489" s="18">
        <f t="shared" si="98"/>
        <v>-9.4179297539662601E-2</v>
      </c>
      <c r="V489" s="18">
        <f t="shared" si="97"/>
        <v>-9.4179297539662601E-2</v>
      </c>
      <c r="W489" s="18" t="str">
        <f t="shared" si="91"/>
        <v/>
      </c>
      <c r="X489" s="16" t="str">
        <f>IF(W489&lt;0,COUNTIF($V$2:V489,W489),"")</f>
        <v/>
      </c>
      <c r="Y489" s="16" t="str">
        <f>IF(W489&lt;0,COUNTIF(U489:$U$1045,W489)-1,"")</f>
        <v/>
      </c>
      <c r="Z489" s="20" t="str">
        <f t="shared" si="96"/>
        <v/>
      </c>
      <c r="AA489" s="15" t="str">
        <f>IF(W489=MIN(W:W),G489,"")</f>
        <v/>
      </c>
    </row>
    <row r="490" spans="7:27" x14ac:dyDescent="0.2">
      <c r="G490" s="15">
        <v>24351</v>
      </c>
      <c r="H490" s="3">
        <v>-6.5789999999999998E-3</v>
      </c>
      <c r="I490" s="3">
        <v>2.1625999999999999E-2</v>
      </c>
      <c r="J490" s="3">
        <v>0</v>
      </c>
      <c r="K490" s="3">
        <f t="shared" si="92"/>
        <v>-6.5789999999999998E-3</v>
      </c>
      <c r="L490" s="3">
        <f t="shared" si="93"/>
        <v>0.993421</v>
      </c>
      <c r="M490" s="3">
        <f t="shared" si="94"/>
        <v>2.1625999999999999E-2</v>
      </c>
      <c r="N490" s="3">
        <f t="shared" si="93"/>
        <v>1.0216259999999999</v>
      </c>
      <c r="O490" s="3">
        <f t="shared" si="95"/>
        <v>0</v>
      </c>
      <c r="P490" s="3">
        <f t="shared" si="88"/>
        <v>1</v>
      </c>
      <c r="Q490" s="3">
        <f t="shared" si="87"/>
        <v>4.7030000000000015E-3</v>
      </c>
      <c r="R490" s="3">
        <f t="shared" si="89"/>
        <v>1.0047029999999999</v>
      </c>
      <c r="S490" s="17">
        <f t="shared" si="90"/>
        <v>6.164944880060661</v>
      </c>
      <c r="T490" s="18">
        <f>IF(S490&lt;MAX(S$2:S490),(S490-MAX($S$2:S490))/MAX($S$2:S490),"")</f>
        <v>-8.9919222775991764E-2</v>
      </c>
      <c r="U490" s="18">
        <f t="shared" si="98"/>
        <v>-9.4179297539662601E-2</v>
      </c>
      <c r="V490" s="18">
        <f t="shared" si="97"/>
        <v>-8.9919222775991764E-2</v>
      </c>
      <c r="W490" s="18" t="str">
        <f t="shared" si="91"/>
        <v/>
      </c>
      <c r="X490" s="16" t="str">
        <f>IF(W490&lt;0,COUNTIF($V$2:V490,W490),"")</f>
        <v/>
      </c>
      <c r="Y490" s="16" t="str">
        <f>IF(W490&lt;0,COUNTIF(U490:$U$1045,W490)-1,"")</f>
        <v/>
      </c>
      <c r="Z490" s="20" t="str">
        <f t="shared" si="96"/>
        <v/>
      </c>
      <c r="AA490" s="15" t="str">
        <f>IF(W490=MIN(W:W),G490,"")</f>
        <v/>
      </c>
    </row>
    <row r="491" spans="7:27" x14ac:dyDescent="0.2">
      <c r="G491" s="15">
        <v>24381</v>
      </c>
      <c r="H491" s="3">
        <v>4.3104999999999997E-2</v>
      </c>
      <c r="I491" s="3">
        <v>7.4840000000000002E-3</v>
      </c>
      <c r="J491" s="3">
        <v>6.1162079999999997E-3</v>
      </c>
      <c r="K491" s="3">
        <f t="shared" si="92"/>
        <v>4.3104999999999997E-2</v>
      </c>
      <c r="L491" s="3">
        <f t="shared" si="93"/>
        <v>1.0431049999999999</v>
      </c>
      <c r="M491" s="3">
        <f t="shared" si="94"/>
        <v>7.4840000000000002E-3</v>
      </c>
      <c r="N491" s="3">
        <f t="shared" si="93"/>
        <v>1.007484</v>
      </c>
      <c r="O491" s="3">
        <f t="shared" si="95"/>
        <v>6.1162079999999997E-3</v>
      </c>
      <c r="P491" s="3">
        <f t="shared" si="88"/>
        <v>1.0061162079999999</v>
      </c>
      <c r="Q491" s="3">
        <f t="shared" si="87"/>
        <v>2.8856599999999996E-2</v>
      </c>
      <c r="R491" s="3">
        <f t="shared" si="89"/>
        <v>1.0288565999999999</v>
      </c>
      <c r="S491" s="17">
        <f t="shared" si="90"/>
        <v>6.3428442284866184</v>
      </c>
      <c r="T491" s="18">
        <f>IF(S491&lt;MAX(S$2:S491),(S491-MAX($S$2:S491))/MAX($S$2:S491),"")</f>
        <v>-6.3657385819949591E-2</v>
      </c>
      <c r="U491" s="18">
        <f t="shared" si="98"/>
        <v>-9.4179297539662601E-2</v>
      </c>
      <c r="V491" s="18">
        <f t="shared" si="97"/>
        <v>-6.3657385819949591E-2</v>
      </c>
      <c r="W491" s="18" t="str">
        <f t="shared" si="91"/>
        <v/>
      </c>
      <c r="X491" s="16" t="str">
        <f>IF(W491&lt;0,COUNTIF($V$2:V491,W491),"")</f>
        <v/>
      </c>
      <c r="Y491" s="16" t="str">
        <f>IF(W491&lt;0,COUNTIF(U491:$U$1045,W491)-1,"")</f>
        <v/>
      </c>
      <c r="Z491" s="20" t="str">
        <f t="shared" si="96"/>
        <v/>
      </c>
      <c r="AA491" s="15" t="str">
        <f>IF(W491=MIN(W:W),G491,"")</f>
        <v/>
      </c>
    </row>
    <row r="492" spans="7:27" x14ac:dyDescent="0.2">
      <c r="G492" s="15">
        <v>24412</v>
      </c>
      <c r="H492" s="3">
        <v>1.7954999999999999E-2</v>
      </c>
      <c r="I492" s="3">
        <v>2.7499999999999998E-3</v>
      </c>
      <c r="J492" s="3">
        <v>0</v>
      </c>
      <c r="K492" s="3">
        <f t="shared" si="92"/>
        <v>1.7954999999999999E-2</v>
      </c>
      <c r="L492" s="3">
        <f t="shared" si="93"/>
        <v>1.0179549999999999</v>
      </c>
      <c r="M492" s="3">
        <f t="shared" si="94"/>
        <v>2.7499999999999998E-3</v>
      </c>
      <c r="N492" s="3">
        <f t="shared" si="93"/>
        <v>1.00275</v>
      </c>
      <c r="O492" s="3">
        <f t="shared" si="95"/>
        <v>0</v>
      </c>
      <c r="P492" s="3">
        <f t="shared" si="88"/>
        <v>1</v>
      </c>
      <c r="Q492" s="3">
        <f t="shared" si="87"/>
        <v>1.1873E-2</v>
      </c>
      <c r="R492" s="3">
        <f t="shared" si="89"/>
        <v>1.011873</v>
      </c>
      <c r="S492" s="17">
        <f t="shared" si="90"/>
        <v>6.41815281801144</v>
      </c>
      <c r="T492" s="18">
        <f>IF(S492&lt;MAX(S$2:S492),(S492-MAX($S$2:S492))/MAX($S$2:S492),"")</f>
        <v>-5.2540189961789871E-2</v>
      </c>
      <c r="U492" s="18">
        <f t="shared" si="98"/>
        <v>-9.4179297539662601E-2</v>
      </c>
      <c r="V492" s="18">
        <f t="shared" si="97"/>
        <v>-5.2540189961789871E-2</v>
      </c>
      <c r="W492" s="18" t="str">
        <f t="shared" si="91"/>
        <v/>
      </c>
      <c r="X492" s="16" t="str">
        <f>IF(W492&lt;0,COUNTIF($V$2:V492,W492),"")</f>
        <v/>
      </c>
      <c r="Y492" s="16" t="str">
        <f>IF(W492&lt;0,COUNTIF(U492:$U$1045,W492)-1,"")</f>
        <v/>
      </c>
      <c r="Z492" s="20" t="str">
        <f t="shared" si="96"/>
        <v/>
      </c>
      <c r="AA492" s="15" t="str">
        <f>IF(W492=MIN(W:W),G492,"")</f>
        <v/>
      </c>
    </row>
    <row r="493" spans="7:27" x14ac:dyDescent="0.2">
      <c r="G493" s="15">
        <v>24442</v>
      </c>
      <c r="H493" s="3">
        <v>5.365E-3</v>
      </c>
      <c r="I493" s="3">
        <v>2.2253999999999999E-2</v>
      </c>
      <c r="J493" s="3">
        <v>0</v>
      </c>
      <c r="K493" s="3">
        <f t="shared" si="92"/>
        <v>5.365E-3</v>
      </c>
      <c r="L493" s="3">
        <f t="shared" si="93"/>
        <v>1.0053650000000001</v>
      </c>
      <c r="M493" s="3">
        <f t="shared" si="94"/>
        <v>2.2253999999999999E-2</v>
      </c>
      <c r="N493" s="3">
        <f t="shared" si="93"/>
        <v>1.022254</v>
      </c>
      <c r="O493" s="3">
        <f t="shared" si="95"/>
        <v>0</v>
      </c>
      <c r="P493" s="3">
        <f t="shared" si="88"/>
        <v>1</v>
      </c>
      <c r="Q493" s="3">
        <f t="shared" si="87"/>
        <v>1.21206E-2</v>
      </c>
      <c r="R493" s="3">
        <f t="shared" si="89"/>
        <v>1.0121206</v>
      </c>
      <c r="S493" s="17">
        <f t="shared" si="90"/>
        <v>6.4959446810574297</v>
      </c>
      <c r="T493" s="18">
        <f>IF(S493&lt;MAX(S$2:S493),(S493-MAX($S$2:S493))/MAX($S$2:S493),"")</f>
        <v>-4.1056408588240702E-2</v>
      </c>
      <c r="U493" s="18">
        <f t="shared" si="98"/>
        <v>-9.4179297539662601E-2</v>
      </c>
      <c r="V493" s="18">
        <f t="shared" si="97"/>
        <v>-4.1056408588240702E-2</v>
      </c>
      <c r="W493" s="18" t="str">
        <f t="shared" si="91"/>
        <v/>
      </c>
      <c r="X493" s="16" t="str">
        <f>IF(W493&lt;0,COUNTIF($V$2:V493,W493),"")</f>
        <v/>
      </c>
      <c r="Y493" s="16" t="str">
        <f>IF(W493&lt;0,COUNTIF(U493:$U$1045,W493)-1,"")</f>
        <v/>
      </c>
      <c r="Z493" s="20" t="str">
        <f t="shared" si="96"/>
        <v/>
      </c>
      <c r="AA493" s="15" t="str">
        <f>IF(W493=MIN(W:W),G493,"")</f>
        <v/>
      </c>
    </row>
    <row r="494" spans="7:27" x14ac:dyDescent="0.2">
      <c r="G494" s="15">
        <v>24473</v>
      </c>
      <c r="H494" s="3">
        <v>8.5833999999999994E-2</v>
      </c>
      <c r="I494" s="3">
        <v>1.1834000000000001E-2</v>
      </c>
      <c r="J494" s="3">
        <v>0</v>
      </c>
      <c r="K494" s="3">
        <f t="shared" si="92"/>
        <v>8.5833999999999994E-2</v>
      </c>
      <c r="L494" s="3">
        <f t="shared" si="93"/>
        <v>1.085834</v>
      </c>
      <c r="M494" s="3">
        <f t="shared" si="94"/>
        <v>1.1834000000000001E-2</v>
      </c>
      <c r="N494" s="3">
        <f t="shared" si="93"/>
        <v>1.0118339999999999</v>
      </c>
      <c r="O494" s="3">
        <f t="shared" si="95"/>
        <v>0</v>
      </c>
      <c r="P494" s="3">
        <f t="shared" si="88"/>
        <v>1</v>
      </c>
      <c r="Q494" s="3">
        <f t="shared" si="87"/>
        <v>5.6233999999999992E-2</v>
      </c>
      <c r="R494" s="3">
        <f t="shared" si="89"/>
        <v>1.0562339999999999</v>
      </c>
      <c r="S494" s="17">
        <f t="shared" si="90"/>
        <v>6.8612376342520127</v>
      </c>
      <c r="T494" s="18" t="str">
        <f>IF(S494&lt;MAX(S$2:S494),(S494-MAX($S$2:S494))/MAX($S$2:S494),"")</f>
        <v/>
      </c>
      <c r="U494" s="18" t="str">
        <f t="shared" si="98"/>
        <v/>
      </c>
      <c r="V494" s="18" t="str">
        <f t="shared" si="97"/>
        <v/>
      </c>
      <c r="W494" s="18" t="str">
        <f t="shared" si="91"/>
        <v/>
      </c>
      <c r="X494" s="16" t="str">
        <f>IF(W494&lt;0,COUNTIF($V$2:V494,W494),"")</f>
        <v/>
      </c>
      <c r="Y494" s="16" t="str">
        <f>IF(W494&lt;0,COUNTIF(U494:$U$1045,W494)-1,"")</f>
        <v/>
      </c>
      <c r="Z494" s="20" t="str">
        <f t="shared" si="96"/>
        <v/>
      </c>
      <c r="AA494" s="15" t="str">
        <f>IF(W494=MIN(W:W),G494,"")</f>
        <v/>
      </c>
    </row>
    <row r="495" spans="7:27" x14ac:dyDescent="0.2">
      <c r="G495" s="15">
        <v>24504</v>
      </c>
      <c r="H495" s="3">
        <v>1.1316E-2</v>
      </c>
      <c r="I495" s="3">
        <v>-1.31E-3</v>
      </c>
      <c r="J495" s="3">
        <v>0</v>
      </c>
      <c r="K495" s="3">
        <f t="shared" si="92"/>
        <v>1.1316E-2</v>
      </c>
      <c r="L495" s="3">
        <f t="shared" si="93"/>
        <v>1.0113160000000001</v>
      </c>
      <c r="M495" s="3">
        <f t="shared" si="94"/>
        <v>-1.31E-3</v>
      </c>
      <c r="N495" s="3">
        <f t="shared" si="93"/>
        <v>0.99868999999999997</v>
      </c>
      <c r="O495" s="3">
        <f t="shared" si="95"/>
        <v>0</v>
      </c>
      <c r="P495" s="3">
        <f t="shared" si="88"/>
        <v>1</v>
      </c>
      <c r="Q495" s="3">
        <f t="shared" si="87"/>
        <v>6.2655999999999996E-3</v>
      </c>
      <c r="R495" s="3">
        <f t="shared" si="89"/>
        <v>1.0062656000000001</v>
      </c>
      <c r="S495" s="17">
        <f t="shared" si="90"/>
        <v>6.9042274047731826</v>
      </c>
      <c r="T495" s="18" t="str">
        <f>IF(S495&lt;MAX(S$2:S495),(S495-MAX($S$2:S495))/MAX($S$2:S495),"")</f>
        <v/>
      </c>
      <c r="U495" s="18" t="str">
        <f t="shared" si="98"/>
        <v/>
      </c>
      <c r="V495" s="18" t="str">
        <f t="shared" si="97"/>
        <v/>
      </c>
      <c r="W495" s="18" t="str">
        <f t="shared" si="91"/>
        <v/>
      </c>
      <c r="X495" s="16" t="str">
        <f>IF(W495&lt;0,COUNTIF($V$2:V495,W495),"")</f>
        <v/>
      </c>
      <c r="Y495" s="16" t="str">
        <f>IF(W495&lt;0,COUNTIF(U495:$U$1045,W495)-1,"")</f>
        <v/>
      </c>
      <c r="Z495" s="20" t="str">
        <f t="shared" si="96"/>
        <v/>
      </c>
      <c r="AA495" s="15" t="str">
        <f>IF(W495=MIN(W:W),G495,"")</f>
        <v/>
      </c>
    </row>
    <row r="496" spans="7:27" x14ac:dyDescent="0.2">
      <c r="G496" s="15">
        <v>24532</v>
      </c>
      <c r="H496" s="3">
        <v>4.3865000000000001E-2</v>
      </c>
      <c r="I496" s="3">
        <v>1.8336000000000002E-2</v>
      </c>
      <c r="J496" s="3">
        <v>3.0395140000000001E-3</v>
      </c>
      <c r="K496" s="3">
        <f t="shared" si="92"/>
        <v>4.3865000000000001E-2</v>
      </c>
      <c r="L496" s="3">
        <f t="shared" si="93"/>
        <v>1.043865</v>
      </c>
      <c r="M496" s="3">
        <f t="shared" si="94"/>
        <v>1.8336000000000002E-2</v>
      </c>
      <c r="N496" s="3">
        <f t="shared" si="93"/>
        <v>1.0183359999999999</v>
      </c>
      <c r="O496" s="3">
        <f t="shared" si="95"/>
        <v>3.0395140000000001E-3</v>
      </c>
      <c r="P496" s="3">
        <f t="shared" si="88"/>
        <v>1.0030395139999999</v>
      </c>
      <c r="Q496" s="3">
        <f t="shared" si="87"/>
        <v>3.36534E-2</v>
      </c>
      <c r="R496" s="3">
        <f t="shared" si="89"/>
        <v>1.0336533999999999</v>
      </c>
      <c r="S496" s="17">
        <f t="shared" si="90"/>
        <v>7.136578131316976</v>
      </c>
      <c r="T496" s="18" t="str">
        <f>IF(S496&lt;MAX(S$2:S496),(S496-MAX($S$2:S496))/MAX($S$2:S496),"")</f>
        <v/>
      </c>
      <c r="U496" s="18" t="str">
        <f t="shared" si="98"/>
        <v/>
      </c>
      <c r="V496" s="18" t="str">
        <f t="shared" si="97"/>
        <v/>
      </c>
      <c r="W496" s="18" t="str">
        <f t="shared" si="91"/>
        <v/>
      </c>
      <c r="X496" s="16" t="str">
        <f>IF(W496&lt;0,COUNTIF($V$2:V496,W496),"")</f>
        <v/>
      </c>
      <c r="Y496" s="16" t="str">
        <f>IF(W496&lt;0,COUNTIF(U496:$U$1045,W496)-1,"")</f>
        <v/>
      </c>
      <c r="Z496" s="20" t="str">
        <f t="shared" si="96"/>
        <v/>
      </c>
      <c r="AA496" s="15" t="str">
        <f>IF(W496=MIN(W:W),G496,"")</f>
        <v/>
      </c>
    </row>
    <row r="497" spans="7:27" x14ac:dyDescent="0.2">
      <c r="G497" s="15">
        <v>24563</v>
      </c>
      <c r="H497" s="3">
        <v>4.2139999999999997E-2</v>
      </c>
      <c r="I497" s="3">
        <v>-8.8800000000000007E-3</v>
      </c>
      <c r="J497" s="3">
        <v>3.0303029999999998E-3</v>
      </c>
      <c r="K497" s="3">
        <f t="shared" si="92"/>
        <v>4.2139999999999997E-2</v>
      </c>
      <c r="L497" s="3">
        <f t="shared" si="93"/>
        <v>1.0421400000000001</v>
      </c>
      <c r="M497" s="3">
        <f t="shared" si="94"/>
        <v>-8.8800000000000007E-3</v>
      </c>
      <c r="N497" s="3">
        <f t="shared" si="93"/>
        <v>0.99112</v>
      </c>
      <c r="O497" s="3">
        <f t="shared" si="95"/>
        <v>3.0303029999999998E-3</v>
      </c>
      <c r="P497" s="3">
        <f t="shared" si="88"/>
        <v>1.0030303030000001</v>
      </c>
      <c r="Q497" s="3">
        <f t="shared" si="87"/>
        <v>2.1731999999999998E-2</v>
      </c>
      <c r="R497" s="3">
        <f t="shared" si="89"/>
        <v>1.0217320000000001</v>
      </c>
      <c r="S497" s="17">
        <f t="shared" si="90"/>
        <v>7.2916702472667572</v>
      </c>
      <c r="T497" s="18" t="str">
        <f>IF(S497&lt;MAX(S$2:S497),(S497-MAX($S$2:S497))/MAX($S$2:S497),"")</f>
        <v/>
      </c>
      <c r="U497" s="18" t="str">
        <f t="shared" si="98"/>
        <v/>
      </c>
      <c r="V497" s="18" t="str">
        <f t="shared" si="97"/>
        <v/>
      </c>
      <c r="W497" s="18" t="str">
        <f t="shared" si="91"/>
        <v/>
      </c>
      <c r="X497" s="16" t="str">
        <f>IF(W497&lt;0,COUNTIF($V$2:V497,W497),"")</f>
        <v/>
      </c>
      <c r="Y497" s="16" t="str">
        <f>IF(W497&lt;0,COUNTIF(U497:$U$1045,W497)-1,"")</f>
        <v/>
      </c>
      <c r="Z497" s="20" t="str">
        <f t="shared" si="96"/>
        <v/>
      </c>
      <c r="AA497" s="15" t="str">
        <f>IF(W497=MIN(W:W),G497,"")</f>
        <v/>
      </c>
    </row>
    <row r="498" spans="7:27" x14ac:dyDescent="0.2">
      <c r="G498" s="15">
        <v>24593</v>
      </c>
      <c r="H498" s="3">
        <v>-3.9713999999999999E-2</v>
      </c>
      <c r="I498" s="3">
        <v>4.359E-3</v>
      </c>
      <c r="J498" s="3">
        <v>3.021148E-3</v>
      </c>
      <c r="K498" s="3">
        <f t="shared" si="92"/>
        <v>-3.9713999999999999E-2</v>
      </c>
      <c r="L498" s="3">
        <f t="shared" si="93"/>
        <v>0.96028599999999997</v>
      </c>
      <c r="M498" s="3">
        <f t="shared" si="94"/>
        <v>4.359E-3</v>
      </c>
      <c r="N498" s="3">
        <f t="shared" si="93"/>
        <v>1.004359</v>
      </c>
      <c r="O498" s="3">
        <f t="shared" si="95"/>
        <v>3.021148E-3</v>
      </c>
      <c r="P498" s="3">
        <f t="shared" si="88"/>
        <v>1.003021148</v>
      </c>
      <c r="Q498" s="3">
        <f t="shared" si="87"/>
        <v>-2.2084799999999998E-2</v>
      </c>
      <c r="R498" s="3">
        <f t="shared" si="89"/>
        <v>0.97791519999999998</v>
      </c>
      <c r="S498" s="17">
        <f t="shared" si="90"/>
        <v>7.1306351681899205</v>
      </c>
      <c r="T498" s="18">
        <f>IF(S498&lt;MAX(S$2:S498),(S498-MAX($S$2:S498))/MAX($S$2:S498),"")</f>
        <v>-2.208479999999997E-2</v>
      </c>
      <c r="U498" s="18">
        <f t="shared" si="98"/>
        <v>-2.208479999999997E-2</v>
      </c>
      <c r="V498" s="18">
        <f t="shared" si="97"/>
        <v>-2.208479999999997E-2</v>
      </c>
      <c r="W498" s="18" t="str">
        <f t="shared" si="91"/>
        <v/>
      </c>
      <c r="X498" s="16" t="str">
        <f>IF(W498&lt;0,COUNTIF($V$2:V498,W498),"")</f>
        <v/>
      </c>
      <c r="Y498" s="16" t="str">
        <f>IF(W498&lt;0,COUNTIF(U498:$U$1045,W498)-1,"")</f>
        <v/>
      </c>
      <c r="Z498" s="20" t="str">
        <f t="shared" si="96"/>
        <v/>
      </c>
      <c r="AA498" s="15" t="str">
        <f>IF(W498=MIN(W:W),G498,"")</f>
        <v/>
      </c>
    </row>
    <row r="499" spans="7:27" x14ac:dyDescent="0.2">
      <c r="G499" s="15">
        <v>24624</v>
      </c>
      <c r="H499" s="3">
        <v>2.6912999999999999E-2</v>
      </c>
      <c r="I499" s="3">
        <v>-2.2669999999999999E-2</v>
      </c>
      <c r="J499" s="3">
        <v>3.0120479999999998E-3</v>
      </c>
      <c r="K499" s="3">
        <f t="shared" si="92"/>
        <v>2.6912999999999999E-2</v>
      </c>
      <c r="L499" s="3">
        <f t="shared" si="93"/>
        <v>1.026913</v>
      </c>
      <c r="M499" s="3">
        <f t="shared" si="94"/>
        <v>-2.2669999999999999E-2</v>
      </c>
      <c r="N499" s="3">
        <f t="shared" si="93"/>
        <v>0.97733000000000003</v>
      </c>
      <c r="O499" s="3">
        <f t="shared" si="95"/>
        <v>3.0120479999999998E-3</v>
      </c>
      <c r="P499" s="3">
        <f t="shared" si="88"/>
        <v>1.003012048</v>
      </c>
      <c r="Q499" s="3">
        <f t="shared" si="87"/>
        <v>7.0798000000000007E-3</v>
      </c>
      <c r="R499" s="3">
        <f t="shared" si="89"/>
        <v>1.0070798000000001</v>
      </c>
      <c r="S499" s="17">
        <f t="shared" si="90"/>
        <v>7.1811186390536719</v>
      </c>
      <c r="T499" s="18">
        <f>IF(S499&lt;MAX(S$2:S499),(S499-MAX($S$2:S499))/MAX($S$2:S499),"")</f>
        <v>-1.516135596703992E-2</v>
      </c>
      <c r="U499" s="18">
        <f t="shared" si="98"/>
        <v>-2.208479999999997E-2</v>
      </c>
      <c r="V499" s="18">
        <f t="shared" si="97"/>
        <v>-1.516135596703992E-2</v>
      </c>
      <c r="W499" s="18" t="str">
        <f t="shared" si="91"/>
        <v/>
      </c>
      <c r="X499" s="16" t="str">
        <f>IF(W499&lt;0,COUNTIF($V$2:V499,W499),"")</f>
        <v/>
      </c>
      <c r="Y499" s="16" t="str">
        <f>IF(W499&lt;0,COUNTIF(U499:$U$1045,W499)-1,"")</f>
        <v/>
      </c>
      <c r="Z499" s="20" t="str">
        <f t="shared" si="96"/>
        <v/>
      </c>
      <c r="AA499" s="15" t="str">
        <f>IF(W499=MIN(W:W),G499,"")</f>
        <v/>
      </c>
    </row>
    <row r="500" spans="7:27" x14ac:dyDescent="0.2">
      <c r="G500" s="15">
        <v>24654</v>
      </c>
      <c r="H500" s="3">
        <v>4.8953000000000003E-2</v>
      </c>
      <c r="I500" s="3">
        <v>1.3309E-2</v>
      </c>
      <c r="J500" s="3">
        <v>3.0030030000000002E-3</v>
      </c>
      <c r="K500" s="3">
        <f t="shared" si="92"/>
        <v>4.8953000000000003E-2</v>
      </c>
      <c r="L500" s="3">
        <f t="shared" si="93"/>
        <v>1.048953</v>
      </c>
      <c r="M500" s="3">
        <f t="shared" si="94"/>
        <v>1.3309E-2</v>
      </c>
      <c r="N500" s="3">
        <f t="shared" si="93"/>
        <v>1.013309</v>
      </c>
      <c r="O500" s="3">
        <f t="shared" si="95"/>
        <v>3.0030030000000002E-3</v>
      </c>
      <c r="P500" s="3">
        <f t="shared" si="88"/>
        <v>1.0030030029999999</v>
      </c>
      <c r="Q500" s="3">
        <f t="shared" si="87"/>
        <v>3.4695400000000001E-2</v>
      </c>
      <c r="R500" s="3">
        <f t="shared" si="89"/>
        <v>1.0346953999999999</v>
      </c>
      <c r="S500" s="17">
        <f t="shared" si="90"/>
        <v>7.430270422683094</v>
      </c>
      <c r="T500" s="18" t="str">
        <f>IF(S500&lt;MAX(S$2:S500),(S500-MAX($S$2:S500))/MAX($S$2:S500),"")</f>
        <v/>
      </c>
      <c r="U500" s="18" t="str">
        <f t="shared" si="98"/>
        <v/>
      </c>
      <c r="V500" s="18" t="str">
        <f t="shared" si="97"/>
        <v/>
      </c>
      <c r="W500" s="18" t="str">
        <f t="shared" si="91"/>
        <v/>
      </c>
      <c r="X500" s="16" t="str">
        <f>IF(W500&lt;0,COUNTIF($V$2:V500,W500),"")</f>
        <v/>
      </c>
      <c r="Y500" s="16" t="str">
        <f>IF(W500&lt;0,COUNTIF(U500:$U$1045,W500)-1,"")</f>
        <v/>
      </c>
      <c r="Z500" s="20" t="str">
        <f t="shared" si="96"/>
        <v/>
      </c>
      <c r="AA500" s="15" t="str">
        <f>IF(W500=MIN(W:W),G500,"")</f>
        <v/>
      </c>
    </row>
    <row r="501" spans="7:27" x14ac:dyDescent="0.2">
      <c r="G501" s="15">
        <v>24685</v>
      </c>
      <c r="H501" s="3">
        <v>-5.8180000000000003E-3</v>
      </c>
      <c r="I501" s="3">
        <v>-3.5599999999999998E-3</v>
      </c>
      <c r="J501" s="3">
        <v>2.9940119999999999E-3</v>
      </c>
      <c r="K501" s="3">
        <f t="shared" si="92"/>
        <v>-5.8180000000000003E-3</v>
      </c>
      <c r="L501" s="3">
        <f t="shared" si="93"/>
        <v>0.99418200000000001</v>
      </c>
      <c r="M501" s="3">
        <f t="shared" si="94"/>
        <v>-3.5599999999999998E-3</v>
      </c>
      <c r="N501" s="3">
        <f t="shared" si="93"/>
        <v>0.99643999999999999</v>
      </c>
      <c r="O501" s="3">
        <f t="shared" si="95"/>
        <v>2.9940119999999999E-3</v>
      </c>
      <c r="P501" s="3">
        <f t="shared" si="88"/>
        <v>1.002994012</v>
      </c>
      <c r="Q501" s="3">
        <f t="shared" si="87"/>
        <v>-4.9148000000000004E-3</v>
      </c>
      <c r="R501" s="3">
        <f t="shared" si="89"/>
        <v>0.9950852</v>
      </c>
      <c r="S501" s="17">
        <f t="shared" si="90"/>
        <v>7.3937521296096911</v>
      </c>
      <c r="T501" s="18">
        <f>IF(S501&lt;MAX(S$2:S501),(S501-MAX($S$2:S501))/MAX($S$2:S501),"")</f>
        <v>-4.9148000000000082E-3</v>
      </c>
      <c r="U501" s="18">
        <f t="shared" si="98"/>
        <v>-4.9148000000000082E-3</v>
      </c>
      <c r="V501" s="18">
        <f t="shared" si="97"/>
        <v>-4.9148000000000082E-3</v>
      </c>
      <c r="W501" s="18" t="str">
        <f t="shared" si="91"/>
        <v/>
      </c>
      <c r="X501" s="16" t="str">
        <f>IF(W501&lt;0,COUNTIF($V$2:V501,W501),"")</f>
        <v/>
      </c>
      <c r="Y501" s="16" t="str">
        <f>IF(W501&lt;0,COUNTIF(U501:$U$1045,W501)-1,"")</f>
        <v/>
      </c>
      <c r="Z501" s="20" t="str">
        <f t="shared" si="96"/>
        <v/>
      </c>
      <c r="AA501" s="15" t="str">
        <f>IF(W501=MIN(W:W),G501,"")</f>
        <v/>
      </c>
    </row>
    <row r="502" spans="7:27" x14ac:dyDescent="0.2">
      <c r="G502" s="15">
        <v>24716</v>
      </c>
      <c r="H502" s="3">
        <v>3.4339000000000001E-2</v>
      </c>
      <c r="I502" s="3">
        <v>6.8599999999999998E-4</v>
      </c>
      <c r="J502" s="3">
        <v>2.9850749999999998E-3</v>
      </c>
      <c r="K502" s="3">
        <f t="shared" si="92"/>
        <v>3.4339000000000001E-2</v>
      </c>
      <c r="L502" s="3">
        <f t="shared" si="93"/>
        <v>1.0343389999999999</v>
      </c>
      <c r="M502" s="3">
        <f t="shared" si="94"/>
        <v>6.8599999999999998E-4</v>
      </c>
      <c r="N502" s="3">
        <f t="shared" si="93"/>
        <v>1.000686</v>
      </c>
      <c r="O502" s="3">
        <f t="shared" si="95"/>
        <v>2.9850749999999998E-3</v>
      </c>
      <c r="P502" s="3">
        <f t="shared" si="88"/>
        <v>1.002985075</v>
      </c>
      <c r="Q502" s="3">
        <f t="shared" si="87"/>
        <v>2.0877800000000002E-2</v>
      </c>
      <c r="R502" s="3">
        <f t="shared" si="89"/>
        <v>1.0208778000000001</v>
      </c>
      <c r="S502" s="17">
        <f t="shared" si="90"/>
        <v>7.5481174078212563</v>
      </c>
      <c r="T502" s="18" t="str">
        <f>IF(S502&lt;MAX(S$2:S502),(S502-MAX($S$2:S502))/MAX($S$2:S502),"")</f>
        <v/>
      </c>
      <c r="U502" s="18" t="str">
        <f t="shared" si="98"/>
        <v/>
      </c>
      <c r="V502" s="18" t="str">
        <f t="shared" si="97"/>
        <v/>
      </c>
      <c r="W502" s="18" t="str">
        <f t="shared" si="91"/>
        <v/>
      </c>
      <c r="X502" s="16" t="str">
        <f>IF(W502&lt;0,COUNTIF($V$2:V502,W502),"")</f>
        <v/>
      </c>
      <c r="Y502" s="16" t="str">
        <f>IF(W502&lt;0,COUNTIF(U502:$U$1045,W502)-1,"")</f>
        <v/>
      </c>
      <c r="Z502" s="20" t="str">
        <f t="shared" si="96"/>
        <v/>
      </c>
      <c r="AA502" s="15" t="str">
        <f>IF(W502=MIN(W:W),G502,"")</f>
        <v/>
      </c>
    </row>
    <row r="503" spans="7:27" x14ac:dyDescent="0.2">
      <c r="G503" s="15">
        <v>24746</v>
      </c>
      <c r="H503" s="3">
        <v>-2.6949000000000001E-2</v>
      </c>
      <c r="I503" s="3">
        <v>-4.8799999999999998E-3</v>
      </c>
      <c r="J503" s="3">
        <v>2.9761900000000001E-3</v>
      </c>
      <c r="K503" s="3">
        <f t="shared" si="92"/>
        <v>-2.6949000000000001E-2</v>
      </c>
      <c r="L503" s="3">
        <f t="shared" si="93"/>
        <v>0.973051</v>
      </c>
      <c r="M503" s="3">
        <f t="shared" si="94"/>
        <v>-4.8799999999999998E-3</v>
      </c>
      <c r="N503" s="3">
        <f t="shared" si="93"/>
        <v>0.99512</v>
      </c>
      <c r="O503" s="3">
        <f t="shared" si="95"/>
        <v>2.9761900000000001E-3</v>
      </c>
      <c r="P503" s="3">
        <f t="shared" si="88"/>
        <v>1.00297619</v>
      </c>
      <c r="Q503" s="3">
        <f t="shared" ref="Q503:Q566" si="99">IF(AND($G503&gt;=$B$4,$G503&lt;=$B$5),IF($B$7="Real",(1+K503*$B$3+M503*$E$3)/(1+O503)-1,K503*$B$3+M503*$E$3),"")</f>
        <v>-1.8121399999999999E-2</v>
      </c>
      <c r="R503" s="3">
        <f t="shared" si="89"/>
        <v>0.98187860000000005</v>
      </c>
      <c r="S503" s="17">
        <f t="shared" si="90"/>
        <v>7.4113349530271648</v>
      </c>
      <c r="T503" s="18">
        <f>IF(S503&lt;MAX(S$2:S503),(S503-MAX($S$2:S503))/MAX($S$2:S503),"")</f>
        <v>-1.8121399999999913E-2</v>
      </c>
      <c r="U503" s="18">
        <f t="shared" si="98"/>
        <v>-1.8121399999999913E-2</v>
      </c>
      <c r="V503" s="18">
        <f t="shared" si="97"/>
        <v>-1.8121399999999913E-2</v>
      </c>
      <c r="W503" s="18" t="str">
        <f t="shared" si="91"/>
        <v/>
      </c>
      <c r="X503" s="16" t="str">
        <f>IF(W503&lt;0,COUNTIF($V$2:V503,W503),"")</f>
        <v/>
      </c>
      <c r="Y503" s="16" t="str">
        <f>IF(W503&lt;0,COUNTIF(U503:$U$1045,W503)-1,"")</f>
        <v/>
      </c>
      <c r="Z503" s="20" t="str">
        <f t="shared" si="96"/>
        <v/>
      </c>
      <c r="AA503" s="15" t="str">
        <f>IF(W503=MIN(W:W),G503,"")</f>
        <v/>
      </c>
    </row>
    <row r="504" spans="7:27" x14ac:dyDescent="0.2">
      <c r="G504" s="15">
        <v>24777</v>
      </c>
      <c r="H504" s="3">
        <v>7.1469999999999997E-3</v>
      </c>
      <c r="I504" s="3">
        <v>2.7829999999999999E-3</v>
      </c>
      <c r="J504" s="3">
        <v>2.9673590000000001E-3</v>
      </c>
      <c r="K504" s="3">
        <f t="shared" si="92"/>
        <v>7.1469999999999997E-3</v>
      </c>
      <c r="L504" s="3">
        <f t="shared" si="93"/>
        <v>1.007147</v>
      </c>
      <c r="M504" s="3">
        <f t="shared" si="94"/>
        <v>2.7829999999999999E-3</v>
      </c>
      <c r="N504" s="3">
        <f t="shared" si="93"/>
        <v>1.002783</v>
      </c>
      <c r="O504" s="3">
        <f t="shared" si="95"/>
        <v>2.9673590000000001E-3</v>
      </c>
      <c r="P504" s="3">
        <f t="shared" si="88"/>
        <v>1.0029673589999999</v>
      </c>
      <c r="Q504" s="3">
        <f t="shared" si="99"/>
        <v>5.4013999999999998E-3</v>
      </c>
      <c r="R504" s="3">
        <f t="shared" si="89"/>
        <v>1.0054014</v>
      </c>
      <c r="S504" s="17">
        <f t="shared" si="90"/>
        <v>7.4513665376424454</v>
      </c>
      <c r="T504" s="18">
        <f>IF(S504&lt;MAX(S$2:S504),(S504-MAX($S$2:S504))/MAX($S$2:S504),"")</f>
        <v>-1.2817880929959962E-2</v>
      </c>
      <c r="U504" s="18">
        <f t="shared" si="98"/>
        <v>-1.8121399999999913E-2</v>
      </c>
      <c r="V504" s="18">
        <f t="shared" si="97"/>
        <v>-1.2817880929959962E-2</v>
      </c>
      <c r="W504" s="18" t="str">
        <f t="shared" si="91"/>
        <v/>
      </c>
      <c r="X504" s="16" t="str">
        <f>IF(W504&lt;0,COUNTIF($V$2:V504,W504),"")</f>
        <v/>
      </c>
      <c r="Y504" s="16" t="str">
        <f>IF(W504&lt;0,COUNTIF(U504:$U$1045,W504)-1,"")</f>
        <v/>
      </c>
      <c r="Z504" s="20" t="str">
        <f t="shared" si="96"/>
        <v/>
      </c>
      <c r="AA504" s="15" t="str">
        <f>IF(W504=MIN(W:W),G504,"")</f>
        <v/>
      </c>
    </row>
    <row r="505" spans="7:27" x14ac:dyDescent="0.2">
      <c r="G505" s="15">
        <v>24807</v>
      </c>
      <c r="H505" s="3">
        <v>3.3805000000000002E-2</v>
      </c>
      <c r="I505" s="3">
        <v>6.87E-4</v>
      </c>
      <c r="J505" s="3">
        <v>2.9585800000000002E-3</v>
      </c>
      <c r="K505" s="3">
        <f t="shared" si="92"/>
        <v>3.3805000000000002E-2</v>
      </c>
      <c r="L505" s="3">
        <f t="shared" si="93"/>
        <v>1.0338050000000001</v>
      </c>
      <c r="M505" s="3">
        <f t="shared" si="94"/>
        <v>6.87E-4</v>
      </c>
      <c r="N505" s="3">
        <f t="shared" si="93"/>
        <v>1.0006870000000001</v>
      </c>
      <c r="O505" s="3">
        <f t="shared" si="95"/>
        <v>2.9585800000000002E-3</v>
      </c>
      <c r="P505" s="3">
        <f t="shared" si="88"/>
        <v>1.00295858</v>
      </c>
      <c r="Q505" s="3">
        <f t="shared" si="99"/>
        <v>2.0557799999999998E-2</v>
      </c>
      <c r="R505" s="3">
        <f t="shared" si="89"/>
        <v>1.0205578</v>
      </c>
      <c r="S505" s="17">
        <f t="shared" si="90"/>
        <v>7.6045502406499912</v>
      </c>
      <c r="T505" s="18" t="str">
        <f>IF(S505&lt;MAX(S$2:S505),(S505-MAX($S$2:S505))/MAX($S$2:S505),"")</f>
        <v/>
      </c>
      <c r="U505" s="18" t="str">
        <f t="shared" si="98"/>
        <v/>
      </c>
      <c r="V505" s="18" t="str">
        <f t="shared" si="97"/>
        <v/>
      </c>
      <c r="W505" s="18" t="str">
        <f t="shared" si="91"/>
        <v/>
      </c>
      <c r="X505" s="16" t="str">
        <f>IF(W505&lt;0,COUNTIF($V$2:V505,W505),"")</f>
        <v/>
      </c>
      <c r="Y505" s="16" t="str">
        <f>IF(W505&lt;0,COUNTIF(U505:$U$1045,W505)-1,"")</f>
        <v/>
      </c>
      <c r="Z505" s="20" t="str">
        <f t="shared" si="96"/>
        <v/>
      </c>
      <c r="AA505" s="15" t="str">
        <f>IF(W505=MIN(W:W),G505,"")</f>
        <v/>
      </c>
    </row>
    <row r="506" spans="7:27" x14ac:dyDescent="0.2">
      <c r="G506" s="15">
        <v>24838</v>
      </c>
      <c r="H506" s="3">
        <v>-3.6292999999999999E-2</v>
      </c>
      <c r="I506" s="3">
        <v>1.4534999999999999E-2</v>
      </c>
      <c r="J506" s="3">
        <v>5.8997049999999999E-3</v>
      </c>
      <c r="K506" s="3">
        <f t="shared" si="92"/>
        <v>-3.6292999999999999E-2</v>
      </c>
      <c r="L506" s="3">
        <f t="shared" si="93"/>
        <v>0.96370699999999998</v>
      </c>
      <c r="M506" s="3">
        <f t="shared" si="94"/>
        <v>1.4534999999999999E-2</v>
      </c>
      <c r="N506" s="3">
        <f t="shared" si="93"/>
        <v>1.014535</v>
      </c>
      <c r="O506" s="3">
        <f t="shared" si="95"/>
        <v>5.8997049999999999E-3</v>
      </c>
      <c r="P506" s="3">
        <f t="shared" si="88"/>
        <v>1.005899705</v>
      </c>
      <c r="Q506" s="3">
        <f t="shared" si="99"/>
        <v>-1.5961799999999998E-2</v>
      </c>
      <c r="R506" s="3">
        <f t="shared" si="89"/>
        <v>0.98403819999999997</v>
      </c>
      <c r="S506" s="17">
        <f t="shared" si="90"/>
        <v>7.4831679306187837</v>
      </c>
      <c r="T506" s="18">
        <f>IF(S506&lt;MAX(S$2:S506),(S506-MAX($S$2:S506))/MAX($S$2:S506),"")</f>
        <v>-1.5961800000000057E-2</v>
      </c>
      <c r="U506" s="18">
        <f t="shared" si="98"/>
        <v>-1.5961800000000057E-2</v>
      </c>
      <c r="V506" s="18">
        <f t="shared" si="97"/>
        <v>-3.4219644762800018E-2</v>
      </c>
      <c r="W506" s="18" t="str">
        <f t="shared" si="91"/>
        <v/>
      </c>
      <c r="X506" s="16" t="str">
        <f>IF(W506&lt;0,COUNTIF($V$2:V506,W506),"")</f>
        <v/>
      </c>
      <c r="Y506" s="16" t="str">
        <f>IF(W506&lt;0,COUNTIF(U506:$U$1045,W506)-1,"")</f>
        <v/>
      </c>
      <c r="Z506" s="20" t="str">
        <f t="shared" si="96"/>
        <v/>
      </c>
      <c r="AA506" s="15" t="str">
        <f>IF(W506=MIN(W:W),G506,"")</f>
        <v/>
      </c>
    </row>
    <row r="507" spans="7:27" x14ac:dyDescent="0.2">
      <c r="G507" s="15">
        <v>24869</v>
      </c>
      <c r="H507" s="3">
        <v>-3.3590000000000002E-2</v>
      </c>
      <c r="I507" s="3">
        <v>4.0000000000000001E-3</v>
      </c>
      <c r="J507" s="3">
        <v>2.9325509999999998E-3</v>
      </c>
      <c r="K507" s="3">
        <f t="shared" si="92"/>
        <v>-3.3590000000000002E-2</v>
      </c>
      <c r="L507" s="3">
        <f t="shared" si="93"/>
        <v>0.96640999999999999</v>
      </c>
      <c r="M507" s="3">
        <f t="shared" si="94"/>
        <v>4.0000000000000001E-3</v>
      </c>
      <c r="N507" s="3">
        <f t="shared" si="93"/>
        <v>1.004</v>
      </c>
      <c r="O507" s="3">
        <f t="shared" si="95"/>
        <v>2.9325509999999998E-3</v>
      </c>
      <c r="P507" s="3">
        <f t="shared" si="88"/>
        <v>1.002932551</v>
      </c>
      <c r="Q507" s="3">
        <f t="shared" si="99"/>
        <v>-1.8554000000000001E-2</v>
      </c>
      <c r="R507" s="3">
        <f t="shared" si="89"/>
        <v>0.98144600000000004</v>
      </c>
      <c r="S507" s="17">
        <f t="shared" si="90"/>
        <v>7.3443252328340831</v>
      </c>
      <c r="T507" s="18">
        <f>IF(S507&lt;MAX(S$2:S507),(S507-MAX($S$2:S507))/MAX($S$2:S507),"")</f>
        <v>-3.4219644762800018E-2</v>
      </c>
      <c r="U507" s="18">
        <f t="shared" si="98"/>
        <v>-3.4219644762800018E-2</v>
      </c>
      <c r="V507" s="18">
        <f t="shared" si="97"/>
        <v>-3.4219644762800018E-2</v>
      </c>
      <c r="W507" s="18" t="str">
        <f t="shared" si="91"/>
        <v/>
      </c>
      <c r="X507" s="16" t="str">
        <f>IF(W507&lt;0,COUNTIF($V$2:V507,W507),"")</f>
        <v/>
      </c>
      <c r="Y507" s="16" t="str">
        <f>IF(W507&lt;0,COUNTIF(U507:$U$1045,W507)-1,"")</f>
        <v/>
      </c>
      <c r="Z507" s="20" t="str">
        <f t="shared" si="96"/>
        <v/>
      </c>
      <c r="AA507" s="15" t="str">
        <f>IF(W507=MIN(W:W),G507,"")</f>
        <v/>
      </c>
    </row>
    <row r="508" spans="7:27" x14ac:dyDescent="0.2">
      <c r="G508" s="15">
        <v>24898</v>
      </c>
      <c r="H508" s="3">
        <v>5.8520000000000004E-3</v>
      </c>
      <c r="I508" s="3">
        <v>-2.6099999999999999E-3</v>
      </c>
      <c r="J508" s="3">
        <v>2.9239769999999999E-3</v>
      </c>
      <c r="K508" s="3">
        <f t="shared" si="92"/>
        <v>5.8520000000000004E-3</v>
      </c>
      <c r="L508" s="3">
        <f t="shared" si="93"/>
        <v>1.005852</v>
      </c>
      <c r="M508" s="3">
        <f t="shared" si="94"/>
        <v>-2.6099999999999999E-3</v>
      </c>
      <c r="N508" s="3">
        <f t="shared" si="93"/>
        <v>0.99739</v>
      </c>
      <c r="O508" s="3">
        <f t="shared" si="95"/>
        <v>2.9239769999999999E-3</v>
      </c>
      <c r="P508" s="3">
        <f t="shared" si="88"/>
        <v>1.002923977</v>
      </c>
      <c r="Q508" s="3">
        <f t="shared" si="99"/>
        <v>2.4672000000000001E-3</v>
      </c>
      <c r="R508" s="3">
        <f t="shared" si="89"/>
        <v>1.0024671999999999</v>
      </c>
      <c r="S508" s="17">
        <f t="shared" si="90"/>
        <v>7.3624451520485303</v>
      </c>
      <c r="T508" s="18">
        <f>IF(S508&lt;MAX(S$2:S508),(S508-MAX($S$2:S508))/MAX($S$2:S508),"")</f>
        <v>-3.1836871470358928E-2</v>
      </c>
      <c r="U508" s="18">
        <f t="shared" si="98"/>
        <v>-3.4219644762800018E-2</v>
      </c>
      <c r="V508" s="18">
        <f t="shared" si="97"/>
        <v>-3.1836871470358928E-2</v>
      </c>
      <c r="W508" s="18" t="str">
        <f t="shared" si="91"/>
        <v/>
      </c>
      <c r="X508" s="16" t="str">
        <f>IF(W508&lt;0,COUNTIF($V$2:V508,W508),"")</f>
        <v/>
      </c>
      <c r="Y508" s="16" t="str">
        <f>IF(W508&lt;0,COUNTIF(U508:$U$1045,W508)-1,"")</f>
        <v/>
      </c>
      <c r="Z508" s="20" t="str">
        <f t="shared" si="96"/>
        <v/>
      </c>
      <c r="AA508" s="15" t="str">
        <f>IF(W508=MIN(W:W),G508,"")</f>
        <v/>
      </c>
    </row>
    <row r="509" spans="7:27" x14ac:dyDescent="0.2">
      <c r="G509" s="15">
        <v>24929</v>
      </c>
      <c r="H509" s="3">
        <v>9.4822000000000004E-2</v>
      </c>
      <c r="I509" s="3">
        <v>-1.5900000000000001E-3</v>
      </c>
      <c r="J509" s="3">
        <v>2.9154519999999998E-3</v>
      </c>
      <c r="K509" s="3">
        <f t="shared" si="92"/>
        <v>9.4822000000000004E-2</v>
      </c>
      <c r="L509" s="3">
        <f t="shared" si="93"/>
        <v>1.094822</v>
      </c>
      <c r="M509" s="3">
        <f t="shared" si="94"/>
        <v>-1.5900000000000001E-3</v>
      </c>
      <c r="N509" s="3">
        <f t="shared" si="93"/>
        <v>0.99841000000000002</v>
      </c>
      <c r="O509" s="3">
        <f t="shared" si="95"/>
        <v>2.9154519999999998E-3</v>
      </c>
      <c r="P509" s="3">
        <f t="shared" si="88"/>
        <v>1.0029154520000001</v>
      </c>
      <c r="Q509" s="3">
        <f t="shared" si="99"/>
        <v>5.62572E-2</v>
      </c>
      <c r="R509" s="3">
        <f t="shared" si="89"/>
        <v>1.0562571999999999</v>
      </c>
      <c r="S509" s="17">
        <f t="shared" si="90"/>
        <v>7.7766357014563541</v>
      </c>
      <c r="T509" s="18" t="str">
        <f>IF(S509&lt;MAX(S$2:S509),(S509-MAX($S$2:S509))/MAX($S$2:S509),"")</f>
        <v/>
      </c>
      <c r="U509" s="18" t="str">
        <f t="shared" si="98"/>
        <v/>
      </c>
      <c r="V509" s="18" t="str">
        <f t="shared" si="97"/>
        <v/>
      </c>
      <c r="W509" s="18" t="str">
        <f t="shared" si="91"/>
        <v/>
      </c>
      <c r="X509" s="16" t="str">
        <f>IF(W509&lt;0,COUNTIF($V$2:V509,W509),"")</f>
        <v/>
      </c>
      <c r="Y509" s="16" t="str">
        <f>IF(W509&lt;0,COUNTIF(U509:$U$1045,W509)-1,"")</f>
        <v/>
      </c>
      <c r="Z509" s="20" t="str">
        <f t="shared" si="96"/>
        <v/>
      </c>
      <c r="AA509" s="15" t="str">
        <f>IF(W509=MIN(W:W),G509,"")</f>
        <v/>
      </c>
    </row>
    <row r="510" spans="7:27" x14ac:dyDescent="0.2">
      <c r="G510" s="15">
        <v>24959</v>
      </c>
      <c r="H510" s="3">
        <v>2.7224999999999999E-2</v>
      </c>
      <c r="I510" s="3">
        <v>6.3629999999999997E-3</v>
      </c>
      <c r="J510" s="3">
        <v>2.9069769999999998E-3</v>
      </c>
      <c r="K510" s="3">
        <f t="shared" si="92"/>
        <v>2.7224999999999999E-2</v>
      </c>
      <c r="L510" s="3">
        <f t="shared" si="93"/>
        <v>1.0272250000000001</v>
      </c>
      <c r="M510" s="3">
        <f t="shared" si="94"/>
        <v>6.3629999999999997E-3</v>
      </c>
      <c r="N510" s="3">
        <f t="shared" si="93"/>
        <v>1.0063629999999999</v>
      </c>
      <c r="O510" s="3">
        <f t="shared" si="95"/>
        <v>2.9069769999999998E-3</v>
      </c>
      <c r="P510" s="3">
        <f t="shared" si="88"/>
        <v>1.0029069770000001</v>
      </c>
      <c r="Q510" s="3">
        <f t="shared" si="99"/>
        <v>1.88802E-2</v>
      </c>
      <c r="R510" s="3">
        <f t="shared" si="89"/>
        <v>1.0188801999999999</v>
      </c>
      <c r="S510" s="17">
        <f t="shared" si="90"/>
        <v>7.9234601388269894</v>
      </c>
      <c r="T510" s="18" t="str">
        <f>IF(S510&lt;MAX(S$2:S510),(S510-MAX($S$2:S510))/MAX($S$2:S510),"")</f>
        <v/>
      </c>
      <c r="U510" s="18" t="str">
        <f t="shared" si="98"/>
        <v/>
      </c>
      <c r="V510" s="18" t="str">
        <f t="shared" si="97"/>
        <v/>
      </c>
      <c r="W510" s="18" t="str">
        <f t="shared" si="91"/>
        <v/>
      </c>
      <c r="X510" s="16" t="str">
        <f>IF(W510&lt;0,COUNTIF($V$2:V510,W510),"")</f>
        <v/>
      </c>
      <c r="Y510" s="16" t="str">
        <f>IF(W510&lt;0,COUNTIF(U510:$U$1045,W510)-1,"")</f>
        <v/>
      </c>
      <c r="Z510" s="20" t="str">
        <f t="shared" si="96"/>
        <v/>
      </c>
      <c r="AA510" s="15" t="str">
        <f>IF(W510=MIN(W:W),G510,"")</f>
        <v/>
      </c>
    </row>
    <row r="511" spans="7:27" x14ac:dyDescent="0.2">
      <c r="G511" s="15">
        <v>24990</v>
      </c>
      <c r="H511" s="3">
        <v>1.1238E-2</v>
      </c>
      <c r="I511" s="3">
        <v>1.6674999999999999E-2</v>
      </c>
      <c r="J511" s="3">
        <v>5.7971009999999998E-3</v>
      </c>
      <c r="K511" s="3">
        <f t="shared" si="92"/>
        <v>1.1238E-2</v>
      </c>
      <c r="L511" s="3">
        <f t="shared" si="93"/>
        <v>1.0112380000000001</v>
      </c>
      <c r="M511" s="3">
        <f t="shared" si="94"/>
        <v>1.6674999999999999E-2</v>
      </c>
      <c r="N511" s="3">
        <f t="shared" si="93"/>
        <v>1.016675</v>
      </c>
      <c r="O511" s="3">
        <f t="shared" si="95"/>
        <v>5.7971009999999998E-3</v>
      </c>
      <c r="P511" s="3">
        <f t="shared" si="88"/>
        <v>1.005797101</v>
      </c>
      <c r="Q511" s="3">
        <f t="shared" si="99"/>
        <v>1.3412799999999999E-2</v>
      </c>
      <c r="R511" s="3">
        <f t="shared" si="89"/>
        <v>1.0134128</v>
      </c>
      <c r="S511" s="17">
        <f t="shared" si="90"/>
        <v>8.0297359249770484</v>
      </c>
      <c r="T511" s="18" t="str">
        <f>IF(S511&lt;MAX(S$2:S511),(S511-MAX($S$2:S511))/MAX($S$2:S511),"")</f>
        <v/>
      </c>
      <c r="U511" s="18" t="str">
        <f t="shared" si="98"/>
        <v/>
      </c>
      <c r="V511" s="18" t="str">
        <f t="shared" si="97"/>
        <v/>
      </c>
      <c r="W511" s="18" t="str">
        <f t="shared" si="91"/>
        <v/>
      </c>
      <c r="X511" s="16" t="str">
        <f>IF(W511&lt;0,COUNTIF($V$2:V511,W511),"")</f>
        <v/>
      </c>
      <c r="Y511" s="16" t="str">
        <f>IF(W511&lt;0,COUNTIF(U511:$U$1045,W511)-1,"")</f>
        <v/>
      </c>
      <c r="Z511" s="20" t="str">
        <f t="shared" si="96"/>
        <v/>
      </c>
      <c r="AA511" s="15" t="str">
        <f>IF(W511=MIN(W:W),G511,"")</f>
        <v/>
      </c>
    </row>
    <row r="512" spans="7:27" x14ac:dyDescent="0.2">
      <c r="G512" s="15">
        <v>25020</v>
      </c>
      <c r="H512" s="3">
        <v>-2.2041999999999999E-2</v>
      </c>
      <c r="I512" s="3">
        <v>1.7638000000000001E-2</v>
      </c>
      <c r="J512" s="3">
        <v>5.7636889999999998E-3</v>
      </c>
      <c r="K512" s="3">
        <f t="shared" si="92"/>
        <v>-2.2041999999999999E-2</v>
      </c>
      <c r="L512" s="3">
        <f t="shared" si="93"/>
        <v>0.97795799999999999</v>
      </c>
      <c r="M512" s="3">
        <f t="shared" si="94"/>
        <v>1.7638000000000001E-2</v>
      </c>
      <c r="N512" s="3">
        <f t="shared" si="93"/>
        <v>1.017638</v>
      </c>
      <c r="O512" s="3">
        <f t="shared" si="95"/>
        <v>5.7636889999999998E-3</v>
      </c>
      <c r="P512" s="3">
        <f t="shared" si="88"/>
        <v>1.0057636889999999</v>
      </c>
      <c r="Q512" s="3">
        <f t="shared" si="99"/>
        <v>-6.1699999999999984E-3</v>
      </c>
      <c r="R512" s="3">
        <f t="shared" si="89"/>
        <v>0.99382999999999999</v>
      </c>
      <c r="S512" s="17">
        <f t="shared" si="90"/>
        <v>7.9801924543199396</v>
      </c>
      <c r="T512" s="18">
        <f>IF(S512&lt;MAX(S$2:S512),(S512-MAX($S$2:S512))/MAX($S$2:S512),"")</f>
        <v>-6.1700000000000435E-3</v>
      </c>
      <c r="U512" s="18">
        <f t="shared" si="98"/>
        <v>-6.1700000000000435E-3</v>
      </c>
      <c r="V512" s="18">
        <f t="shared" si="97"/>
        <v>-6.1700000000000435E-3</v>
      </c>
      <c r="W512" s="18" t="str">
        <f t="shared" si="91"/>
        <v/>
      </c>
      <c r="X512" s="16" t="str">
        <f>IF(W512&lt;0,COUNTIF($V$2:V512,W512),"")</f>
        <v/>
      </c>
      <c r="Y512" s="16" t="str">
        <f>IF(W512&lt;0,COUNTIF(U512:$U$1045,W512)-1,"")</f>
        <v/>
      </c>
      <c r="Z512" s="20" t="str">
        <f t="shared" si="96"/>
        <v/>
      </c>
      <c r="AA512" s="15" t="str">
        <f>IF(W512=MIN(W:W),G512,"")</f>
        <v/>
      </c>
    </row>
    <row r="513" spans="7:27" x14ac:dyDescent="0.2">
      <c r="G513" s="15">
        <v>25051</v>
      </c>
      <c r="H513" s="3">
        <v>1.7735999999999998E-2</v>
      </c>
      <c r="I513" s="3">
        <v>2.0990000000000002E-3</v>
      </c>
      <c r="J513" s="3">
        <v>2.8653300000000001E-3</v>
      </c>
      <c r="K513" s="3">
        <f t="shared" si="92"/>
        <v>1.7735999999999998E-2</v>
      </c>
      <c r="L513" s="3">
        <f t="shared" si="93"/>
        <v>1.017736</v>
      </c>
      <c r="M513" s="3">
        <f t="shared" si="94"/>
        <v>2.0990000000000002E-3</v>
      </c>
      <c r="N513" s="3">
        <f t="shared" si="93"/>
        <v>1.0020990000000001</v>
      </c>
      <c r="O513" s="3">
        <f t="shared" si="95"/>
        <v>2.8653300000000001E-3</v>
      </c>
      <c r="P513" s="3">
        <f t="shared" si="88"/>
        <v>1.0028653300000001</v>
      </c>
      <c r="Q513" s="3">
        <f t="shared" si="99"/>
        <v>1.1481199999999999E-2</v>
      </c>
      <c r="R513" s="3">
        <f t="shared" si="89"/>
        <v>1.0114812</v>
      </c>
      <c r="S513" s="17">
        <f t="shared" si="90"/>
        <v>8.0718146399264779</v>
      </c>
      <c r="T513" s="18" t="str">
        <f>IF(S513&lt;MAX(S$2:S513),(S513-MAX($S$2:S513))/MAX($S$2:S513),"")</f>
        <v/>
      </c>
      <c r="U513" s="18" t="str">
        <f t="shared" si="98"/>
        <v/>
      </c>
      <c r="V513" s="18" t="str">
        <f t="shared" si="97"/>
        <v/>
      </c>
      <c r="W513" s="18" t="str">
        <f t="shared" si="91"/>
        <v/>
      </c>
      <c r="X513" s="16" t="str">
        <f>IF(W513&lt;0,COUNTIF($V$2:V513,W513),"")</f>
        <v/>
      </c>
      <c r="Y513" s="16" t="str">
        <f>IF(W513&lt;0,COUNTIF(U513:$U$1045,W513)-1,"")</f>
        <v/>
      </c>
      <c r="Z513" s="20" t="str">
        <f t="shared" si="96"/>
        <v/>
      </c>
      <c r="AA513" s="15" t="str">
        <f>IF(W513=MIN(W:W),G513,"")</f>
        <v/>
      </c>
    </row>
    <row r="514" spans="7:27" x14ac:dyDescent="0.2">
      <c r="G514" s="15">
        <v>25082</v>
      </c>
      <c r="H514" s="3">
        <v>4.4770999999999998E-2</v>
      </c>
      <c r="I514" s="3">
        <v>5.5290000000000001E-3</v>
      </c>
      <c r="J514" s="3">
        <v>2.8571429999999999E-3</v>
      </c>
      <c r="K514" s="3">
        <f t="shared" si="92"/>
        <v>4.4770999999999998E-2</v>
      </c>
      <c r="L514" s="3">
        <f t="shared" si="93"/>
        <v>1.0447709999999999</v>
      </c>
      <c r="M514" s="3">
        <f t="shared" si="94"/>
        <v>5.5290000000000001E-3</v>
      </c>
      <c r="N514" s="3">
        <f t="shared" si="93"/>
        <v>1.0055289999999999</v>
      </c>
      <c r="O514" s="3">
        <f t="shared" si="95"/>
        <v>2.8571429999999999E-3</v>
      </c>
      <c r="P514" s="3">
        <f t="shared" ref="P514:P577" si="100">IF(O514="","",1+O514)</f>
        <v>1.002857143</v>
      </c>
      <c r="Q514" s="3">
        <f t="shared" si="99"/>
        <v>2.9074199999999998E-2</v>
      </c>
      <c r="R514" s="3">
        <f t="shared" ref="R514:R577" si="101">IF(Q514="","",1+Q514)</f>
        <v>1.0290741999999999</v>
      </c>
      <c r="S514" s="17">
        <f t="shared" ref="S514:S577" si="102">IF(G514=$B$4,(1+Q514),IF(AND(G514&gt;$B$4,G514&lt;=$B$5),(1+Q514)*S513,""))</f>
        <v>8.3064961931306271</v>
      </c>
      <c r="T514" s="18" t="str">
        <f>IF(S514&lt;MAX(S$2:S514),(S514-MAX($S$2:S514))/MAX($S$2:S514),"")</f>
        <v/>
      </c>
      <c r="U514" s="18" t="str">
        <f t="shared" si="98"/>
        <v/>
      </c>
      <c r="V514" s="18" t="str">
        <f t="shared" si="97"/>
        <v/>
      </c>
      <c r="W514" s="18" t="str">
        <f t="shared" ref="W514:W577" si="103">IF(AND(V514=U514,T514&lt;-$B$6),T514,"")</f>
        <v/>
      </c>
      <c r="X514" s="16" t="str">
        <f>IF(W514&lt;0,COUNTIF($V$2:V514,W514),"")</f>
        <v/>
      </c>
      <c r="Y514" s="16" t="str">
        <f>IF(W514&lt;0,COUNTIF(U514:$U$1045,W514)-1,"")</f>
        <v/>
      </c>
      <c r="Z514" s="20" t="str">
        <f t="shared" si="96"/>
        <v/>
      </c>
      <c r="AA514" s="15" t="str">
        <f>IF(W514=MIN(W:W),G514,"")</f>
        <v/>
      </c>
    </row>
    <row r="515" spans="7:27" x14ac:dyDescent="0.2">
      <c r="G515" s="15">
        <v>25112</v>
      </c>
      <c r="H515" s="3">
        <v>8.6840000000000007E-3</v>
      </c>
      <c r="I515" s="3">
        <v>9.1200000000000005E-4</v>
      </c>
      <c r="J515" s="3">
        <v>5.6980060000000003E-3</v>
      </c>
      <c r="K515" s="3">
        <f t="shared" ref="K515:K578" si="104">IF(AND($G515&gt;=$B$4,$G515&lt;=$B$5),IF($B$7="Real",(1+H515)/(1+J515)-1,H515),"")</f>
        <v>8.6840000000000007E-3</v>
      </c>
      <c r="L515" s="3">
        <f t="shared" ref="L515:N578" si="105">IF(K515="","",1+K515)</f>
        <v>1.0086839999999999</v>
      </c>
      <c r="M515" s="3">
        <f t="shared" ref="M515:M578" si="106">IF(AND($G515&gt;=$B$4,$G515&lt;=$B$5),IF($B$7="Real",(1+I515)/(1+J515)-1,I515),"")</f>
        <v>9.1200000000000005E-4</v>
      </c>
      <c r="N515" s="3">
        <f t="shared" si="105"/>
        <v>1.000912</v>
      </c>
      <c r="O515" s="3">
        <f t="shared" ref="O515:O578" si="107">IF(AND($G515&gt;=$B$4,$G515&lt;=$B$5),IF($B$7="Real",(1+J515)/(1+J515)-1,J515),"")</f>
        <v>5.6980060000000003E-3</v>
      </c>
      <c r="P515" s="3">
        <f t="shared" si="100"/>
        <v>1.005698006</v>
      </c>
      <c r="Q515" s="3">
        <f t="shared" si="99"/>
        <v>5.5752000000000006E-3</v>
      </c>
      <c r="R515" s="3">
        <f t="shared" si="101"/>
        <v>1.0055752</v>
      </c>
      <c r="S515" s="17">
        <f t="shared" si="102"/>
        <v>8.3528065707065693</v>
      </c>
      <c r="T515" s="18" t="str">
        <f>IF(S515&lt;MAX(S$2:S515),(S515-MAX($S$2:S515))/MAX($S$2:S515),"")</f>
        <v/>
      </c>
      <c r="U515" s="18" t="str">
        <f t="shared" si="98"/>
        <v/>
      </c>
      <c r="V515" s="18" t="str">
        <f t="shared" si="97"/>
        <v/>
      </c>
      <c r="W515" s="18" t="str">
        <f t="shared" si="103"/>
        <v/>
      </c>
      <c r="X515" s="16" t="str">
        <f>IF(W515&lt;0,COUNTIF($V$2:V515,W515),"")</f>
        <v/>
      </c>
      <c r="Y515" s="16" t="str">
        <f>IF(W515&lt;0,COUNTIF(U515:$U$1045,W515)-1,"")</f>
        <v/>
      </c>
      <c r="Z515" s="20" t="str">
        <f t="shared" si="96"/>
        <v/>
      </c>
      <c r="AA515" s="15" t="str">
        <f>IF(W515=MIN(W:W),G515,"")</f>
        <v/>
      </c>
    </row>
    <row r="516" spans="7:27" x14ac:dyDescent="0.2">
      <c r="G516" s="15">
        <v>25143</v>
      </c>
      <c r="H516" s="3">
        <v>5.8501999999999998E-2</v>
      </c>
      <c r="I516" s="3">
        <v>-1.2800000000000001E-3</v>
      </c>
      <c r="J516" s="3">
        <v>2.8328609999999999E-3</v>
      </c>
      <c r="K516" s="3">
        <f t="shared" si="104"/>
        <v>5.8501999999999998E-2</v>
      </c>
      <c r="L516" s="3">
        <f t="shared" si="105"/>
        <v>1.0585020000000001</v>
      </c>
      <c r="M516" s="3">
        <f t="shared" si="106"/>
        <v>-1.2800000000000001E-3</v>
      </c>
      <c r="N516" s="3">
        <f t="shared" si="105"/>
        <v>0.99872000000000005</v>
      </c>
      <c r="O516" s="3">
        <f t="shared" si="107"/>
        <v>2.8328609999999999E-3</v>
      </c>
      <c r="P516" s="3">
        <f t="shared" si="100"/>
        <v>1.0028328609999999</v>
      </c>
      <c r="Q516" s="3">
        <f t="shared" si="99"/>
        <v>3.4589200000000001E-2</v>
      </c>
      <c r="R516" s="3">
        <f t="shared" si="101"/>
        <v>1.0345892000000001</v>
      </c>
      <c r="S516" s="17">
        <f t="shared" si="102"/>
        <v>8.6417234677420538</v>
      </c>
      <c r="T516" s="18" t="str">
        <f>IF(S516&lt;MAX(S$2:S516),(S516-MAX($S$2:S516))/MAX($S$2:S516),"")</f>
        <v/>
      </c>
      <c r="U516" s="18" t="str">
        <f t="shared" si="98"/>
        <v/>
      </c>
      <c r="V516" s="18" t="str">
        <f t="shared" si="97"/>
        <v/>
      </c>
      <c r="W516" s="18" t="str">
        <f t="shared" si="103"/>
        <v/>
      </c>
      <c r="X516" s="16" t="str">
        <f>IF(W516&lt;0,COUNTIF($V$2:V516,W516),"")</f>
        <v/>
      </c>
      <c r="Y516" s="16" t="str">
        <f>IF(W516&lt;0,COUNTIF(U516:$U$1045,W516)-1,"")</f>
        <v/>
      </c>
      <c r="Z516" s="20" t="str">
        <f t="shared" si="96"/>
        <v/>
      </c>
      <c r="AA516" s="15" t="str">
        <f>IF(W516=MIN(W:W),G516,"")</f>
        <v/>
      </c>
    </row>
    <row r="517" spans="7:27" x14ac:dyDescent="0.2">
      <c r="G517" s="15">
        <v>25173</v>
      </c>
      <c r="H517" s="3">
        <v>-3.5021999999999998E-2</v>
      </c>
      <c r="I517" s="3">
        <v>-1.7319999999999999E-2</v>
      </c>
      <c r="J517" s="3">
        <v>2.8248589999999999E-3</v>
      </c>
      <c r="K517" s="3">
        <f t="shared" si="104"/>
        <v>-3.5021999999999998E-2</v>
      </c>
      <c r="L517" s="3">
        <f t="shared" si="105"/>
        <v>0.964978</v>
      </c>
      <c r="M517" s="3">
        <f t="shared" si="106"/>
        <v>-1.7319999999999999E-2</v>
      </c>
      <c r="N517" s="3">
        <f t="shared" si="105"/>
        <v>0.98268</v>
      </c>
      <c r="O517" s="3">
        <f t="shared" si="107"/>
        <v>2.8248589999999999E-3</v>
      </c>
      <c r="P517" s="3">
        <f t="shared" si="100"/>
        <v>1.002824859</v>
      </c>
      <c r="Q517" s="3">
        <f t="shared" si="99"/>
        <v>-2.7941199999999999E-2</v>
      </c>
      <c r="R517" s="3">
        <f t="shared" si="101"/>
        <v>0.9720588</v>
      </c>
      <c r="S517" s="17">
        <f t="shared" si="102"/>
        <v>8.4002633439851788</v>
      </c>
      <c r="T517" s="18">
        <f>IF(S517&lt;MAX(S$2:S517),(S517-MAX($S$2:S517))/MAX($S$2:S517),"")</f>
        <v>-2.7941200000000083E-2</v>
      </c>
      <c r="U517" s="18">
        <f t="shared" si="98"/>
        <v>-2.7941200000000083E-2</v>
      </c>
      <c r="V517" s="18">
        <f t="shared" si="97"/>
        <v>-0.20524947448019473</v>
      </c>
      <c r="W517" s="18" t="str">
        <f t="shared" si="103"/>
        <v/>
      </c>
      <c r="X517" s="16" t="str">
        <f>IF(W517&lt;0,COUNTIF($V$2:V517,W517),"")</f>
        <v/>
      </c>
      <c r="Y517" s="16" t="str">
        <f>IF(W517&lt;0,COUNTIF(U517:$U$1045,W517)-1,"")</f>
        <v/>
      </c>
      <c r="Z517" s="20" t="str">
        <f t="shared" si="96"/>
        <v/>
      </c>
      <c r="AA517" s="15" t="str">
        <f>IF(W517=MIN(W:W),G517,"")</f>
        <v/>
      </c>
    </row>
    <row r="518" spans="7:27" x14ac:dyDescent="0.2">
      <c r="G518" s="15">
        <v>25204</v>
      </c>
      <c r="H518" s="3">
        <v>-7.2179999999999996E-3</v>
      </c>
      <c r="I518" s="3">
        <v>8.6359999999999996E-3</v>
      </c>
      <c r="J518" s="3">
        <v>2.8169010000000001E-3</v>
      </c>
      <c r="K518" s="3">
        <f t="shared" si="104"/>
        <v>-7.2179999999999996E-3</v>
      </c>
      <c r="L518" s="3">
        <f t="shared" si="105"/>
        <v>0.99278200000000005</v>
      </c>
      <c r="M518" s="3">
        <f t="shared" si="106"/>
        <v>8.6359999999999996E-3</v>
      </c>
      <c r="N518" s="3">
        <f t="shared" si="105"/>
        <v>1.0086360000000001</v>
      </c>
      <c r="O518" s="3">
        <f t="shared" si="107"/>
        <v>2.8169010000000001E-3</v>
      </c>
      <c r="P518" s="3">
        <f t="shared" si="100"/>
        <v>1.0028169010000001</v>
      </c>
      <c r="Q518" s="3">
        <f t="shared" si="99"/>
        <v>-8.763999999999994E-4</v>
      </c>
      <c r="R518" s="3">
        <f t="shared" si="101"/>
        <v>0.9991236</v>
      </c>
      <c r="S518" s="17">
        <f t="shared" si="102"/>
        <v>8.3929013531905099</v>
      </c>
      <c r="T518" s="18">
        <f>IF(S518&lt;MAX(S$2:S518),(S518-MAX($S$2:S518))/MAX($S$2:S518),"")</f>
        <v>-2.8793112332320119E-2</v>
      </c>
      <c r="U518" s="18">
        <f t="shared" si="98"/>
        <v>-2.8793112332320119E-2</v>
      </c>
      <c r="V518" s="18">
        <f t="shared" si="97"/>
        <v>-0.20524947448019473</v>
      </c>
      <c r="W518" s="18" t="str">
        <f t="shared" si="103"/>
        <v/>
      </c>
      <c r="X518" s="16" t="str">
        <f>IF(W518&lt;0,COUNTIF($V$2:V518,W518),"")</f>
        <v/>
      </c>
      <c r="Y518" s="16" t="str">
        <f>IF(W518&lt;0,COUNTIF(U518:$U$1045,W518)-1,"")</f>
        <v/>
      </c>
      <c r="Z518" s="20" t="str">
        <f t="shared" si="96"/>
        <v/>
      </c>
      <c r="AA518" s="15" t="str">
        <f>IF(W518=MIN(W:W),G518,"")</f>
        <v/>
      </c>
    </row>
    <row r="519" spans="7:27" x14ac:dyDescent="0.2">
      <c r="G519" s="15">
        <v>25235</v>
      </c>
      <c r="H519" s="3">
        <v>-5.3828000000000001E-2</v>
      </c>
      <c r="I519" s="3">
        <v>-1.32E-3</v>
      </c>
      <c r="J519" s="3">
        <v>5.617978E-3</v>
      </c>
      <c r="K519" s="3">
        <f t="shared" si="104"/>
        <v>-5.3828000000000001E-2</v>
      </c>
      <c r="L519" s="3">
        <f t="shared" si="105"/>
        <v>0.94617200000000001</v>
      </c>
      <c r="M519" s="3">
        <f t="shared" si="106"/>
        <v>-1.32E-3</v>
      </c>
      <c r="N519" s="3">
        <f t="shared" si="105"/>
        <v>0.99868000000000001</v>
      </c>
      <c r="O519" s="3">
        <f t="shared" si="107"/>
        <v>5.617978E-3</v>
      </c>
      <c r="P519" s="3">
        <f t="shared" si="100"/>
        <v>1.0056179780000001</v>
      </c>
      <c r="Q519" s="3">
        <f t="shared" si="99"/>
        <v>-3.2824800000000001E-2</v>
      </c>
      <c r="R519" s="3">
        <f t="shared" si="101"/>
        <v>0.96717520000000001</v>
      </c>
      <c r="S519" s="17">
        <f t="shared" si="102"/>
        <v>8.1174060448523022</v>
      </c>
      <c r="T519" s="18">
        <f>IF(S519&lt;MAX(S$2:S519),(S519-MAX($S$2:S519))/MAX($S$2:S519),"")</f>
        <v>-6.0672784178634157E-2</v>
      </c>
      <c r="U519" s="18">
        <f t="shared" si="98"/>
        <v>-6.0672784178634157E-2</v>
      </c>
      <c r="V519" s="18">
        <f t="shared" si="97"/>
        <v>-0.20524947448019473</v>
      </c>
      <c r="W519" s="18" t="str">
        <f t="shared" si="103"/>
        <v/>
      </c>
      <c r="X519" s="16" t="str">
        <f>IF(W519&lt;0,COUNTIF($V$2:V519,W519),"")</f>
        <v/>
      </c>
      <c r="Y519" s="16" t="str">
        <f>IF(W519&lt;0,COUNTIF(U519:$U$1045,W519)-1,"")</f>
        <v/>
      </c>
      <c r="Z519" s="20" t="str">
        <f t="shared" si="96"/>
        <v/>
      </c>
      <c r="AA519" s="15" t="str">
        <f>IF(W519=MIN(W:W),G519,"")</f>
        <v/>
      </c>
    </row>
    <row r="520" spans="7:27" x14ac:dyDescent="0.2">
      <c r="G520" s="15">
        <v>25263</v>
      </c>
      <c r="H520" s="3">
        <v>3.1350999999999997E-2</v>
      </c>
      <c r="I520" s="3">
        <v>9.7199999999999995E-3</v>
      </c>
      <c r="J520" s="3">
        <v>8.3798880000000003E-3</v>
      </c>
      <c r="K520" s="3">
        <f t="shared" si="104"/>
        <v>3.1350999999999997E-2</v>
      </c>
      <c r="L520" s="3">
        <f t="shared" si="105"/>
        <v>1.0313509999999999</v>
      </c>
      <c r="M520" s="3">
        <f t="shared" si="106"/>
        <v>9.7199999999999995E-3</v>
      </c>
      <c r="N520" s="3">
        <f t="shared" si="105"/>
        <v>1.00972</v>
      </c>
      <c r="O520" s="3">
        <f t="shared" si="107"/>
        <v>8.3798880000000003E-3</v>
      </c>
      <c r="P520" s="3">
        <f t="shared" si="100"/>
        <v>1.0083798879999999</v>
      </c>
      <c r="Q520" s="3">
        <f t="shared" si="99"/>
        <v>2.2698599999999996E-2</v>
      </c>
      <c r="R520" s="3">
        <f t="shared" si="101"/>
        <v>1.0226986</v>
      </c>
      <c r="S520" s="17">
        <f t="shared" si="102"/>
        <v>8.301659797701987</v>
      </c>
      <c r="T520" s="18">
        <f>IF(S520&lt;MAX(S$2:S520),(S520-MAX($S$2:S520))/MAX($S$2:S520),"")</f>
        <v>-3.9351371437591265E-2</v>
      </c>
      <c r="U520" s="18">
        <f t="shared" si="98"/>
        <v>-6.0672784178634157E-2</v>
      </c>
      <c r="V520" s="18">
        <f t="shared" si="97"/>
        <v>-0.20524947448019473</v>
      </c>
      <c r="W520" s="18" t="str">
        <f t="shared" si="103"/>
        <v/>
      </c>
      <c r="X520" s="16" t="str">
        <f>IF(W520&lt;0,COUNTIF($V$2:V520,W520),"")</f>
        <v/>
      </c>
      <c r="Y520" s="16" t="str">
        <f>IF(W520&lt;0,COUNTIF(U520:$U$1045,W520)-1,"")</f>
        <v/>
      </c>
      <c r="Z520" s="20" t="str">
        <f t="shared" si="96"/>
        <v/>
      </c>
      <c r="AA520" s="15" t="str">
        <f>IF(W520=MIN(W:W),G520,"")</f>
        <v/>
      </c>
    </row>
    <row r="521" spans="7:27" x14ac:dyDescent="0.2">
      <c r="G521" s="15">
        <v>25294</v>
      </c>
      <c r="H521" s="3">
        <v>1.9969000000000001E-2</v>
      </c>
      <c r="I521" s="3">
        <v>7.8530000000000006E-3</v>
      </c>
      <c r="J521" s="3">
        <v>5.540166E-3</v>
      </c>
      <c r="K521" s="3">
        <f t="shared" si="104"/>
        <v>1.9969000000000001E-2</v>
      </c>
      <c r="L521" s="3">
        <f t="shared" si="105"/>
        <v>1.0199689999999999</v>
      </c>
      <c r="M521" s="3">
        <f t="shared" si="106"/>
        <v>7.8530000000000006E-3</v>
      </c>
      <c r="N521" s="3">
        <f t="shared" si="105"/>
        <v>1.0078530000000001</v>
      </c>
      <c r="O521" s="3">
        <f t="shared" si="107"/>
        <v>5.540166E-3</v>
      </c>
      <c r="P521" s="3">
        <f t="shared" si="100"/>
        <v>1.0055401660000001</v>
      </c>
      <c r="Q521" s="3">
        <f t="shared" si="99"/>
        <v>1.51226E-2</v>
      </c>
      <c r="R521" s="3">
        <f t="shared" si="101"/>
        <v>1.0151226</v>
      </c>
      <c r="S521" s="17">
        <f t="shared" si="102"/>
        <v>8.4272024781587156</v>
      </c>
      <c r="T521" s="18">
        <f>IF(S521&lt;MAX(S$2:S521),(S521-MAX($S$2:S521))/MAX($S$2:S521),"")</f>
        <v>-2.4823866487293324E-2</v>
      </c>
      <c r="U521" s="18">
        <f t="shared" si="98"/>
        <v>-6.0672784178634157E-2</v>
      </c>
      <c r="V521" s="18">
        <f t="shared" si="97"/>
        <v>-0.20524947448019473</v>
      </c>
      <c r="W521" s="18" t="str">
        <f t="shared" si="103"/>
        <v/>
      </c>
      <c r="X521" s="16" t="str">
        <f>IF(W521&lt;0,COUNTIF($V$2:V521,W521),"")</f>
        <v/>
      </c>
      <c r="Y521" s="16" t="str">
        <f>IF(W521&lt;0,COUNTIF(U521:$U$1045,W521)-1,"")</f>
        <v/>
      </c>
      <c r="Z521" s="20" t="str">
        <f t="shared" si="96"/>
        <v/>
      </c>
      <c r="AA521" s="15" t="str">
        <f>IF(W521=MIN(W:W),G521,"")</f>
        <v/>
      </c>
    </row>
    <row r="522" spans="7:27" x14ac:dyDescent="0.2">
      <c r="G522" s="15">
        <v>25324</v>
      </c>
      <c r="H522" s="3">
        <v>4.0200000000000001E-3</v>
      </c>
      <c r="I522" s="3">
        <v>-8.1600000000000006E-3</v>
      </c>
      <c r="J522" s="3">
        <v>2.7548210000000002E-3</v>
      </c>
      <c r="K522" s="3">
        <f t="shared" si="104"/>
        <v>4.0200000000000001E-3</v>
      </c>
      <c r="L522" s="3">
        <f t="shared" si="105"/>
        <v>1.0040199999999999</v>
      </c>
      <c r="M522" s="3">
        <f t="shared" si="106"/>
        <v>-8.1600000000000006E-3</v>
      </c>
      <c r="N522" s="3">
        <f t="shared" si="105"/>
        <v>0.99184000000000005</v>
      </c>
      <c r="O522" s="3">
        <f t="shared" si="107"/>
        <v>2.7548210000000002E-3</v>
      </c>
      <c r="P522" s="3">
        <f t="shared" si="100"/>
        <v>1.0027548209999999</v>
      </c>
      <c r="Q522" s="3">
        <f t="shared" si="99"/>
        <v>-8.5200000000000033E-4</v>
      </c>
      <c r="R522" s="3">
        <f t="shared" si="101"/>
        <v>0.99914800000000004</v>
      </c>
      <c r="S522" s="17">
        <f t="shared" si="102"/>
        <v>8.420022501647324</v>
      </c>
      <c r="T522" s="18">
        <f>IF(S522&lt;MAX(S$2:S522),(S522-MAX($S$2:S522))/MAX($S$2:S522),"")</f>
        <v>-2.565471655304619E-2</v>
      </c>
      <c r="U522" s="18">
        <f t="shared" si="98"/>
        <v>-6.0672784178634157E-2</v>
      </c>
      <c r="V522" s="18">
        <f t="shared" si="97"/>
        <v>-0.20524947448019473</v>
      </c>
      <c r="W522" s="18" t="str">
        <f t="shared" si="103"/>
        <v/>
      </c>
      <c r="X522" s="16" t="str">
        <f>IF(W522&lt;0,COUNTIF($V$2:V522,W522),"")</f>
        <v/>
      </c>
      <c r="Y522" s="16" t="str">
        <f>IF(W522&lt;0,COUNTIF(U522:$U$1045,W522)-1,"")</f>
        <v/>
      </c>
      <c r="Z522" s="20" t="str">
        <f t="shared" si="96"/>
        <v/>
      </c>
      <c r="AA522" s="15" t="str">
        <f>IF(W522=MIN(W:W),G522,"")</f>
        <v/>
      </c>
    </row>
    <row r="523" spans="7:27" x14ac:dyDescent="0.2">
      <c r="G523" s="15">
        <v>25355</v>
      </c>
      <c r="H523" s="3">
        <v>-6.6750000000000004E-2</v>
      </c>
      <c r="I523" s="3">
        <v>-8.3899999999999999E-3</v>
      </c>
      <c r="J523" s="3">
        <v>5.4945050000000002E-3</v>
      </c>
      <c r="K523" s="3">
        <f t="shared" si="104"/>
        <v>-6.6750000000000004E-2</v>
      </c>
      <c r="L523" s="3">
        <f t="shared" si="105"/>
        <v>0.93325000000000002</v>
      </c>
      <c r="M523" s="3">
        <f t="shared" si="106"/>
        <v>-8.3899999999999999E-3</v>
      </c>
      <c r="N523" s="3">
        <f t="shared" si="105"/>
        <v>0.99160999999999999</v>
      </c>
      <c r="O523" s="3">
        <f t="shared" si="107"/>
        <v>5.4945050000000002E-3</v>
      </c>
      <c r="P523" s="3">
        <f t="shared" si="100"/>
        <v>1.0054945049999999</v>
      </c>
      <c r="Q523" s="3">
        <f t="shared" si="99"/>
        <v>-4.3406E-2</v>
      </c>
      <c r="R523" s="3">
        <f t="shared" si="101"/>
        <v>0.95659399999999994</v>
      </c>
      <c r="S523" s="17">
        <f t="shared" si="102"/>
        <v>8.05454300494082</v>
      </c>
      <c r="T523" s="18">
        <f>IF(S523&lt;MAX(S$2:S523),(S523-MAX($S$2:S523))/MAX($S$2:S523),"")</f>
        <v>-6.7947147926344695E-2</v>
      </c>
      <c r="U523" s="18">
        <f t="shared" si="98"/>
        <v>-6.7947147926344695E-2</v>
      </c>
      <c r="V523" s="18">
        <f t="shared" si="97"/>
        <v>-0.20524947448019473</v>
      </c>
      <c r="W523" s="18" t="str">
        <f t="shared" si="103"/>
        <v/>
      </c>
      <c r="X523" s="16" t="str">
        <f>IF(W523&lt;0,COUNTIF($V$2:V523,W523),"")</f>
        <v/>
      </c>
      <c r="Y523" s="16" t="str">
        <f>IF(W523&lt;0,COUNTIF(U523:$U$1045,W523)-1,"")</f>
        <v/>
      </c>
      <c r="Z523" s="20" t="str">
        <f t="shared" si="96"/>
        <v/>
      </c>
      <c r="AA523" s="15" t="str">
        <f>IF(W523=MIN(W:W),G523,"")</f>
        <v/>
      </c>
    </row>
    <row r="524" spans="7:27" x14ac:dyDescent="0.2">
      <c r="G524" s="15">
        <v>25385</v>
      </c>
      <c r="H524" s="3">
        <v>-6.4758999999999997E-2</v>
      </c>
      <c r="I524" s="3">
        <v>8.2480000000000001E-3</v>
      </c>
      <c r="J524" s="3">
        <v>5.4644810000000002E-3</v>
      </c>
      <c r="K524" s="3">
        <f t="shared" si="104"/>
        <v>-6.4758999999999997E-2</v>
      </c>
      <c r="L524" s="3">
        <f t="shared" si="105"/>
        <v>0.93524099999999999</v>
      </c>
      <c r="M524" s="3">
        <f t="shared" si="106"/>
        <v>8.2480000000000001E-3</v>
      </c>
      <c r="N524" s="3">
        <f t="shared" si="105"/>
        <v>1.008248</v>
      </c>
      <c r="O524" s="3">
        <f t="shared" si="107"/>
        <v>5.4644810000000002E-3</v>
      </c>
      <c r="P524" s="3">
        <f t="shared" si="100"/>
        <v>1.005464481</v>
      </c>
      <c r="Q524" s="3">
        <f t="shared" si="99"/>
        <v>-3.5556199999999996E-2</v>
      </c>
      <c r="R524" s="3">
        <f t="shared" si="101"/>
        <v>0.96444379999999996</v>
      </c>
      <c r="S524" s="17">
        <f t="shared" si="102"/>
        <v>7.7681540629485433</v>
      </c>
      <c r="T524" s="18">
        <f>IF(S524&lt;MAX(S$2:S524),(S524-MAX($S$2:S524))/MAX($S$2:S524),"")</f>
        <v>-0.10108740554524599</v>
      </c>
      <c r="U524" s="18">
        <f t="shared" si="98"/>
        <v>-0.10108740554524599</v>
      </c>
      <c r="V524" s="18">
        <f t="shared" si="97"/>
        <v>-0.20524947448019473</v>
      </c>
      <c r="W524" s="18" t="str">
        <f t="shared" si="103"/>
        <v/>
      </c>
      <c r="X524" s="16" t="str">
        <f>IF(W524&lt;0,COUNTIF($V$2:V524,W524),"")</f>
        <v/>
      </c>
      <c r="Y524" s="16" t="str">
        <f>IF(W524&lt;0,COUNTIF(U524:$U$1045,W524)-1,"")</f>
        <v/>
      </c>
      <c r="Z524" s="20" t="str">
        <f t="shared" si="96"/>
        <v/>
      </c>
      <c r="AA524" s="15" t="str">
        <f>IF(W524=MIN(W:W),G524,"")</f>
        <v/>
      </c>
    </row>
    <row r="525" spans="7:27" x14ac:dyDescent="0.2">
      <c r="G525" s="15">
        <v>25416</v>
      </c>
      <c r="H525" s="3">
        <v>5.1903999999999999E-2</v>
      </c>
      <c r="I525" s="3">
        <v>-1.83E-3</v>
      </c>
      <c r="J525" s="3">
        <v>5.4347830000000003E-3</v>
      </c>
      <c r="K525" s="3">
        <f t="shared" si="104"/>
        <v>5.1903999999999999E-2</v>
      </c>
      <c r="L525" s="3">
        <f t="shared" si="105"/>
        <v>1.051904</v>
      </c>
      <c r="M525" s="3">
        <f t="shared" si="106"/>
        <v>-1.83E-3</v>
      </c>
      <c r="N525" s="3">
        <f t="shared" si="105"/>
        <v>0.99817</v>
      </c>
      <c r="O525" s="3">
        <f t="shared" si="107"/>
        <v>5.4347830000000003E-3</v>
      </c>
      <c r="P525" s="3">
        <f t="shared" si="100"/>
        <v>1.0054347830000001</v>
      </c>
      <c r="Q525" s="3">
        <f t="shared" si="99"/>
        <v>3.0410399999999997E-2</v>
      </c>
      <c r="R525" s="3">
        <f t="shared" si="101"/>
        <v>1.0304104000000001</v>
      </c>
      <c r="S525" s="17">
        <f t="shared" si="102"/>
        <v>8.0043867352644344</v>
      </c>
      <c r="T525" s="18">
        <f>IF(S525&lt;MAX(S$2:S525),(S525-MAX($S$2:S525))/MAX($S$2:S525),"")</f>
        <v>-7.3751113982839053E-2</v>
      </c>
      <c r="U525" s="18">
        <f t="shared" si="98"/>
        <v>-0.10108740554524599</v>
      </c>
      <c r="V525" s="18">
        <f t="shared" si="97"/>
        <v>-0.20524947448019473</v>
      </c>
      <c r="W525" s="18" t="str">
        <f t="shared" si="103"/>
        <v/>
      </c>
      <c r="X525" s="16" t="str">
        <f>IF(W525&lt;0,COUNTIF($V$2:V525,W525),"")</f>
        <v/>
      </c>
      <c r="Y525" s="16" t="str">
        <f>IF(W525&lt;0,COUNTIF(U525:$U$1045,W525)-1,"")</f>
        <v/>
      </c>
      <c r="Z525" s="20" t="str">
        <f t="shared" si="96"/>
        <v/>
      </c>
      <c r="AA525" s="15" t="str">
        <f>IF(W525=MIN(W:W),G525,"")</f>
        <v/>
      </c>
    </row>
    <row r="526" spans="7:27" x14ac:dyDescent="0.2">
      <c r="G526" s="15">
        <v>25447</v>
      </c>
      <c r="H526" s="3">
        <v>-2.3602000000000001E-2</v>
      </c>
      <c r="I526" s="3">
        <v>-0.03</v>
      </c>
      <c r="J526" s="3">
        <v>2.7027029999999999E-3</v>
      </c>
      <c r="K526" s="3">
        <f t="shared" si="104"/>
        <v>-2.3602000000000001E-2</v>
      </c>
      <c r="L526" s="3">
        <f t="shared" si="105"/>
        <v>0.97639799999999999</v>
      </c>
      <c r="M526" s="3">
        <f t="shared" si="106"/>
        <v>-0.03</v>
      </c>
      <c r="N526" s="3">
        <f t="shared" si="105"/>
        <v>0.97</v>
      </c>
      <c r="O526" s="3">
        <f t="shared" si="107"/>
        <v>2.7027029999999999E-3</v>
      </c>
      <c r="P526" s="3">
        <f t="shared" si="100"/>
        <v>1.002702703</v>
      </c>
      <c r="Q526" s="3">
        <f t="shared" si="99"/>
        <v>-2.6161200000000003E-2</v>
      </c>
      <c r="R526" s="3">
        <f t="shared" si="101"/>
        <v>0.9738388</v>
      </c>
      <c r="S526" s="17">
        <f t="shared" si="102"/>
        <v>7.7949823730058343</v>
      </c>
      <c r="T526" s="18">
        <f>IF(S526&lt;MAX(S$2:S526),(S526-MAX($S$2:S526))/MAX($S$2:S526),"")</f>
        <v>-9.7982896339711231E-2</v>
      </c>
      <c r="U526" s="18">
        <f t="shared" si="98"/>
        <v>-0.10108740554524599</v>
      </c>
      <c r="V526" s="18">
        <f t="shared" si="97"/>
        <v>-0.20524947448019473</v>
      </c>
      <c r="W526" s="18" t="str">
        <f t="shared" si="103"/>
        <v/>
      </c>
      <c r="X526" s="16" t="str">
        <f>IF(W526&lt;0,COUNTIF($V$2:V526,W526),"")</f>
        <v/>
      </c>
      <c r="Y526" s="16" t="str">
        <f>IF(W526&lt;0,COUNTIF(U526:$U$1045,W526)-1,"")</f>
        <v/>
      </c>
      <c r="Z526" s="20" t="str">
        <f t="shared" si="96"/>
        <v/>
      </c>
      <c r="AA526" s="15" t="str">
        <f>IF(W526=MIN(W:W),G526,"")</f>
        <v/>
      </c>
    </row>
    <row r="527" spans="7:27" x14ac:dyDescent="0.2">
      <c r="G527" s="15">
        <v>25477</v>
      </c>
      <c r="H527" s="3">
        <v>5.6523999999999998E-2</v>
      </c>
      <c r="I527" s="3">
        <v>3.3269E-2</v>
      </c>
      <c r="J527" s="3">
        <v>5.3908360000000004E-3</v>
      </c>
      <c r="K527" s="3">
        <f t="shared" si="104"/>
        <v>5.6523999999999998E-2</v>
      </c>
      <c r="L527" s="3">
        <f t="shared" si="105"/>
        <v>1.056524</v>
      </c>
      <c r="M527" s="3">
        <f t="shared" si="106"/>
        <v>3.3269E-2</v>
      </c>
      <c r="N527" s="3">
        <f t="shared" si="105"/>
        <v>1.033269</v>
      </c>
      <c r="O527" s="3">
        <f t="shared" si="107"/>
        <v>5.3908360000000004E-3</v>
      </c>
      <c r="P527" s="3">
        <f t="shared" si="100"/>
        <v>1.0053908359999999</v>
      </c>
      <c r="Q527" s="3">
        <f t="shared" si="99"/>
        <v>4.7222E-2</v>
      </c>
      <c r="R527" s="3">
        <f t="shared" si="101"/>
        <v>1.0472220000000001</v>
      </c>
      <c r="S527" s="17">
        <f t="shared" si="102"/>
        <v>8.1630770306239171</v>
      </c>
      <c r="T527" s="18">
        <f>IF(S527&lt;MAX(S$2:S527),(S527-MAX($S$2:S527))/MAX($S$2:S527),"")</f>
        <v>-5.5387844670664925E-2</v>
      </c>
      <c r="U527" s="18">
        <f t="shared" si="98"/>
        <v>-0.10108740554524599</v>
      </c>
      <c r="V527" s="18">
        <f t="shared" si="97"/>
        <v>-0.20524947448019473</v>
      </c>
      <c r="W527" s="18" t="str">
        <f t="shared" si="103"/>
        <v/>
      </c>
      <c r="X527" s="16" t="str">
        <f>IF(W527&lt;0,COUNTIF($V$2:V527,W527),"")</f>
        <v/>
      </c>
      <c r="Y527" s="16" t="str">
        <f>IF(W527&lt;0,COUNTIF(U527:$U$1045,W527)-1,"")</f>
        <v/>
      </c>
      <c r="Z527" s="20" t="str">
        <f t="shared" si="96"/>
        <v/>
      </c>
      <c r="AA527" s="15" t="str">
        <f>IF(W527=MIN(W:W),G527,"")</f>
        <v/>
      </c>
    </row>
    <row r="528" spans="7:27" x14ac:dyDescent="0.2">
      <c r="G528" s="15">
        <v>25508</v>
      </c>
      <c r="H528" s="3">
        <v>-3.2698999999999999E-2</v>
      </c>
      <c r="I528" s="3">
        <v>-4.7400000000000003E-3</v>
      </c>
      <c r="J528" s="3">
        <v>5.36193E-3</v>
      </c>
      <c r="K528" s="3">
        <f t="shared" si="104"/>
        <v>-3.2698999999999999E-2</v>
      </c>
      <c r="L528" s="3">
        <f t="shared" si="105"/>
        <v>0.96730099999999997</v>
      </c>
      <c r="M528" s="3">
        <f t="shared" si="106"/>
        <v>-4.7400000000000003E-3</v>
      </c>
      <c r="N528" s="3">
        <f t="shared" si="105"/>
        <v>0.99526000000000003</v>
      </c>
      <c r="O528" s="3">
        <f t="shared" si="107"/>
        <v>5.36193E-3</v>
      </c>
      <c r="P528" s="3">
        <f t="shared" si="100"/>
        <v>1.0053619300000001</v>
      </c>
      <c r="Q528" s="3">
        <f t="shared" si="99"/>
        <v>-2.1515399999999997E-2</v>
      </c>
      <c r="R528" s="3">
        <f t="shared" si="101"/>
        <v>0.97848460000000004</v>
      </c>
      <c r="S528" s="17">
        <f t="shared" si="102"/>
        <v>7.9874451630792311</v>
      </c>
      <c r="T528" s="18">
        <f>IF(S528&lt;MAX(S$2:S528),(S528-MAX($S$2:S528))/MAX($S$2:S528),"")</f>
        <v>-7.5711553037437707E-2</v>
      </c>
      <c r="U528" s="18">
        <f t="shared" si="98"/>
        <v>-0.10108740554524599</v>
      </c>
      <c r="V528" s="18">
        <f t="shared" si="97"/>
        <v>-0.20524947448019473</v>
      </c>
      <c r="W528" s="18" t="str">
        <f t="shared" si="103"/>
        <v/>
      </c>
      <c r="X528" s="16" t="str">
        <f>IF(W528&lt;0,COUNTIF($V$2:V528,W528),"")</f>
        <v/>
      </c>
      <c r="Y528" s="16" t="str">
        <f>IF(W528&lt;0,COUNTIF(U528:$U$1045,W528)-1,"")</f>
        <v/>
      </c>
      <c r="Z528" s="20" t="str">
        <f t="shared" ref="Z528:Z591" si="108">IF(W528&lt;0,Y528+X528,"")</f>
        <v/>
      </c>
      <c r="AA528" s="15" t="str">
        <f>IF(W528=MIN(W:W),G528,"")</f>
        <v/>
      </c>
    </row>
    <row r="529" spans="7:27" x14ac:dyDescent="0.2">
      <c r="G529" s="15">
        <v>25538</v>
      </c>
      <c r="H529" s="3">
        <v>-1.9865000000000001E-2</v>
      </c>
      <c r="I529" s="3">
        <v>-1.9259999999999999E-2</v>
      </c>
      <c r="J529" s="3">
        <v>5.333333E-3</v>
      </c>
      <c r="K529" s="3">
        <f t="shared" si="104"/>
        <v>-1.9865000000000001E-2</v>
      </c>
      <c r="L529" s="3">
        <f t="shared" si="105"/>
        <v>0.98013499999999998</v>
      </c>
      <c r="M529" s="3">
        <f t="shared" si="106"/>
        <v>-1.9259999999999999E-2</v>
      </c>
      <c r="N529" s="3">
        <f t="shared" si="105"/>
        <v>0.98073999999999995</v>
      </c>
      <c r="O529" s="3">
        <f t="shared" si="107"/>
        <v>5.333333E-3</v>
      </c>
      <c r="P529" s="3">
        <f t="shared" si="100"/>
        <v>1.0053333330000001</v>
      </c>
      <c r="Q529" s="3">
        <f t="shared" si="99"/>
        <v>-1.9623000000000002E-2</v>
      </c>
      <c r="R529" s="3">
        <f t="shared" si="101"/>
        <v>0.98037700000000005</v>
      </c>
      <c r="S529" s="17">
        <f t="shared" si="102"/>
        <v>7.8307075266441277</v>
      </c>
      <c r="T529" s="18">
        <f>IF(S529&lt;MAX(S$2:S529),(S529-MAX($S$2:S529))/MAX($S$2:S529),"")</f>
        <v>-9.3848865232184039E-2</v>
      </c>
      <c r="U529" s="18">
        <f t="shared" si="98"/>
        <v>-0.10108740554524599</v>
      </c>
      <c r="V529" s="18">
        <f t="shared" si="97"/>
        <v>-0.20524947448019473</v>
      </c>
      <c r="W529" s="18" t="str">
        <f t="shared" si="103"/>
        <v/>
      </c>
      <c r="X529" s="16" t="str">
        <f>IF(W529&lt;0,COUNTIF($V$2:V529,W529),"")</f>
        <v/>
      </c>
      <c r="Y529" s="16" t="str">
        <f>IF(W529&lt;0,COUNTIF(U529:$U$1045,W529)-1,"")</f>
        <v/>
      </c>
      <c r="Z529" s="20" t="str">
        <f t="shared" si="108"/>
        <v/>
      </c>
      <c r="AA529" s="15" t="str">
        <f>IF(W529=MIN(W:W),G529,"")</f>
        <v/>
      </c>
    </row>
    <row r="530" spans="7:27" x14ac:dyDescent="0.2">
      <c r="G530" s="15">
        <v>25569</v>
      </c>
      <c r="H530" s="3">
        <v>-7.4985999999999997E-2</v>
      </c>
      <c r="I530" s="3">
        <v>3.0460000000000001E-3</v>
      </c>
      <c r="J530" s="3">
        <v>2.6525199999999998E-3</v>
      </c>
      <c r="K530" s="3">
        <f t="shared" si="104"/>
        <v>-7.4985999999999997E-2</v>
      </c>
      <c r="L530" s="3">
        <f t="shared" si="105"/>
        <v>0.925014</v>
      </c>
      <c r="M530" s="3">
        <f t="shared" si="106"/>
        <v>3.0460000000000001E-3</v>
      </c>
      <c r="N530" s="3">
        <f t="shared" si="105"/>
        <v>1.0030460000000001</v>
      </c>
      <c r="O530" s="3">
        <f t="shared" si="107"/>
        <v>2.6525199999999998E-3</v>
      </c>
      <c r="P530" s="3">
        <f t="shared" si="100"/>
        <v>1.00265252</v>
      </c>
      <c r="Q530" s="3">
        <f t="shared" si="99"/>
        <v>-4.3773199999999998E-2</v>
      </c>
      <c r="R530" s="3">
        <f t="shared" si="101"/>
        <v>0.95622680000000004</v>
      </c>
      <c r="S530" s="17">
        <f t="shared" si="102"/>
        <v>7.4879323999388294</v>
      </c>
      <c r="T530" s="18">
        <f>IF(S530&lt;MAX(S$2:S530),(S530-MAX($S$2:S530))/MAX($S$2:S530),"")</f>
        <v>-0.13351400008460254</v>
      </c>
      <c r="U530" s="18">
        <f t="shared" si="98"/>
        <v>-0.13351400008460254</v>
      </c>
      <c r="V530" s="18">
        <f t="shared" si="97"/>
        <v>-0.20524947448019473</v>
      </c>
      <c r="W530" s="18" t="str">
        <f t="shared" si="103"/>
        <v/>
      </c>
      <c r="X530" s="16" t="str">
        <f>IF(W530&lt;0,COUNTIF($V$2:V530,W530),"")</f>
        <v/>
      </c>
      <c r="Y530" s="16" t="str">
        <f>IF(W530&lt;0,COUNTIF(U530:$U$1045,W530)-1,"")</f>
        <v/>
      </c>
      <c r="Z530" s="20" t="str">
        <f t="shared" si="108"/>
        <v/>
      </c>
      <c r="AA530" s="15" t="str">
        <f>IF(W530=MIN(W:W),G530,"")</f>
        <v/>
      </c>
    </row>
    <row r="531" spans="7:27" x14ac:dyDescent="0.2">
      <c r="G531" s="15">
        <v>25600</v>
      </c>
      <c r="H531" s="3">
        <v>5.7437000000000002E-2</v>
      </c>
      <c r="I531" s="3">
        <v>4.3893000000000001E-2</v>
      </c>
      <c r="J531" s="3">
        <v>5.2910049999999997E-3</v>
      </c>
      <c r="K531" s="3">
        <f t="shared" si="104"/>
        <v>5.7437000000000002E-2</v>
      </c>
      <c r="L531" s="3">
        <f t="shared" si="105"/>
        <v>1.057437</v>
      </c>
      <c r="M531" s="3">
        <f t="shared" si="106"/>
        <v>4.3893000000000001E-2</v>
      </c>
      <c r="N531" s="3">
        <f t="shared" si="105"/>
        <v>1.043893</v>
      </c>
      <c r="O531" s="3">
        <f t="shared" si="107"/>
        <v>5.2910049999999997E-3</v>
      </c>
      <c r="P531" s="3">
        <f t="shared" si="100"/>
        <v>1.0052910049999999</v>
      </c>
      <c r="Q531" s="3">
        <f t="shared" si="99"/>
        <v>5.20194E-2</v>
      </c>
      <c r="R531" s="3">
        <f t="shared" si="101"/>
        <v>1.0520194</v>
      </c>
      <c r="S531" s="17">
        <f t="shared" si="102"/>
        <v>7.8774501506242078</v>
      </c>
      <c r="T531" s="18">
        <f>IF(S531&lt;MAX(S$2:S531),(S531-MAX($S$2:S531))/MAX($S$2:S531),"")</f>
        <v>-8.8439918260603462E-2</v>
      </c>
      <c r="U531" s="18">
        <f t="shared" si="98"/>
        <v>-0.13351400008460254</v>
      </c>
      <c r="V531" s="18">
        <f t="shared" si="97"/>
        <v>-0.20524947448019473</v>
      </c>
      <c r="W531" s="18" t="str">
        <f t="shared" si="103"/>
        <v/>
      </c>
      <c r="X531" s="16" t="str">
        <f>IF(W531&lt;0,COUNTIF($V$2:V531,W531),"")</f>
        <v/>
      </c>
      <c r="Y531" s="16" t="str">
        <f>IF(W531&lt;0,COUNTIF(U531:$U$1045,W531)-1,"")</f>
        <v/>
      </c>
      <c r="Z531" s="20" t="str">
        <f t="shared" si="108"/>
        <v/>
      </c>
      <c r="AA531" s="15" t="str">
        <f>IF(W531=MIN(W:W),G531,"")</f>
        <v/>
      </c>
    </row>
    <row r="532" spans="7:27" x14ac:dyDescent="0.2">
      <c r="G532" s="15">
        <v>25628</v>
      </c>
      <c r="H532" s="3">
        <v>-4.8510000000000003E-3</v>
      </c>
      <c r="I532" s="3">
        <v>8.7489999999999998E-3</v>
      </c>
      <c r="J532" s="3">
        <v>5.2631580000000004E-3</v>
      </c>
      <c r="K532" s="3">
        <f t="shared" si="104"/>
        <v>-4.8510000000000003E-3</v>
      </c>
      <c r="L532" s="3">
        <f t="shared" si="105"/>
        <v>0.99514899999999995</v>
      </c>
      <c r="M532" s="3">
        <f t="shared" si="106"/>
        <v>8.7489999999999998E-3</v>
      </c>
      <c r="N532" s="3">
        <f t="shared" si="105"/>
        <v>1.0087489999999999</v>
      </c>
      <c r="O532" s="3">
        <f t="shared" si="107"/>
        <v>5.2631580000000004E-3</v>
      </c>
      <c r="P532" s="3">
        <f t="shared" si="100"/>
        <v>1.005263158</v>
      </c>
      <c r="Q532" s="3">
        <f t="shared" si="99"/>
        <v>5.8900000000000011E-4</v>
      </c>
      <c r="R532" s="3">
        <f t="shared" si="101"/>
        <v>1.000589</v>
      </c>
      <c r="S532" s="17">
        <f t="shared" si="102"/>
        <v>7.8820899687629247</v>
      </c>
      <c r="T532" s="18">
        <f>IF(S532&lt;MAX(S$2:S532),(S532-MAX($S$2:S532))/MAX($S$2:S532),"")</f>
        <v>-8.7903009372459054E-2</v>
      </c>
      <c r="U532" s="18">
        <f t="shared" si="98"/>
        <v>-0.13351400008460254</v>
      </c>
      <c r="V532" s="18">
        <f t="shared" si="97"/>
        <v>-0.20524947448019473</v>
      </c>
      <c r="W532" s="18" t="str">
        <f t="shared" si="103"/>
        <v/>
      </c>
      <c r="X532" s="16" t="str">
        <f>IF(W532&lt;0,COUNTIF($V$2:V532,W532),"")</f>
        <v/>
      </c>
      <c r="Y532" s="16" t="str">
        <f>IF(W532&lt;0,COUNTIF(U532:$U$1045,W532)-1,"")</f>
        <v/>
      </c>
      <c r="Z532" s="20" t="str">
        <f t="shared" si="108"/>
        <v/>
      </c>
      <c r="AA532" s="15" t="str">
        <f>IF(W532=MIN(W:W),G532,"")</f>
        <v/>
      </c>
    </row>
    <row r="533" spans="7:27" x14ac:dyDescent="0.2">
      <c r="G533" s="15">
        <v>25659</v>
      </c>
      <c r="H533" s="3">
        <v>-0.10499600000000001</v>
      </c>
      <c r="I533" s="3">
        <v>-2.0719999999999999E-2</v>
      </c>
      <c r="J533" s="3">
        <v>7.8534030000000001E-3</v>
      </c>
      <c r="K533" s="3">
        <f t="shared" si="104"/>
        <v>-0.10499600000000001</v>
      </c>
      <c r="L533" s="3">
        <f t="shared" si="105"/>
        <v>0.89500400000000002</v>
      </c>
      <c r="M533" s="3">
        <f t="shared" si="106"/>
        <v>-2.0719999999999999E-2</v>
      </c>
      <c r="N533" s="3">
        <f t="shared" si="105"/>
        <v>0.97928000000000004</v>
      </c>
      <c r="O533" s="3">
        <f t="shared" si="107"/>
        <v>7.8534030000000001E-3</v>
      </c>
      <c r="P533" s="3">
        <f t="shared" si="100"/>
        <v>1.0078534029999999</v>
      </c>
      <c r="Q533" s="3">
        <f t="shared" si="99"/>
        <v>-7.1285600000000005E-2</v>
      </c>
      <c r="R533" s="3">
        <f t="shared" si="101"/>
        <v>0.92871440000000005</v>
      </c>
      <c r="S533" s="17">
        <f t="shared" si="102"/>
        <v>7.3202104560856789</v>
      </c>
      <c r="T533" s="18">
        <f>IF(S533&lt;MAX(S$2:S533),(S533-MAX($S$2:S533))/MAX($S$2:S533),"")</f>
        <v>-0.15292239060753762</v>
      </c>
      <c r="U533" s="18">
        <f t="shared" si="98"/>
        <v>-0.15292239060753762</v>
      </c>
      <c r="V533" s="18">
        <f t="shared" si="97"/>
        <v>-0.20524947448019473</v>
      </c>
      <c r="W533" s="18" t="str">
        <f t="shared" si="103"/>
        <v/>
      </c>
      <c r="X533" s="16" t="str">
        <f>IF(W533&lt;0,COUNTIF($V$2:V533,W533),"")</f>
        <v/>
      </c>
      <c r="Y533" s="16" t="str">
        <f>IF(W533&lt;0,COUNTIF(U533:$U$1045,W533)-1,"")</f>
        <v/>
      </c>
      <c r="Z533" s="20" t="str">
        <f t="shared" si="108"/>
        <v/>
      </c>
      <c r="AA533" s="15" t="str">
        <f>IF(W533=MIN(W:W),G533,"")</f>
        <v/>
      </c>
    </row>
    <row r="534" spans="7:27" x14ac:dyDescent="0.2">
      <c r="G534" s="15">
        <v>25689</v>
      </c>
      <c r="H534" s="3">
        <v>-6.3964999999999994E-2</v>
      </c>
      <c r="I534" s="3">
        <v>1.1039999999999999E-2</v>
      </c>
      <c r="J534" s="3">
        <v>2.5974029999999999E-3</v>
      </c>
      <c r="K534" s="3">
        <f t="shared" si="104"/>
        <v>-6.3964999999999994E-2</v>
      </c>
      <c r="L534" s="3">
        <f t="shared" si="105"/>
        <v>0.93603499999999995</v>
      </c>
      <c r="M534" s="3">
        <f t="shared" si="106"/>
        <v>1.1039999999999999E-2</v>
      </c>
      <c r="N534" s="3">
        <f t="shared" si="105"/>
        <v>1.0110399999999999</v>
      </c>
      <c r="O534" s="3">
        <f t="shared" si="107"/>
        <v>2.5974029999999999E-3</v>
      </c>
      <c r="P534" s="3">
        <f t="shared" si="100"/>
        <v>1.002597403</v>
      </c>
      <c r="Q534" s="3">
        <f t="shared" si="99"/>
        <v>-3.3962999999999993E-2</v>
      </c>
      <c r="R534" s="3">
        <f t="shared" si="101"/>
        <v>0.96603700000000003</v>
      </c>
      <c r="S534" s="17">
        <f t="shared" si="102"/>
        <v>7.0715941483656408</v>
      </c>
      <c r="T534" s="18">
        <f>IF(S534&lt;MAX(S$2:S534),(S534-MAX($S$2:S534))/MAX($S$2:S534),"")</f>
        <v>-0.18169168745533384</v>
      </c>
      <c r="U534" s="18">
        <f t="shared" si="98"/>
        <v>-0.18169168745533384</v>
      </c>
      <c r="V534" s="18">
        <f t="shared" si="97"/>
        <v>-0.20524947448019473</v>
      </c>
      <c r="W534" s="18" t="str">
        <f t="shared" si="103"/>
        <v/>
      </c>
      <c r="X534" s="16" t="str">
        <f>IF(W534&lt;0,COUNTIF($V$2:V534,W534),"")</f>
        <v/>
      </c>
      <c r="Y534" s="16" t="str">
        <f>IF(W534&lt;0,COUNTIF(U534:$U$1045,W534)-1,"")</f>
        <v/>
      </c>
      <c r="Z534" s="20" t="str">
        <f t="shared" si="108"/>
        <v/>
      </c>
      <c r="AA534" s="15" t="str">
        <f>IF(W534=MIN(W:W),G534,"")</f>
        <v/>
      </c>
    </row>
    <row r="535" spans="7:27" x14ac:dyDescent="0.2">
      <c r="G535" s="15">
        <v>25720</v>
      </c>
      <c r="H535" s="3">
        <v>-5.2041999999999998E-2</v>
      </c>
      <c r="I535" s="3">
        <v>6.0920000000000002E-3</v>
      </c>
      <c r="J535" s="3">
        <v>5.1813470000000002E-3</v>
      </c>
      <c r="K535" s="3">
        <f t="shared" si="104"/>
        <v>-5.2041999999999998E-2</v>
      </c>
      <c r="L535" s="3">
        <f t="shared" si="105"/>
        <v>0.94795799999999997</v>
      </c>
      <c r="M535" s="3">
        <f t="shared" si="106"/>
        <v>6.0920000000000002E-3</v>
      </c>
      <c r="N535" s="3">
        <f t="shared" si="105"/>
        <v>1.006092</v>
      </c>
      <c r="O535" s="3">
        <f t="shared" si="107"/>
        <v>5.1813470000000002E-3</v>
      </c>
      <c r="P535" s="3">
        <f t="shared" si="100"/>
        <v>1.0051813469999999</v>
      </c>
      <c r="Q535" s="3">
        <f t="shared" si="99"/>
        <v>-2.8788399999999999E-2</v>
      </c>
      <c r="R535" s="3">
        <f t="shared" si="101"/>
        <v>0.97121159999999995</v>
      </c>
      <c r="S535" s="17">
        <f t="shared" si="102"/>
        <v>6.8680142673848312</v>
      </c>
      <c r="T535" s="18">
        <f>IF(S535&lt;MAX(S$2:S535),(S535-MAX($S$2:S535))/MAX($S$2:S535),"")</f>
        <v>-0.20524947448019473</v>
      </c>
      <c r="U535" s="18">
        <f t="shared" si="98"/>
        <v>-0.20524947448019473</v>
      </c>
      <c r="V535" s="18">
        <f t="shared" si="97"/>
        <v>-0.20524947448019473</v>
      </c>
      <c r="W535" s="18">
        <f t="shared" si="103"/>
        <v>-0.20524947448019473</v>
      </c>
      <c r="X535" s="16">
        <f>IF(W535&lt;0,COUNTIF($V$2:V535,W535),"")</f>
        <v>19</v>
      </c>
      <c r="Y535" s="16">
        <f>IF(W535&lt;0,COUNTIF(U535:$U$1045,W535)-1,"")</f>
        <v>6</v>
      </c>
      <c r="Z535" s="20">
        <f t="shared" si="108"/>
        <v>25</v>
      </c>
      <c r="AA535" s="15" t="str">
        <f>IF(W535=MIN(W:W),G535,"")</f>
        <v/>
      </c>
    </row>
    <row r="536" spans="7:27" x14ac:dyDescent="0.2">
      <c r="G536" s="15">
        <v>25750</v>
      </c>
      <c r="H536" s="3">
        <v>7.4400999999999995E-2</v>
      </c>
      <c r="I536" s="3">
        <v>1.5167999999999999E-2</v>
      </c>
      <c r="J536" s="3">
        <v>5.1546389999999999E-3</v>
      </c>
      <c r="K536" s="3">
        <f t="shared" si="104"/>
        <v>7.4400999999999995E-2</v>
      </c>
      <c r="L536" s="3">
        <f t="shared" si="105"/>
        <v>1.0744009999999999</v>
      </c>
      <c r="M536" s="3">
        <f t="shared" si="106"/>
        <v>1.5167999999999999E-2</v>
      </c>
      <c r="N536" s="3">
        <f t="shared" si="105"/>
        <v>1.0151680000000001</v>
      </c>
      <c r="O536" s="3">
        <f t="shared" si="107"/>
        <v>5.1546389999999999E-3</v>
      </c>
      <c r="P536" s="3">
        <f t="shared" si="100"/>
        <v>1.0051546389999999</v>
      </c>
      <c r="Q536" s="3">
        <f t="shared" si="99"/>
        <v>5.0707799999999997E-2</v>
      </c>
      <c r="R536" s="3">
        <f t="shared" si="101"/>
        <v>1.0507078000000001</v>
      </c>
      <c r="S536" s="17">
        <f t="shared" si="102"/>
        <v>7.2162761612525284</v>
      </c>
      <c r="T536" s="18">
        <f>IF(S536&lt;MAX(S$2:S536),(S536-MAX($S$2:S536))/MAX($S$2:S536),"")</f>
        <v>-0.16494942378224148</v>
      </c>
      <c r="U536" s="18">
        <f t="shared" si="98"/>
        <v>-0.20524947448019473</v>
      </c>
      <c r="V536" s="18">
        <f t="shared" si="97"/>
        <v>-0.16494942378224148</v>
      </c>
      <c r="W536" s="18" t="str">
        <f t="shared" si="103"/>
        <v/>
      </c>
      <c r="X536" s="16" t="str">
        <f>IF(W536&lt;0,COUNTIF($V$2:V536,W536),"")</f>
        <v/>
      </c>
      <c r="Y536" s="16" t="str">
        <f>IF(W536&lt;0,COUNTIF(U536:$U$1045,W536)-1,"")</f>
        <v/>
      </c>
      <c r="Z536" s="20" t="str">
        <f t="shared" si="108"/>
        <v/>
      </c>
      <c r="AA536" s="15" t="str">
        <f>IF(W536=MIN(W:W),G536,"")</f>
        <v/>
      </c>
    </row>
    <row r="537" spans="7:27" x14ac:dyDescent="0.2">
      <c r="G537" s="15">
        <v>25781</v>
      </c>
      <c r="H537" s="3">
        <v>5.0124000000000002E-2</v>
      </c>
      <c r="I537" s="3">
        <v>1.1632999999999999E-2</v>
      </c>
      <c r="J537" s="3">
        <v>0</v>
      </c>
      <c r="K537" s="3">
        <f t="shared" si="104"/>
        <v>5.0124000000000002E-2</v>
      </c>
      <c r="L537" s="3">
        <f t="shared" si="105"/>
        <v>1.0501240000000001</v>
      </c>
      <c r="M537" s="3">
        <f t="shared" si="106"/>
        <v>1.1632999999999999E-2</v>
      </c>
      <c r="N537" s="3">
        <f t="shared" si="105"/>
        <v>1.011633</v>
      </c>
      <c r="O537" s="3">
        <f t="shared" si="107"/>
        <v>0</v>
      </c>
      <c r="P537" s="3">
        <f t="shared" si="100"/>
        <v>1</v>
      </c>
      <c r="Q537" s="3">
        <f t="shared" si="99"/>
        <v>3.4727599999999997E-2</v>
      </c>
      <c r="R537" s="3">
        <f t="shared" si="101"/>
        <v>1.0347276000000001</v>
      </c>
      <c r="S537" s="17">
        <f t="shared" si="102"/>
        <v>7.466880113270042</v>
      </c>
      <c r="T537" s="18">
        <f>IF(S537&lt;MAX(S$2:S537),(S537-MAX($S$2:S537))/MAX($S$2:S537),"")</f>
        <v>-0.13595012139158161</v>
      </c>
      <c r="U537" s="18">
        <f t="shared" si="98"/>
        <v>-0.20524947448019473</v>
      </c>
      <c r="V537" s="18">
        <f t="shared" si="97"/>
        <v>-0.13595012139158161</v>
      </c>
      <c r="W537" s="18" t="str">
        <f t="shared" si="103"/>
        <v/>
      </c>
      <c r="X537" s="16" t="str">
        <f>IF(W537&lt;0,COUNTIF($V$2:V537,W537),"")</f>
        <v/>
      </c>
      <c r="Y537" s="16" t="str">
        <f>IF(W537&lt;0,COUNTIF(U537:$U$1045,W537)-1,"")</f>
        <v/>
      </c>
      <c r="Z537" s="20" t="str">
        <f t="shared" si="108"/>
        <v/>
      </c>
      <c r="AA537" s="15" t="str">
        <f>IF(W537=MIN(W:W),G537,"")</f>
        <v/>
      </c>
    </row>
    <row r="538" spans="7:27" x14ac:dyDescent="0.2">
      <c r="G538" s="15">
        <v>25812</v>
      </c>
      <c r="H538" s="3">
        <v>4.7201E-2</v>
      </c>
      <c r="I538" s="3">
        <v>1.9626999999999999E-2</v>
      </c>
      <c r="J538" s="3">
        <v>5.1282050000000003E-3</v>
      </c>
      <c r="K538" s="3">
        <f t="shared" si="104"/>
        <v>4.7201E-2</v>
      </c>
      <c r="L538" s="3">
        <f t="shared" si="105"/>
        <v>1.047201</v>
      </c>
      <c r="M538" s="3">
        <f t="shared" si="106"/>
        <v>1.9626999999999999E-2</v>
      </c>
      <c r="N538" s="3">
        <f t="shared" si="105"/>
        <v>1.0196270000000001</v>
      </c>
      <c r="O538" s="3">
        <f t="shared" si="107"/>
        <v>5.1282050000000003E-3</v>
      </c>
      <c r="P538" s="3">
        <f t="shared" si="100"/>
        <v>1.0051282050000001</v>
      </c>
      <c r="Q538" s="3">
        <f t="shared" si="99"/>
        <v>3.6171399999999999E-2</v>
      </c>
      <c r="R538" s="3">
        <f t="shared" si="101"/>
        <v>1.0361714</v>
      </c>
      <c r="S538" s="17">
        <f t="shared" si="102"/>
        <v>7.7369676205991773</v>
      </c>
      <c r="T538" s="18">
        <f>IF(S538&lt;MAX(S$2:S538),(S538-MAX($S$2:S538))/MAX($S$2:S538),"")</f>
        <v>-0.10469622761248515</v>
      </c>
      <c r="U538" s="18">
        <f t="shared" si="98"/>
        <v>-0.20524947448019473</v>
      </c>
      <c r="V538" s="18">
        <f t="shared" si="97"/>
        <v>-0.11106559771000438</v>
      </c>
      <c r="W538" s="18" t="str">
        <f t="shared" si="103"/>
        <v/>
      </c>
      <c r="X538" s="16" t="str">
        <f>IF(W538&lt;0,COUNTIF($V$2:V538,W538),"")</f>
        <v/>
      </c>
      <c r="Y538" s="16" t="str">
        <f>IF(W538&lt;0,COUNTIF(U538:$U$1045,W538)-1,"")</f>
        <v/>
      </c>
      <c r="Z538" s="20" t="str">
        <f t="shared" si="108"/>
        <v/>
      </c>
      <c r="AA538" s="15" t="str">
        <f>IF(W538=MIN(W:W),G538,"")</f>
        <v/>
      </c>
    </row>
    <row r="539" spans="7:27" x14ac:dyDescent="0.2">
      <c r="G539" s="15">
        <v>25842</v>
      </c>
      <c r="H539" s="3">
        <v>-1.8165000000000001E-2</v>
      </c>
      <c r="I539" s="3">
        <v>9.4619999999999999E-3</v>
      </c>
      <c r="J539" s="3">
        <v>5.1020409999999999E-3</v>
      </c>
      <c r="K539" s="3">
        <f t="shared" si="104"/>
        <v>-1.8165000000000001E-2</v>
      </c>
      <c r="L539" s="3">
        <f t="shared" si="105"/>
        <v>0.98183500000000001</v>
      </c>
      <c r="M539" s="3">
        <f t="shared" si="106"/>
        <v>9.4619999999999999E-3</v>
      </c>
      <c r="N539" s="3">
        <f t="shared" si="105"/>
        <v>1.0094620000000001</v>
      </c>
      <c r="O539" s="3">
        <f t="shared" si="107"/>
        <v>5.1020409999999999E-3</v>
      </c>
      <c r="P539" s="3">
        <f t="shared" si="100"/>
        <v>1.005102041</v>
      </c>
      <c r="Q539" s="3">
        <f t="shared" si="99"/>
        <v>-7.1142000000000011E-3</v>
      </c>
      <c r="R539" s="3">
        <f t="shared" si="101"/>
        <v>0.99288580000000004</v>
      </c>
      <c r="S539" s="17">
        <f t="shared" si="102"/>
        <v>7.6819252855527109</v>
      </c>
      <c r="T539" s="18">
        <f>IF(S539&lt;MAX(S$2:S539),(S539-MAX($S$2:S539))/MAX($S$2:S539),"")</f>
        <v>-0.11106559771000438</v>
      </c>
      <c r="U539" s="18">
        <f t="shared" si="98"/>
        <v>-0.20524947448019473</v>
      </c>
      <c r="V539" s="18">
        <f t="shared" si="97"/>
        <v>-0.11106559771000438</v>
      </c>
      <c r="W539" s="18" t="str">
        <f t="shared" si="103"/>
        <v/>
      </c>
      <c r="X539" s="16" t="str">
        <f>IF(W539&lt;0,COUNTIF($V$2:V539,W539),"")</f>
        <v/>
      </c>
      <c r="Y539" s="16" t="str">
        <f>IF(W539&lt;0,COUNTIF(U539:$U$1045,W539)-1,"")</f>
        <v/>
      </c>
      <c r="Z539" s="20" t="str">
        <f t="shared" si="108"/>
        <v/>
      </c>
      <c r="AA539" s="15" t="str">
        <f>IF(W539=MIN(W:W),G539,"")</f>
        <v/>
      </c>
    </row>
    <row r="540" spans="7:27" x14ac:dyDescent="0.2">
      <c r="G540" s="15">
        <v>25873</v>
      </c>
      <c r="H540" s="3">
        <v>5.0515999999999998E-2</v>
      </c>
      <c r="I540" s="3">
        <v>4.5087000000000002E-2</v>
      </c>
      <c r="J540" s="3">
        <v>5.0761419999999996E-3</v>
      </c>
      <c r="K540" s="3">
        <f t="shared" si="104"/>
        <v>5.0515999999999998E-2</v>
      </c>
      <c r="L540" s="3">
        <f t="shared" si="105"/>
        <v>1.050516</v>
      </c>
      <c r="M540" s="3">
        <f t="shared" si="106"/>
        <v>4.5087000000000002E-2</v>
      </c>
      <c r="N540" s="3">
        <f t="shared" si="105"/>
        <v>1.0450870000000001</v>
      </c>
      <c r="O540" s="3">
        <f t="shared" si="107"/>
        <v>5.0761419999999996E-3</v>
      </c>
      <c r="P540" s="3">
        <f t="shared" si="100"/>
        <v>1.0050761420000001</v>
      </c>
      <c r="Q540" s="3">
        <f t="shared" si="99"/>
        <v>4.8344399999999996E-2</v>
      </c>
      <c r="R540" s="3">
        <f t="shared" si="101"/>
        <v>1.0483444</v>
      </c>
      <c r="S540" s="17">
        <f t="shared" si="102"/>
        <v>8.0533033543275856</v>
      </c>
      <c r="T540" s="18">
        <f>IF(S540&lt;MAX(S$2:S540),(S540-MAX($S$2:S540))/MAX($S$2:S540),"")</f>
        <v>-6.8090597391935889E-2</v>
      </c>
      <c r="U540" s="18">
        <f t="shared" si="98"/>
        <v>-0.20524947448019473</v>
      </c>
      <c r="V540" s="18">
        <f t="shared" si="97"/>
        <v>-6.8090597391935889E-2</v>
      </c>
      <c r="W540" s="18" t="str">
        <f t="shared" si="103"/>
        <v/>
      </c>
      <c r="X540" s="16" t="str">
        <f>IF(W540&lt;0,COUNTIF($V$2:V540,W540),"")</f>
        <v/>
      </c>
      <c r="Y540" s="16" t="str">
        <f>IF(W540&lt;0,COUNTIF(U540:$U$1045,W540)-1,"")</f>
        <v/>
      </c>
      <c r="Z540" s="20" t="str">
        <f t="shared" si="108"/>
        <v/>
      </c>
      <c r="AA540" s="15" t="str">
        <f>IF(W540=MIN(W:W),G540,"")</f>
        <v/>
      </c>
    </row>
    <row r="541" spans="7:27" x14ac:dyDescent="0.2">
      <c r="G541" s="15">
        <v>25903</v>
      </c>
      <c r="H541" s="3">
        <v>6.1536E-2</v>
      </c>
      <c r="I541" s="3">
        <v>5.4120000000000001E-3</v>
      </c>
      <c r="J541" s="3">
        <v>5.0505050000000003E-3</v>
      </c>
      <c r="K541" s="3">
        <f t="shared" si="104"/>
        <v>6.1536E-2</v>
      </c>
      <c r="L541" s="3">
        <f t="shared" si="105"/>
        <v>1.061536</v>
      </c>
      <c r="M541" s="3">
        <f t="shared" si="106"/>
        <v>5.4120000000000001E-3</v>
      </c>
      <c r="N541" s="3">
        <f t="shared" si="105"/>
        <v>1.005412</v>
      </c>
      <c r="O541" s="3">
        <f t="shared" si="107"/>
        <v>5.0505050000000003E-3</v>
      </c>
      <c r="P541" s="3">
        <f t="shared" si="100"/>
        <v>1.005050505</v>
      </c>
      <c r="Q541" s="3">
        <f t="shared" si="99"/>
        <v>3.90864E-2</v>
      </c>
      <c r="R541" s="3">
        <f t="shared" si="101"/>
        <v>1.0390864</v>
      </c>
      <c r="S541" s="17">
        <f t="shared" si="102"/>
        <v>8.3680779905561753</v>
      </c>
      <c r="T541" s="18">
        <f>IF(S541&lt;MAX(S$2:S541),(S541-MAX($S$2:S541))/MAX($S$2:S541),"")</f>
        <v>-3.166561371783605E-2</v>
      </c>
      <c r="U541" s="18">
        <f t="shared" si="98"/>
        <v>-0.20524947448019473</v>
      </c>
      <c r="V541" s="18">
        <f t="shared" si="97"/>
        <v>-3.166561371783605E-2</v>
      </c>
      <c r="W541" s="18" t="str">
        <f t="shared" si="103"/>
        <v/>
      </c>
      <c r="X541" s="16" t="str">
        <f>IF(W541&lt;0,COUNTIF($V$2:V541,W541),"")</f>
        <v/>
      </c>
      <c r="Y541" s="16" t="str">
        <f>IF(W541&lt;0,COUNTIF(U541:$U$1045,W541)-1,"")</f>
        <v/>
      </c>
      <c r="Z541" s="20" t="str">
        <f t="shared" si="108"/>
        <v/>
      </c>
      <c r="AA541" s="15" t="str">
        <f>IF(W541=MIN(W:W),G541,"")</f>
        <v/>
      </c>
    </row>
    <row r="542" spans="7:27" x14ac:dyDescent="0.2">
      <c r="G542" s="15">
        <v>25934</v>
      </c>
      <c r="H542" s="3">
        <v>5.2186999999999997E-2</v>
      </c>
      <c r="I542" s="3">
        <v>1.6840999999999998E-2</v>
      </c>
      <c r="J542" s="3">
        <v>0</v>
      </c>
      <c r="K542" s="3">
        <f t="shared" si="104"/>
        <v>5.2186999999999997E-2</v>
      </c>
      <c r="L542" s="3">
        <f t="shared" si="105"/>
        <v>1.052187</v>
      </c>
      <c r="M542" s="3">
        <f t="shared" si="106"/>
        <v>1.6840999999999998E-2</v>
      </c>
      <c r="N542" s="3">
        <f t="shared" si="105"/>
        <v>1.0168410000000001</v>
      </c>
      <c r="O542" s="3">
        <f t="shared" si="107"/>
        <v>0</v>
      </c>
      <c r="P542" s="3">
        <f t="shared" si="100"/>
        <v>1</v>
      </c>
      <c r="Q542" s="3">
        <f t="shared" si="99"/>
        <v>3.8048600000000002E-2</v>
      </c>
      <c r="R542" s="3">
        <f t="shared" si="101"/>
        <v>1.0380486</v>
      </c>
      <c r="S542" s="17">
        <f t="shared" si="102"/>
        <v>8.6864716427876516</v>
      </c>
      <c r="T542" s="18" t="str">
        <f>IF(S542&lt;MAX(S$2:S542),(S542-MAX($S$2:S542))/MAX($S$2:S542),"")</f>
        <v/>
      </c>
      <c r="U542" s="18" t="str">
        <f t="shared" si="98"/>
        <v/>
      </c>
      <c r="V542" s="18" t="str">
        <f t="shared" si="97"/>
        <v/>
      </c>
      <c r="W542" s="18" t="str">
        <f t="shared" si="103"/>
        <v/>
      </c>
      <c r="X542" s="16" t="str">
        <f>IF(W542&lt;0,COUNTIF($V$2:V542,W542),"")</f>
        <v/>
      </c>
      <c r="Y542" s="16" t="str">
        <f>IF(W542&lt;0,COUNTIF(U542:$U$1045,W542)-1,"")</f>
        <v/>
      </c>
      <c r="Z542" s="20" t="str">
        <f t="shared" si="108"/>
        <v/>
      </c>
      <c r="AA542" s="15" t="str">
        <f>IF(W542=MIN(W:W),G542,"")</f>
        <v/>
      </c>
    </row>
    <row r="543" spans="7:27" x14ac:dyDescent="0.2">
      <c r="G543" s="15">
        <v>25965</v>
      </c>
      <c r="H543" s="3">
        <v>1.7287E-2</v>
      </c>
      <c r="I543" s="3">
        <v>2.2370999999999999E-2</v>
      </c>
      <c r="J543" s="3">
        <v>2.5125630000000002E-3</v>
      </c>
      <c r="K543" s="3">
        <f t="shared" si="104"/>
        <v>1.7287E-2</v>
      </c>
      <c r="L543" s="3">
        <f t="shared" si="105"/>
        <v>1.0172870000000001</v>
      </c>
      <c r="M543" s="3">
        <f t="shared" si="106"/>
        <v>2.2370999999999999E-2</v>
      </c>
      <c r="N543" s="3">
        <f t="shared" si="105"/>
        <v>1.0223709999999999</v>
      </c>
      <c r="O543" s="3">
        <f t="shared" si="107"/>
        <v>2.5125630000000002E-3</v>
      </c>
      <c r="P543" s="3">
        <f t="shared" si="100"/>
        <v>1.002512563</v>
      </c>
      <c r="Q543" s="3">
        <f t="shared" si="99"/>
        <v>1.93206E-2</v>
      </c>
      <c r="R543" s="3">
        <f t="shared" si="101"/>
        <v>1.0193205999999999</v>
      </c>
      <c r="S543" s="17">
        <f t="shared" si="102"/>
        <v>8.8542994868092944</v>
      </c>
      <c r="T543" s="18" t="str">
        <f>IF(S543&lt;MAX(S$2:S543),(S543-MAX($S$2:S543))/MAX($S$2:S543),"")</f>
        <v/>
      </c>
      <c r="U543" s="18" t="str">
        <f t="shared" si="98"/>
        <v/>
      </c>
      <c r="V543" s="18" t="str">
        <f t="shared" si="97"/>
        <v/>
      </c>
      <c r="W543" s="18" t="str">
        <f t="shared" si="103"/>
        <v/>
      </c>
      <c r="X543" s="16" t="str">
        <f>IF(W543&lt;0,COUNTIF($V$2:V543,W543),"")</f>
        <v/>
      </c>
      <c r="Y543" s="16" t="str">
        <f>IF(W543&lt;0,COUNTIF(U543:$U$1045,W543)-1,"")</f>
        <v/>
      </c>
      <c r="Z543" s="20" t="str">
        <f t="shared" si="108"/>
        <v/>
      </c>
      <c r="AA543" s="15" t="str">
        <f>IF(W543=MIN(W:W),G543,"")</f>
        <v/>
      </c>
    </row>
    <row r="544" spans="7:27" x14ac:dyDescent="0.2">
      <c r="G544" s="15">
        <v>25993</v>
      </c>
      <c r="H544" s="3">
        <v>4.4236999999999999E-2</v>
      </c>
      <c r="I544" s="3">
        <v>1.8620999999999999E-2</v>
      </c>
      <c r="J544" s="3">
        <v>2.506266E-3</v>
      </c>
      <c r="K544" s="3">
        <f t="shared" si="104"/>
        <v>4.4236999999999999E-2</v>
      </c>
      <c r="L544" s="3">
        <f t="shared" si="105"/>
        <v>1.0442370000000001</v>
      </c>
      <c r="M544" s="3">
        <f t="shared" si="106"/>
        <v>1.8620999999999999E-2</v>
      </c>
      <c r="N544" s="3">
        <f t="shared" si="105"/>
        <v>1.018621</v>
      </c>
      <c r="O544" s="3">
        <f t="shared" si="107"/>
        <v>2.506266E-3</v>
      </c>
      <c r="P544" s="3">
        <f t="shared" si="100"/>
        <v>1.0025062659999999</v>
      </c>
      <c r="Q544" s="3">
        <f t="shared" si="99"/>
        <v>3.3990599999999996E-2</v>
      </c>
      <c r="R544" s="3">
        <f t="shared" si="101"/>
        <v>1.0339906000000001</v>
      </c>
      <c r="S544" s="17">
        <f t="shared" si="102"/>
        <v>9.1552624389456359</v>
      </c>
      <c r="T544" s="18" t="str">
        <f>IF(S544&lt;MAX(S$2:S544),(S544-MAX($S$2:S544))/MAX($S$2:S544),"")</f>
        <v/>
      </c>
      <c r="U544" s="18" t="str">
        <f t="shared" si="98"/>
        <v/>
      </c>
      <c r="V544" s="18" t="str">
        <f t="shared" si="97"/>
        <v/>
      </c>
      <c r="W544" s="18" t="str">
        <f t="shared" si="103"/>
        <v/>
      </c>
      <c r="X544" s="16" t="str">
        <f>IF(W544&lt;0,COUNTIF($V$2:V544,W544),"")</f>
        <v/>
      </c>
      <c r="Y544" s="16" t="str">
        <f>IF(W544&lt;0,COUNTIF(U544:$U$1045,W544)-1,"")</f>
        <v/>
      </c>
      <c r="Z544" s="20" t="str">
        <f t="shared" si="108"/>
        <v/>
      </c>
      <c r="AA544" s="15" t="str">
        <f>IF(W544=MIN(W:W),G544,"")</f>
        <v/>
      </c>
    </row>
    <row r="545" spans="7:27" x14ac:dyDescent="0.2">
      <c r="G545" s="15">
        <v>26024</v>
      </c>
      <c r="H545" s="3">
        <v>3.4252999999999999E-2</v>
      </c>
      <c r="I545" s="3">
        <v>-3.2730000000000002E-2</v>
      </c>
      <c r="J545" s="3">
        <v>2.5000000000000001E-3</v>
      </c>
      <c r="K545" s="3">
        <f t="shared" si="104"/>
        <v>3.4252999999999999E-2</v>
      </c>
      <c r="L545" s="3">
        <f t="shared" si="105"/>
        <v>1.0342530000000001</v>
      </c>
      <c r="M545" s="3">
        <f t="shared" si="106"/>
        <v>-3.2730000000000002E-2</v>
      </c>
      <c r="N545" s="3">
        <f t="shared" si="105"/>
        <v>0.96726999999999996</v>
      </c>
      <c r="O545" s="3">
        <f t="shared" si="107"/>
        <v>2.5000000000000001E-3</v>
      </c>
      <c r="P545" s="3">
        <f t="shared" si="100"/>
        <v>1.0024999999999999</v>
      </c>
      <c r="Q545" s="3">
        <f t="shared" si="99"/>
        <v>7.4597999999999973E-3</v>
      </c>
      <c r="R545" s="3">
        <f t="shared" si="101"/>
        <v>1.0074597999999999</v>
      </c>
      <c r="S545" s="17">
        <f t="shared" si="102"/>
        <v>9.2235588656876821</v>
      </c>
      <c r="T545" s="18" t="str">
        <f>IF(S545&lt;MAX(S$2:S545),(S545-MAX($S$2:S545))/MAX($S$2:S545),"")</f>
        <v/>
      </c>
      <c r="U545" s="18" t="str">
        <f t="shared" si="98"/>
        <v/>
      </c>
      <c r="V545" s="18" t="str">
        <f t="shared" si="97"/>
        <v/>
      </c>
      <c r="W545" s="18" t="str">
        <f t="shared" si="103"/>
        <v/>
      </c>
      <c r="X545" s="16" t="str">
        <f>IF(W545&lt;0,COUNTIF($V$2:V545,W545),"")</f>
        <v/>
      </c>
      <c r="Y545" s="16" t="str">
        <f>IF(W545&lt;0,COUNTIF(U545:$U$1045,W545)-1,"")</f>
        <v/>
      </c>
      <c r="Z545" s="20" t="str">
        <f t="shared" si="108"/>
        <v/>
      </c>
      <c r="AA545" s="15" t="str">
        <f>IF(W545=MIN(W:W),G545,"")</f>
        <v/>
      </c>
    </row>
    <row r="546" spans="7:27" x14ac:dyDescent="0.2">
      <c r="G546" s="15">
        <v>26054</v>
      </c>
      <c r="H546" s="3">
        <v>-3.6881999999999998E-2</v>
      </c>
      <c r="I546" s="3">
        <v>1.054E-3</v>
      </c>
      <c r="J546" s="3">
        <v>4.9875309999999999E-3</v>
      </c>
      <c r="K546" s="3">
        <f t="shared" si="104"/>
        <v>-3.6881999999999998E-2</v>
      </c>
      <c r="L546" s="3">
        <f t="shared" si="105"/>
        <v>0.96311800000000003</v>
      </c>
      <c r="M546" s="3">
        <f t="shared" si="106"/>
        <v>1.054E-3</v>
      </c>
      <c r="N546" s="3">
        <f t="shared" si="105"/>
        <v>1.0010540000000001</v>
      </c>
      <c r="O546" s="3">
        <f t="shared" si="107"/>
        <v>4.9875309999999999E-3</v>
      </c>
      <c r="P546" s="3">
        <f t="shared" si="100"/>
        <v>1.004987531</v>
      </c>
      <c r="Q546" s="3">
        <f t="shared" si="99"/>
        <v>-2.1707599999999997E-2</v>
      </c>
      <c r="R546" s="3">
        <f t="shared" si="101"/>
        <v>0.97829239999999995</v>
      </c>
      <c r="S546" s="17">
        <f t="shared" si="102"/>
        <v>9.0233375392548805</v>
      </c>
      <c r="T546" s="18">
        <f>IF(S546&lt;MAX(S$2:S546),(S546-MAX($S$2:S546))/MAX($S$2:S546),"")</f>
        <v>-2.1707599999999969E-2</v>
      </c>
      <c r="U546" s="18">
        <f t="shared" si="98"/>
        <v>-2.1707599999999969E-2</v>
      </c>
      <c r="V546" s="18">
        <f t="shared" si="97"/>
        <v>-5.0257714237463169E-2</v>
      </c>
      <c r="W546" s="18" t="str">
        <f t="shared" si="103"/>
        <v/>
      </c>
      <c r="X546" s="16" t="str">
        <f>IF(W546&lt;0,COUNTIF($V$2:V546,W546),"")</f>
        <v/>
      </c>
      <c r="Y546" s="16" t="str">
        <f>IF(W546&lt;0,COUNTIF(U546:$U$1045,W546)-1,"")</f>
        <v/>
      </c>
      <c r="Z546" s="20" t="str">
        <f t="shared" si="108"/>
        <v/>
      </c>
      <c r="AA546" s="15" t="str">
        <f>IF(W546=MIN(W:W),G546,"")</f>
        <v/>
      </c>
    </row>
    <row r="547" spans="7:27" x14ac:dyDescent="0.2">
      <c r="G547" s="15">
        <v>26085</v>
      </c>
      <c r="H547" s="3">
        <v>2.7859999999999998E-3</v>
      </c>
      <c r="I547" s="3">
        <v>-1.873E-2</v>
      </c>
      <c r="J547" s="3">
        <v>7.4441689999999996E-3</v>
      </c>
      <c r="K547" s="3">
        <f t="shared" si="104"/>
        <v>2.7859999999999998E-3</v>
      </c>
      <c r="L547" s="3">
        <f t="shared" si="105"/>
        <v>1.002786</v>
      </c>
      <c r="M547" s="3">
        <f t="shared" si="106"/>
        <v>-1.873E-2</v>
      </c>
      <c r="N547" s="3">
        <f t="shared" si="105"/>
        <v>0.98126999999999998</v>
      </c>
      <c r="O547" s="3">
        <f t="shared" si="107"/>
        <v>7.4441689999999996E-3</v>
      </c>
      <c r="P547" s="3">
        <f t="shared" si="100"/>
        <v>1.007444169</v>
      </c>
      <c r="Q547" s="3">
        <f t="shared" si="99"/>
        <v>-5.8204000000000007E-3</v>
      </c>
      <c r="R547" s="3">
        <f t="shared" si="101"/>
        <v>0.99417960000000005</v>
      </c>
      <c r="S547" s="17">
        <f t="shared" si="102"/>
        <v>8.9708181054414027</v>
      </c>
      <c r="T547" s="18">
        <f>IF(S547&lt;MAX(S$2:S547),(S547-MAX($S$2:S547))/MAX($S$2:S547),"")</f>
        <v>-2.7401653084959829E-2</v>
      </c>
      <c r="U547" s="18">
        <f t="shared" si="98"/>
        <v>-2.7401653084959829E-2</v>
      </c>
      <c r="V547" s="18">
        <f t="shared" si="97"/>
        <v>-5.0257714237463169E-2</v>
      </c>
      <c r="W547" s="18" t="str">
        <f t="shared" si="103"/>
        <v/>
      </c>
      <c r="X547" s="16" t="str">
        <f>IF(W547&lt;0,COUNTIF($V$2:V547,W547),"")</f>
        <v/>
      </c>
      <c r="Y547" s="16" t="str">
        <f>IF(W547&lt;0,COUNTIF(U547:$U$1045,W547)-1,"")</f>
        <v/>
      </c>
      <c r="Z547" s="20" t="str">
        <f t="shared" si="108"/>
        <v/>
      </c>
      <c r="AA547" s="15" t="str">
        <f>IF(W547=MIN(W:W),G547,"")</f>
        <v/>
      </c>
    </row>
    <row r="548" spans="7:27" x14ac:dyDescent="0.2">
      <c r="G548" s="15">
        <v>26115</v>
      </c>
      <c r="H548" s="3">
        <v>-4.0933999999999998E-2</v>
      </c>
      <c r="I548" s="3">
        <v>2.6510000000000001E-3</v>
      </c>
      <c r="J548" s="3">
        <v>2.4630540000000001E-3</v>
      </c>
      <c r="K548" s="3">
        <f t="shared" si="104"/>
        <v>-4.0933999999999998E-2</v>
      </c>
      <c r="L548" s="3">
        <f t="shared" si="105"/>
        <v>0.95906599999999997</v>
      </c>
      <c r="M548" s="3">
        <f t="shared" si="106"/>
        <v>2.6510000000000001E-3</v>
      </c>
      <c r="N548" s="3">
        <f t="shared" si="105"/>
        <v>1.002651</v>
      </c>
      <c r="O548" s="3">
        <f t="shared" si="107"/>
        <v>2.4630540000000001E-3</v>
      </c>
      <c r="P548" s="3">
        <f t="shared" si="100"/>
        <v>1.0024630539999999</v>
      </c>
      <c r="Q548" s="3">
        <f t="shared" si="99"/>
        <v>-2.35E-2</v>
      </c>
      <c r="R548" s="3">
        <f t="shared" si="101"/>
        <v>0.97650000000000003</v>
      </c>
      <c r="S548" s="17">
        <f t="shared" si="102"/>
        <v>8.7600038799635307</v>
      </c>
      <c r="T548" s="18">
        <f>IF(S548&lt;MAX(S$2:S548),(S548-MAX($S$2:S548))/MAX($S$2:S548),"")</f>
        <v>-5.0257714237463169E-2</v>
      </c>
      <c r="U548" s="18">
        <f t="shared" si="98"/>
        <v>-5.0257714237463169E-2</v>
      </c>
      <c r="V548" s="18">
        <f t="shared" si="97"/>
        <v>-5.0257714237463169E-2</v>
      </c>
      <c r="W548" s="18" t="str">
        <f t="shared" si="103"/>
        <v/>
      </c>
      <c r="X548" s="16" t="str">
        <f>IF(W548&lt;0,COUNTIF($V$2:V548,W548),"")</f>
        <v/>
      </c>
      <c r="Y548" s="16" t="str">
        <f>IF(W548&lt;0,COUNTIF(U548:$U$1045,W548)-1,"")</f>
        <v/>
      </c>
      <c r="Z548" s="20" t="str">
        <f t="shared" si="108"/>
        <v/>
      </c>
      <c r="AA548" s="15" t="str">
        <f>IF(W548=MIN(W:W),G548,"")</f>
        <v/>
      </c>
    </row>
    <row r="549" spans="7:27" x14ac:dyDescent="0.2">
      <c r="G549" s="15">
        <v>26146</v>
      </c>
      <c r="H549" s="3">
        <v>4.2542000000000003E-2</v>
      </c>
      <c r="I549" s="3">
        <v>3.5007999999999997E-2</v>
      </c>
      <c r="J549" s="3">
        <v>2.4570019999999998E-3</v>
      </c>
      <c r="K549" s="3">
        <f t="shared" si="104"/>
        <v>4.2542000000000003E-2</v>
      </c>
      <c r="L549" s="3">
        <f t="shared" si="105"/>
        <v>1.0425420000000001</v>
      </c>
      <c r="M549" s="3">
        <f t="shared" si="106"/>
        <v>3.5007999999999997E-2</v>
      </c>
      <c r="N549" s="3">
        <f t="shared" si="105"/>
        <v>1.0350079999999999</v>
      </c>
      <c r="O549" s="3">
        <f t="shared" si="107"/>
        <v>2.4570019999999998E-3</v>
      </c>
      <c r="P549" s="3">
        <f t="shared" si="100"/>
        <v>1.0024570020000001</v>
      </c>
      <c r="Q549" s="3">
        <f t="shared" si="99"/>
        <v>3.9528400000000005E-2</v>
      </c>
      <c r="R549" s="3">
        <f t="shared" si="101"/>
        <v>1.0395284</v>
      </c>
      <c r="S549" s="17">
        <f t="shared" si="102"/>
        <v>9.1062728173322807</v>
      </c>
      <c r="T549" s="18">
        <f>IF(S549&lt;MAX(S$2:S549),(S549-MAX($S$2:S549))/MAX($S$2:S549),"")</f>
        <v>-1.2715921268927354E-2</v>
      </c>
      <c r="U549" s="18">
        <f t="shared" si="98"/>
        <v>-5.0257714237463169E-2</v>
      </c>
      <c r="V549" s="18">
        <f t="shared" si="97"/>
        <v>-2.9861254714409775E-2</v>
      </c>
      <c r="W549" s="18" t="str">
        <f t="shared" si="103"/>
        <v/>
      </c>
      <c r="X549" s="16" t="str">
        <f>IF(W549&lt;0,COUNTIF($V$2:V549,W549),"")</f>
        <v/>
      </c>
      <c r="Y549" s="16" t="str">
        <f>IF(W549&lt;0,COUNTIF(U549:$U$1045,W549)-1,"")</f>
        <v/>
      </c>
      <c r="Z549" s="20" t="str">
        <f t="shared" si="108"/>
        <v/>
      </c>
      <c r="AA549" s="15" t="str">
        <f>IF(W549=MIN(W:W),G549,"")</f>
        <v/>
      </c>
    </row>
    <row r="550" spans="7:27" x14ac:dyDescent="0.2">
      <c r="G550" s="15">
        <v>26177</v>
      </c>
      <c r="H550" s="3">
        <v>-4.8419999999999999E-3</v>
      </c>
      <c r="I550" s="3">
        <v>2.5500000000000002E-3</v>
      </c>
      <c r="J550" s="3">
        <v>0</v>
      </c>
      <c r="K550" s="3">
        <f t="shared" si="104"/>
        <v>-4.8419999999999999E-3</v>
      </c>
      <c r="L550" s="3">
        <f t="shared" si="105"/>
        <v>0.99515799999999999</v>
      </c>
      <c r="M550" s="3">
        <f t="shared" si="106"/>
        <v>2.5500000000000002E-3</v>
      </c>
      <c r="N550" s="3">
        <f t="shared" si="105"/>
        <v>1.0025500000000001</v>
      </c>
      <c r="O550" s="3">
        <f t="shared" si="107"/>
        <v>0</v>
      </c>
      <c r="P550" s="3">
        <f t="shared" si="100"/>
        <v>1</v>
      </c>
      <c r="Q550" s="3">
        <f t="shared" si="99"/>
        <v>-1.8851999999999996E-3</v>
      </c>
      <c r="R550" s="3">
        <f t="shared" si="101"/>
        <v>0.99811479999999997</v>
      </c>
      <c r="S550" s="17">
        <f t="shared" si="102"/>
        <v>9.0891056718170464</v>
      </c>
      <c r="T550" s="18">
        <f>IF(S550&lt;MAX(S$2:S550),(S550-MAX($S$2:S550))/MAX($S$2:S550),"")</f>
        <v>-1.4577149214151109E-2</v>
      </c>
      <c r="U550" s="18">
        <f t="shared" si="98"/>
        <v>-5.0257714237463169E-2</v>
      </c>
      <c r="V550" s="18">
        <f t="shared" ref="V550:V613" si="109">IF(T550="","",MIN(V551,T550))</f>
        <v>-2.9861254714409775E-2</v>
      </c>
      <c r="W550" s="18" t="str">
        <f t="shared" si="103"/>
        <v/>
      </c>
      <c r="X550" s="16" t="str">
        <f>IF(W550&lt;0,COUNTIF($V$2:V550,W550),"")</f>
        <v/>
      </c>
      <c r="Y550" s="16" t="str">
        <f>IF(W550&lt;0,COUNTIF(U550:$U$1045,W550)-1,"")</f>
        <v/>
      </c>
      <c r="Z550" s="20" t="str">
        <f t="shared" si="108"/>
        <v/>
      </c>
      <c r="AA550" s="15" t="str">
        <f>IF(W550=MIN(W:W),G550,"")</f>
        <v/>
      </c>
    </row>
    <row r="551" spans="7:27" x14ac:dyDescent="0.2">
      <c r="G551" s="15">
        <v>26207</v>
      </c>
      <c r="H551" s="3">
        <v>-4.0502999999999997E-2</v>
      </c>
      <c r="I551" s="3">
        <v>2.1978999999999999E-2</v>
      </c>
      <c r="J551" s="3">
        <v>2.4509800000000002E-3</v>
      </c>
      <c r="K551" s="3">
        <f t="shared" si="104"/>
        <v>-4.0502999999999997E-2</v>
      </c>
      <c r="L551" s="3">
        <f t="shared" si="105"/>
        <v>0.95949700000000004</v>
      </c>
      <c r="M551" s="3">
        <f t="shared" si="106"/>
        <v>2.1978999999999999E-2</v>
      </c>
      <c r="N551" s="3">
        <f t="shared" si="105"/>
        <v>1.021979</v>
      </c>
      <c r="O551" s="3">
        <f t="shared" si="107"/>
        <v>2.4509800000000002E-3</v>
      </c>
      <c r="P551" s="3">
        <f t="shared" si="100"/>
        <v>1.0024509800000001</v>
      </c>
      <c r="Q551" s="3">
        <f t="shared" si="99"/>
        <v>-1.5510199999999998E-2</v>
      </c>
      <c r="R551" s="3">
        <f t="shared" si="101"/>
        <v>0.98448979999999997</v>
      </c>
      <c r="S551" s="17">
        <f t="shared" si="102"/>
        <v>8.9481318250260298</v>
      </c>
      <c r="T551" s="18">
        <f>IF(S551&lt;MAX(S$2:S551),(S551-MAX($S$2:S551))/MAX($S$2:S551),"")</f>
        <v>-2.9861254714409775E-2</v>
      </c>
      <c r="U551" s="18">
        <f t="shared" ref="U551:U614" si="110">IF(T551="","",MIN(U550,T551))</f>
        <v>-5.0257714237463169E-2</v>
      </c>
      <c r="V551" s="18">
        <f t="shared" si="109"/>
        <v>-2.9861254714409775E-2</v>
      </c>
      <c r="W551" s="18" t="str">
        <f t="shared" si="103"/>
        <v/>
      </c>
      <c r="X551" s="16" t="str">
        <f>IF(W551&lt;0,COUNTIF($V$2:V551,W551),"")</f>
        <v/>
      </c>
      <c r="Y551" s="16" t="str">
        <f>IF(W551&lt;0,COUNTIF(U551:$U$1045,W551)-1,"")</f>
        <v/>
      </c>
      <c r="Z551" s="20" t="str">
        <f t="shared" si="108"/>
        <v/>
      </c>
      <c r="AA551" s="15" t="str">
        <f>IF(W551=MIN(W:W),G551,"")</f>
        <v/>
      </c>
    </row>
    <row r="552" spans="7:27" x14ac:dyDescent="0.2">
      <c r="G552" s="15">
        <v>26238</v>
      </c>
      <c r="H552" s="3">
        <v>-9.3899999999999995E-4</v>
      </c>
      <c r="I552" s="3">
        <v>5.2119999999999996E-3</v>
      </c>
      <c r="J552" s="3">
        <v>0</v>
      </c>
      <c r="K552" s="3">
        <f t="shared" si="104"/>
        <v>-9.3899999999999995E-4</v>
      </c>
      <c r="L552" s="3">
        <f t="shared" si="105"/>
        <v>0.99906099999999998</v>
      </c>
      <c r="M552" s="3">
        <f t="shared" si="106"/>
        <v>5.2119999999999996E-3</v>
      </c>
      <c r="N552" s="3">
        <f t="shared" si="105"/>
        <v>1.005212</v>
      </c>
      <c r="O552" s="3">
        <f t="shared" si="107"/>
        <v>0</v>
      </c>
      <c r="P552" s="3">
        <f t="shared" si="100"/>
        <v>1</v>
      </c>
      <c r="Q552" s="3">
        <f t="shared" si="99"/>
        <v>1.5214E-3</v>
      </c>
      <c r="R552" s="3">
        <f t="shared" si="101"/>
        <v>1.0015213999999999</v>
      </c>
      <c r="S552" s="17">
        <f t="shared" si="102"/>
        <v>8.9617455127846242</v>
      </c>
      <c r="T552" s="18">
        <f>IF(S552&lt;MAX(S$2:S552),(S552-MAX($S$2:S552))/MAX($S$2:S552),"")</f>
        <v>-2.8385285627332297E-2</v>
      </c>
      <c r="U552" s="18">
        <f t="shared" si="110"/>
        <v>-5.0257714237463169E-2</v>
      </c>
      <c r="V552" s="18">
        <f t="shared" si="109"/>
        <v>-2.8385285627332297E-2</v>
      </c>
      <c r="W552" s="18" t="str">
        <f t="shared" si="103"/>
        <v/>
      </c>
      <c r="X552" s="16" t="str">
        <f>IF(W552&lt;0,COUNTIF($V$2:V552,W552),"")</f>
        <v/>
      </c>
      <c r="Y552" s="16" t="str">
        <f>IF(W552&lt;0,COUNTIF(U552:$U$1045,W552)-1,"")</f>
        <v/>
      </c>
      <c r="Z552" s="20" t="str">
        <f t="shared" si="108"/>
        <v/>
      </c>
      <c r="AA552" s="15" t="str">
        <f>IF(W552=MIN(W:W),G552,"")</f>
        <v/>
      </c>
    </row>
    <row r="553" spans="7:27" x14ac:dyDescent="0.2">
      <c r="G553" s="15">
        <v>26268</v>
      </c>
      <c r="H553" s="3">
        <v>9.0646000000000004E-2</v>
      </c>
      <c r="I553" s="3">
        <v>1.0985999999999999E-2</v>
      </c>
      <c r="J553" s="3">
        <v>4.8899759999999999E-3</v>
      </c>
      <c r="K553" s="3">
        <f t="shared" si="104"/>
        <v>9.0646000000000004E-2</v>
      </c>
      <c r="L553" s="3">
        <f t="shared" si="105"/>
        <v>1.090646</v>
      </c>
      <c r="M553" s="3">
        <f t="shared" si="106"/>
        <v>1.0985999999999999E-2</v>
      </c>
      <c r="N553" s="3">
        <f t="shared" si="105"/>
        <v>1.0109859999999999</v>
      </c>
      <c r="O553" s="3">
        <f t="shared" si="107"/>
        <v>4.8899759999999999E-3</v>
      </c>
      <c r="P553" s="3">
        <f t="shared" si="100"/>
        <v>1.0048899760000001</v>
      </c>
      <c r="Q553" s="3">
        <f t="shared" si="99"/>
        <v>5.8782000000000001E-2</v>
      </c>
      <c r="R553" s="3">
        <f t="shared" si="101"/>
        <v>1.0587819999999999</v>
      </c>
      <c r="S553" s="17">
        <f t="shared" si="102"/>
        <v>9.488534837517129</v>
      </c>
      <c r="T553" s="18" t="str">
        <f>IF(S553&lt;MAX(S$2:S553),(S553-MAX($S$2:S553))/MAX($S$2:S553),"")</f>
        <v/>
      </c>
      <c r="U553" s="18" t="str">
        <f t="shared" si="110"/>
        <v/>
      </c>
      <c r="V553" s="18" t="str">
        <f t="shared" si="109"/>
        <v/>
      </c>
      <c r="W553" s="18" t="str">
        <f t="shared" si="103"/>
        <v/>
      </c>
      <c r="X553" s="16" t="str">
        <f>IF(W553&lt;0,COUNTIF($V$2:V553,W553),"")</f>
        <v/>
      </c>
      <c r="Y553" s="16" t="str">
        <f>IF(W553&lt;0,COUNTIF(U553:$U$1045,W553)-1,"")</f>
        <v/>
      </c>
      <c r="Z553" s="20" t="str">
        <f t="shared" si="108"/>
        <v/>
      </c>
      <c r="AA553" s="15" t="str">
        <f>IF(W553=MIN(W:W),G553,"")</f>
        <v/>
      </c>
    </row>
    <row r="554" spans="7:27" x14ac:dyDescent="0.2">
      <c r="G554" s="15">
        <v>26299</v>
      </c>
      <c r="H554" s="3">
        <v>2.7711E-2</v>
      </c>
      <c r="I554" s="3">
        <v>1.0551E-2</v>
      </c>
      <c r="J554" s="3">
        <v>0</v>
      </c>
      <c r="K554" s="3">
        <f t="shared" si="104"/>
        <v>2.7711E-2</v>
      </c>
      <c r="L554" s="3">
        <f t="shared" si="105"/>
        <v>1.027711</v>
      </c>
      <c r="M554" s="3">
        <f t="shared" si="106"/>
        <v>1.0551E-2</v>
      </c>
      <c r="N554" s="3">
        <f t="shared" si="105"/>
        <v>1.010551</v>
      </c>
      <c r="O554" s="3">
        <f t="shared" si="107"/>
        <v>0</v>
      </c>
      <c r="P554" s="3">
        <f t="shared" si="100"/>
        <v>1</v>
      </c>
      <c r="Q554" s="3">
        <f t="shared" si="99"/>
        <v>2.0846999999999997E-2</v>
      </c>
      <c r="R554" s="3">
        <f t="shared" si="101"/>
        <v>1.0208470000000001</v>
      </c>
      <c r="S554" s="17">
        <f t="shared" si="102"/>
        <v>9.6863423232748485</v>
      </c>
      <c r="T554" s="18" t="str">
        <f>IF(S554&lt;MAX(S$2:S554),(S554-MAX($S$2:S554))/MAX($S$2:S554),"")</f>
        <v/>
      </c>
      <c r="U554" s="18" t="str">
        <f t="shared" si="110"/>
        <v/>
      </c>
      <c r="V554" s="18" t="str">
        <f t="shared" si="109"/>
        <v/>
      </c>
      <c r="W554" s="18" t="str">
        <f t="shared" si="103"/>
        <v/>
      </c>
      <c r="X554" s="16" t="str">
        <f>IF(W554&lt;0,COUNTIF($V$2:V554,W554),"")</f>
        <v/>
      </c>
      <c r="Y554" s="16" t="str">
        <f>IF(W554&lt;0,COUNTIF(U554:$U$1045,W554)-1,"")</f>
        <v/>
      </c>
      <c r="Z554" s="20" t="str">
        <f t="shared" si="108"/>
        <v/>
      </c>
      <c r="AA554" s="15" t="str">
        <f>IF(W554=MIN(W:W),G554,"")</f>
        <v/>
      </c>
    </row>
    <row r="555" spans="7:27" x14ac:dyDescent="0.2">
      <c r="G555" s="15">
        <v>26330</v>
      </c>
      <c r="H555" s="3">
        <v>3.1092999999999999E-2</v>
      </c>
      <c r="I555" s="3">
        <v>1.415E-3</v>
      </c>
      <c r="J555" s="3">
        <v>4.8661800000000003E-3</v>
      </c>
      <c r="K555" s="3">
        <f t="shared" si="104"/>
        <v>3.1092999999999999E-2</v>
      </c>
      <c r="L555" s="3">
        <f t="shared" si="105"/>
        <v>1.031093</v>
      </c>
      <c r="M555" s="3">
        <f t="shared" si="106"/>
        <v>1.415E-3</v>
      </c>
      <c r="N555" s="3">
        <f t="shared" si="105"/>
        <v>1.0014149999999999</v>
      </c>
      <c r="O555" s="3">
        <f t="shared" si="107"/>
        <v>4.8661800000000003E-3</v>
      </c>
      <c r="P555" s="3">
        <f t="shared" si="100"/>
        <v>1.0048661800000001</v>
      </c>
      <c r="Q555" s="3">
        <f t="shared" si="99"/>
        <v>1.9221800000000001E-2</v>
      </c>
      <c r="R555" s="3">
        <f t="shared" si="101"/>
        <v>1.0192218</v>
      </c>
      <c r="S555" s="17">
        <f t="shared" si="102"/>
        <v>9.872531258144372</v>
      </c>
      <c r="T555" s="18" t="str">
        <f>IF(S555&lt;MAX(S$2:S555),(S555-MAX($S$2:S555))/MAX($S$2:S555),"")</f>
        <v/>
      </c>
      <c r="U555" s="18" t="str">
        <f t="shared" si="110"/>
        <v/>
      </c>
      <c r="V555" s="18" t="str">
        <f t="shared" si="109"/>
        <v/>
      </c>
      <c r="W555" s="18" t="str">
        <f t="shared" si="103"/>
        <v/>
      </c>
      <c r="X555" s="16" t="str">
        <f>IF(W555&lt;0,COUNTIF($V$2:V555,W555),"")</f>
        <v/>
      </c>
      <c r="Y555" s="16" t="str">
        <f>IF(W555&lt;0,COUNTIF(U555:$U$1045,W555)-1,"")</f>
        <v/>
      </c>
      <c r="Z555" s="20" t="str">
        <f t="shared" si="108"/>
        <v/>
      </c>
      <c r="AA555" s="15" t="str">
        <f>IF(W555=MIN(W:W),G555,"")</f>
        <v/>
      </c>
    </row>
    <row r="556" spans="7:27" x14ac:dyDescent="0.2">
      <c r="G556" s="15">
        <v>26359</v>
      </c>
      <c r="H556" s="3">
        <v>8.9259999999999999E-3</v>
      </c>
      <c r="I556" s="3">
        <v>1.462E-3</v>
      </c>
      <c r="J556" s="3">
        <v>2.4213080000000001E-3</v>
      </c>
      <c r="K556" s="3">
        <f t="shared" si="104"/>
        <v>8.9259999999999999E-3</v>
      </c>
      <c r="L556" s="3">
        <f t="shared" si="105"/>
        <v>1.008926</v>
      </c>
      <c r="M556" s="3">
        <f t="shared" si="106"/>
        <v>1.462E-3</v>
      </c>
      <c r="N556" s="3">
        <f t="shared" si="105"/>
        <v>1.0014620000000001</v>
      </c>
      <c r="O556" s="3">
        <f t="shared" si="107"/>
        <v>2.4213080000000001E-3</v>
      </c>
      <c r="P556" s="3">
        <f t="shared" si="100"/>
        <v>1.002421308</v>
      </c>
      <c r="Q556" s="3">
        <f t="shared" si="99"/>
        <v>5.9403999999999993E-3</v>
      </c>
      <c r="R556" s="3">
        <f t="shared" si="101"/>
        <v>1.0059404000000001</v>
      </c>
      <c r="S556" s="17">
        <f t="shared" si="102"/>
        <v>9.9311780428302541</v>
      </c>
      <c r="T556" s="18" t="str">
        <f>IF(S556&lt;MAX(S$2:S556),(S556-MAX($S$2:S556))/MAX($S$2:S556),"")</f>
        <v/>
      </c>
      <c r="U556" s="18" t="str">
        <f t="shared" si="110"/>
        <v/>
      </c>
      <c r="V556" s="18" t="str">
        <f t="shared" si="109"/>
        <v/>
      </c>
      <c r="W556" s="18" t="str">
        <f t="shared" si="103"/>
        <v/>
      </c>
      <c r="X556" s="16" t="str">
        <f>IF(W556&lt;0,COUNTIF($V$2:V556,W556),"")</f>
        <v/>
      </c>
      <c r="Y556" s="16" t="str">
        <f>IF(W556&lt;0,COUNTIF(U556:$U$1045,W556)-1,"")</f>
        <v/>
      </c>
      <c r="Z556" s="20" t="str">
        <f t="shared" si="108"/>
        <v/>
      </c>
      <c r="AA556" s="15" t="str">
        <f>IF(W556=MIN(W:W),G556,"")</f>
        <v/>
      </c>
    </row>
    <row r="557" spans="7:27" x14ac:dyDescent="0.2">
      <c r="G557" s="15">
        <v>26390</v>
      </c>
      <c r="H557" s="3">
        <v>5.7609999999999996E-3</v>
      </c>
      <c r="I557" s="3">
        <v>1.4109999999999999E-3</v>
      </c>
      <c r="J557" s="3">
        <v>2.415459E-3</v>
      </c>
      <c r="K557" s="3">
        <f t="shared" si="104"/>
        <v>5.7609999999999996E-3</v>
      </c>
      <c r="L557" s="3">
        <f t="shared" si="105"/>
        <v>1.0057609999999999</v>
      </c>
      <c r="M557" s="3">
        <f t="shared" si="106"/>
        <v>1.4109999999999999E-3</v>
      </c>
      <c r="N557" s="3">
        <f t="shared" si="105"/>
        <v>1.0014110000000001</v>
      </c>
      <c r="O557" s="3">
        <f t="shared" si="107"/>
        <v>2.415459E-3</v>
      </c>
      <c r="P557" s="3">
        <f t="shared" si="100"/>
        <v>1.0024154590000001</v>
      </c>
      <c r="Q557" s="3">
        <f t="shared" si="99"/>
        <v>4.0209999999999994E-3</v>
      </c>
      <c r="R557" s="3">
        <f t="shared" si="101"/>
        <v>1.0040210000000001</v>
      </c>
      <c r="S557" s="17">
        <f t="shared" si="102"/>
        <v>9.9711113097404755</v>
      </c>
      <c r="T557" s="18" t="str">
        <f>IF(S557&lt;MAX(S$2:S557),(S557-MAX($S$2:S557))/MAX($S$2:S557),"")</f>
        <v/>
      </c>
      <c r="U557" s="18" t="str">
        <f t="shared" si="110"/>
        <v/>
      </c>
      <c r="V557" s="18" t="str">
        <f t="shared" si="109"/>
        <v/>
      </c>
      <c r="W557" s="18" t="str">
        <f t="shared" si="103"/>
        <v/>
      </c>
      <c r="X557" s="16" t="str">
        <f>IF(W557&lt;0,COUNTIF($V$2:V557,W557),"")</f>
        <v/>
      </c>
      <c r="Y557" s="16" t="str">
        <f>IF(W557&lt;0,COUNTIF(U557:$U$1045,W557)-1,"")</f>
        <v/>
      </c>
      <c r="Z557" s="20" t="str">
        <f t="shared" si="108"/>
        <v/>
      </c>
      <c r="AA557" s="15" t="str">
        <f>IF(W557=MIN(W:W),G557,"")</f>
        <v/>
      </c>
    </row>
    <row r="558" spans="7:27" x14ac:dyDescent="0.2">
      <c r="G558" s="15">
        <v>26420</v>
      </c>
      <c r="H558" s="3">
        <v>1.5523E-2</v>
      </c>
      <c r="I558" s="3">
        <v>1.6180000000000001E-3</v>
      </c>
      <c r="J558" s="3">
        <v>2.4096389999999999E-3</v>
      </c>
      <c r="K558" s="3">
        <f t="shared" si="104"/>
        <v>1.5523E-2</v>
      </c>
      <c r="L558" s="3">
        <f t="shared" si="105"/>
        <v>1.015523</v>
      </c>
      <c r="M558" s="3">
        <f t="shared" si="106"/>
        <v>1.6180000000000001E-3</v>
      </c>
      <c r="N558" s="3">
        <f t="shared" si="105"/>
        <v>1.0016179999999999</v>
      </c>
      <c r="O558" s="3">
        <f t="shared" si="107"/>
        <v>2.4096389999999999E-3</v>
      </c>
      <c r="P558" s="3">
        <f t="shared" si="100"/>
        <v>1.0024096389999999</v>
      </c>
      <c r="Q558" s="3">
        <f t="shared" si="99"/>
        <v>9.9610000000000011E-3</v>
      </c>
      <c r="R558" s="3">
        <f t="shared" si="101"/>
        <v>1.0099610000000001</v>
      </c>
      <c r="S558" s="17">
        <f t="shared" si="102"/>
        <v>10.070433549496801</v>
      </c>
      <c r="T558" s="18" t="str">
        <f>IF(S558&lt;MAX(S$2:S558),(S558-MAX($S$2:S558))/MAX($S$2:S558),"")</f>
        <v/>
      </c>
      <c r="U558" s="18" t="str">
        <f t="shared" si="110"/>
        <v/>
      </c>
      <c r="V558" s="18" t="str">
        <f t="shared" si="109"/>
        <v/>
      </c>
      <c r="W558" s="18" t="str">
        <f t="shared" si="103"/>
        <v/>
      </c>
      <c r="X558" s="16" t="str">
        <f>IF(W558&lt;0,COUNTIF($V$2:V558,W558),"")</f>
        <v/>
      </c>
      <c r="Y558" s="16" t="str">
        <f>IF(W558&lt;0,COUNTIF(U558:$U$1045,W558)-1,"")</f>
        <v/>
      </c>
      <c r="Z558" s="20" t="str">
        <f t="shared" si="108"/>
        <v/>
      </c>
      <c r="AA558" s="15" t="str">
        <f>IF(W558=MIN(W:W),G558,"")</f>
        <v/>
      </c>
    </row>
    <row r="559" spans="7:27" x14ac:dyDescent="0.2">
      <c r="G559" s="15">
        <v>26451</v>
      </c>
      <c r="H559" s="3">
        <v>-2.1437999999999999E-2</v>
      </c>
      <c r="I559" s="3">
        <v>4.4530000000000004E-3</v>
      </c>
      <c r="J559" s="3">
        <v>2.4038459999999998E-3</v>
      </c>
      <c r="K559" s="3">
        <f t="shared" si="104"/>
        <v>-2.1437999999999999E-2</v>
      </c>
      <c r="L559" s="3">
        <f t="shared" si="105"/>
        <v>0.97856200000000004</v>
      </c>
      <c r="M559" s="3">
        <f t="shared" si="106"/>
        <v>4.4530000000000004E-3</v>
      </c>
      <c r="N559" s="3">
        <f t="shared" si="105"/>
        <v>1.004453</v>
      </c>
      <c r="O559" s="3">
        <f t="shared" si="107"/>
        <v>2.4038459999999998E-3</v>
      </c>
      <c r="P559" s="3">
        <f t="shared" si="100"/>
        <v>1.002403846</v>
      </c>
      <c r="Q559" s="3">
        <f t="shared" si="99"/>
        <v>-1.1081599999999999E-2</v>
      </c>
      <c r="R559" s="3">
        <f t="shared" si="101"/>
        <v>0.98891839999999998</v>
      </c>
      <c r="S559" s="17">
        <f t="shared" si="102"/>
        <v>9.9588370330746976</v>
      </c>
      <c r="T559" s="18">
        <f>IF(S559&lt;MAX(S$2:S559),(S559-MAX($S$2:S559))/MAX($S$2:S559),"")</f>
        <v>-1.1081600000000002E-2</v>
      </c>
      <c r="U559" s="18">
        <f t="shared" si="110"/>
        <v>-1.1081600000000002E-2</v>
      </c>
      <c r="V559" s="18">
        <f t="shared" si="109"/>
        <v>-1.3388153276160004E-2</v>
      </c>
      <c r="W559" s="18" t="str">
        <f t="shared" si="103"/>
        <v/>
      </c>
      <c r="X559" s="16" t="str">
        <f>IF(W559&lt;0,COUNTIF($V$2:V559,W559),"")</f>
        <v/>
      </c>
      <c r="Y559" s="16" t="str">
        <f>IF(W559&lt;0,COUNTIF(U559:$U$1045,W559)-1,"")</f>
        <v/>
      </c>
      <c r="Z559" s="20" t="str">
        <f t="shared" si="108"/>
        <v/>
      </c>
      <c r="AA559" s="15" t="str">
        <f>IF(W559=MIN(W:W),G559,"")</f>
        <v/>
      </c>
    </row>
    <row r="560" spans="7:27" x14ac:dyDescent="0.2">
      <c r="G560" s="15">
        <v>26481</v>
      </c>
      <c r="H560" s="3">
        <v>-4.8939999999999999E-3</v>
      </c>
      <c r="I560" s="3">
        <v>1.5100000000000001E-3</v>
      </c>
      <c r="J560" s="3">
        <v>4.796163E-3</v>
      </c>
      <c r="K560" s="3">
        <f t="shared" si="104"/>
        <v>-4.8939999999999999E-3</v>
      </c>
      <c r="L560" s="3">
        <f t="shared" si="105"/>
        <v>0.99510600000000005</v>
      </c>
      <c r="M560" s="3">
        <f t="shared" si="106"/>
        <v>1.5100000000000001E-3</v>
      </c>
      <c r="N560" s="3">
        <f t="shared" si="105"/>
        <v>1.0015099999999999</v>
      </c>
      <c r="O560" s="3">
        <f t="shared" si="107"/>
        <v>4.796163E-3</v>
      </c>
      <c r="P560" s="3">
        <f t="shared" si="100"/>
        <v>1.004796163</v>
      </c>
      <c r="Q560" s="3">
        <f t="shared" si="99"/>
        <v>-2.3324000000000001E-3</v>
      </c>
      <c r="R560" s="3">
        <f t="shared" si="101"/>
        <v>0.99766759999999999</v>
      </c>
      <c r="S560" s="17">
        <f t="shared" si="102"/>
        <v>9.9356090415787541</v>
      </c>
      <c r="T560" s="18">
        <f>IF(S560&lt;MAX(S$2:S560),(S560-MAX($S$2:S560))/MAX($S$2:S560),"")</f>
        <v>-1.3388153276160004E-2</v>
      </c>
      <c r="U560" s="18">
        <f t="shared" si="110"/>
        <v>-1.3388153276160004E-2</v>
      </c>
      <c r="V560" s="18">
        <f t="shared" si="109"/>
        <v>-1.3388153276160004E-2</v>
      </c>
      <c r="W560" s="18" t="str">
        <f t="shared" si="103"/>
        <v/>
      </c>
      <c r="X560" s="16" t="str">
        <f>IF(W560&lt;0,COUNTIF($V$2:V560,W560),"")</f>
        <v/>
      </c>
      <c r="Y560" s="16" t="str">
        <f>IF(W560&lt;0,COUNTIF(U560:$U$1045,W560)-1,"")</f>
        <v/>
      </c>
      <c r="Z560" s="20" t="str">
        <f t="shared" si="108"/>
        <v/>
      </c>
      <c r="AA560" s="15" t="str">
        <f>IF(W560=MIN(W:W),G560,"")</f>
        <v/>
      </c>
    </row>
    <row r="561" spans="7:27" x14ac:dyDescent="0.2">
      <c r="G561" s="15">
        <v>26512</v>
      </c>
      <c r="H561" s="3">
        <v>3.5434E-2</v>
      </c>
      <c r="I561" s="3">
        <v>1.508E-3</v>
      </c>
      <c r="J561" s="3">
        <v>2.3866349999999998E-3</v>
      </c>
      <c r="K561" s="3">
        <f t="shared" si="104"/>
        <v>3.5434E-2</v>
      </c>
      <c r="L561" s="3">
        <f t="shared" si="105"/>
        <v>1.035434</v>
      </c>
      <c r="M561" s="3">
        <f t="shared" si="106"/>
        <v>1.508E-3</v>
      </c>
      <c r="N561" s="3">
        <f t="shared" si="105"/>
        <v>1.0015080000000001</v>
      </c>
      <c r="O561" s="3">
        <f t="shared" si="107"/>
        <v>2.3866349999999998E-3</v>
      </c>
      <c r="P561" s="3">
        <f t="shared" si="100"/>
        <v>1.0023866349999999</v>
      </c>
      <c r="Q561" s="3">
        <f t="shared" si="99"/>
        <v>2.18636E-2</v>
      </c>
      <c r="R561" s="3">
        <f t="shared" si="101"/>
        <v>1.0218636000000001</v>
      </c>
      <c r="S561" s="17">
        <f t="shared" si="102"/>
        <v>10.152837223420216</v>
      </c>
      <c r="T561" s="18" t="str">
        <f>IF(S561&lt;MAX(S$2:S561),(S561-MAX($S$2:S561))/MAX($S$2:S561),"")</f>
        <v/>
      </c>
      <c r="U561" s="18" t="str">
        <f t="shared" si="110"/>
        <v/>
      </c>
      <c r="V561" s="18" t="str">
        <f t="shared" si="109"/>
        <v/>
      </c>
      <c r="W561" s="18" t="str">
        <f t="shared" si="103"/>
        <v/>
      </c>
      <c r="X561" s="16" t="str">
        <f>IF(W561&lt;0,COUNTIF($V$2:V561,W561),"")</f>
        <v/>
      </c>
      <c r="Y561" s="16" t="str">
        <f>IF(W561&lt;0,COUNTIF(U561:$U$1045,W561)-1,"")</f>
        <v/>
      </c>
      <c r="Z561" s="20" t="str">
        <f t="shared" si="108"/>
        <v/>
      </c>
      <c r="AA561" s="15" t="str">
        <f>IF(W561=MIN(W:W),G561,"")</f>
        <v/>
      </c>
    </row>
    <row r="562" spans="7:27" x14ac:dyDescent="0.2">
      <c r="G562" s="15">
        <v>26543</v>
      </c>
      <c r="H562" s="3">
        <v>-7.9609999999999993E-3</v>
      </c>
      <c r="I562" s="3">
        <v>1.4090000000000001E-3</v>
      </c>
      <c r="J562" s="3">
        <v>2.380952E-3</v>
      </c>
      <c r="K562" s="3">
        <f t="shared" si="104"/>
        <v>-7.9609999999999993E-3</v>
      </c>
      <c r="L562" s="3">
        <f t="shared" si="105"/>
        <v>0.992039</v>
      </c>
      <c r="M562" s="3">
        <f t="shared" si="106"/>
        <v>1.4090000000000001E-3</v>
      </c>
      <c r="N562" s="3">
        <f t="shared" si="105"/>
        <v>1.001409</v>
      </c>
      <c r="O562" s="3">
        <f t="shared" si="107"/>
        <v>2.380952E-3</v>
      </c>
      <c r="P562" s="3">
        <f t="shared" si="100"/>
        <v>1.002380952</v>
      </c>
      <c r="Q562" s="3">
        <f t="shared" si="99"/>
        <v>-4.2129999999999997E-3</v>
      </c>
      <c r="R562" s="3">
        <f t="shared" si="101"/>
        <v>0.99578699999999998</v>
      </c>
      <c r="S562" s="17">
        <f t="shared" si="102"/>
        <v>10.110063320197947</v>
      </c>
      <c r="T562" s="18">
        <f>IF(S562&lt;MAX(S$2:S562),(S562-MAX($S$2:S562))/MAX($S$2:S562),"")</f>
        <v>-4.2129999999999564E-3</v>
      </c>
      <c r="U562" s="18">
        <f t="shared" si="110"/>
        <v>-4.2129999999999564E-3</v>
      </c>
      <c r="V562" s="18">
        <f t="shared" si="109"/>
        <v>-4.2129999999999564E-3</v>
      </c>
      <c r="W562" s="18" t="str">
        <f t="shared" si="103"/>
        <v/>
      </c>
      <c r="X562" s="16" t="str">
        <f>IF(W562&lt;0,COUNTIF($V$2:V562,W562),"")</f>
        <v/>
      </c>
      <c r="Y562" s="16" t="str">
        <f>IF(W562&lt;0,COUNTIF(U562:$U$1045,W562)-1,"")</f>
        <v/>
      </c>
      <c r="Z562" s="20" t="str">
        <f t="shared" si="108"/>
        <v/>
      </c>
      <c r="AA562" s="15" t="str">
        <f>IF(W562=MIN(W:W),G562,"")</f>
        <v/>
      </c>
    </row>
    <row r="563" spans="7:27" x14ac:dyDescent="0.2">
      <c r="G563" s="15">
        <v>26573</v>
      </c>
      <c r="H563" s="3">
        <v>9.1380000000000003E-3</v>
      </c>
      <c r="I563" s="3">
        <v>1.56E-3</v>
      </c>
      <c r="J563" s="3">
        <v>4.7505940000000003E-3</v>
      </c>
      <c r="K563" s="3">
        <f t="shared" si="104"/>
        <v>9.1380000000000003E-3</v>
      </c>
      <c r="L563" s="3">
        <f t="shared" si="105"/>
        <v>1.0091380000000001</v>
      </c>
      <c r="M563" s="3">
        <f t="shared" si="106"/>
        <v>1.56E-3</v>
      </c>
      <c r="N563" s="3">
        <f t="shared" si="105"/>
        <v>1.00156</v>
      </c>
      <c r="O563" s="3">
        <f t="shared" si="107"/>
        <v>4.7505940000000003E-3</v>
      </c>
      <c r="P563" s="3">
        <f t="shared" si="100"/>
        <v>1.0047505940000001</v>
      </c>
      <c r="Q563" s="3">
        <f t="shared" si="99"/>
        <v>6.1068000000000008E-3</v>
      </c>
      <c r="R563" s="3">
        <f t="shared" si="101"/>
        <v>1.0061068</v>
      </c>
      <c r="S563" s="17">
        <f t="shared" si="102"/>
        <v>10.171803454881731</v>
      </c>
      <c r="T563" s="18" t="str">
        <f>IF(S563&lt;MAX(S$2:S563),(S563-MAX($S$2:S563))/MAX($S$2:S563),"")</f>
        <v/>
      </c>
      <c r="U563" s="18" t="str">
        <f t="shared" si="110"/>
        <v/>
      </c>
      <c r="V563" s="18" t="str">
        <f t="shared" si="109"/>
        <v/>
      </c>
      <c r="W563" s="18" t="str">
        <f t="shared" si="103"/>
        <v/>
      </c>
      <c r="X563" s="16" t="str">
        <f>IF(W563&lt;0,COUNTIF($V$2:V563,W563),"")</f>
        <v/>
      </c>
      <c r="Y563" s="16" t="str">
        <f>IF(W563&lt;0,COUNTIF(U563:$U$1045,W563)-1,"")</f>
        <v/>
      </c>
      <c r="Z563" s="20" t="str">
        <f t="shared" si="108"/>
        <v/>
      </c>
      <c r="AA563" s="15" t="str">
        <f>IF(W563=MIN(W:W),G563,"")</f>
        <v/>
      </c>
    </row>
    <row r="564" spans="7:27" x14ac:dyDescent="0.2">
      <c r="G564" s="15">
        <v>26604</v>
      </c>
      <c r="H564" s="3">
        <v>4.9609E-2</v>
      </c>
      <c r="I564" s="3">
        <v>4.4549999999999998E-3</v>
      </c>
      <c r="J564" s="3">
        <v>2.3640660000000002E-3</v>
      </c>
      <c r="K564" s="3">
        <f t="shared" si="104"/>
        <v>4.9609E-2</v>
      </c>
      <c r="L564" s="3">
        <f t="shared" si="105"/>
        <v>1.049609</v>
      </c>
      <c r="M564" s="3">
        <f t="shared" si="106"/>
        <v>4.4549999999999998E-3</v>
      </c>
      <c r="N564" s="3">
        <f t="shared" si="105"/>
        <v>1.0044550000000001</v>
      </c>
      <c r="O564" s="3">
        <f t="shared" si="107"/>
        <v>2.3640660000000002E-3</v>
      </c>
      <c r="P564" s="3">
        <f t="shared" si="100"/>
        <v>1.0023640659999999</v>
      </c>
      <c r="Q564" s="3">
        <f t="shared" si="99"/>
        <v>3.1547399999999996E-2</v>
      </c>
      <c r="R564" s="3">
        <f t="shared" si="101"/>
        <v>1.0315474</v>
      </c>
      <c r="S564" s="17">
        <f t="shared" si="102"/>
        <v>10.492697407194267</v>
      </c>
      <c r="T564" s="18" t="str">
        <f>IF(S564&lt;MAX(S$2:S564),(S564-MAX($S$2:S564))/MAX($S$2:S564),"")</f>
        <v/>
      </c>
      <c r="U564" s="18" t="str">
        <f t="shared" si="110"/>
        <v/>
      </c>
      <c r="V564" s="18" t="str">
        <f t="shared" si="109"/>
        <v/>
      </c>
      <c r="W564" s="18" t="str">
        <f t="shared" si="103"/>
        <v/>
      </c>
      <c r="X564" s="16" t="str">
        <f>IF(W564&lt;0,COUNTIF($V$2:V564,W564),"")</f>
        <v/>
      </c>
      <c r="Y564" s="16" t="str">
        <f>IF(W564&lt;0,COUNTIF(U564:$U$1045,W564)-1,"")</f>
        <v/>
      </c>
      <c r="Z564" s="20" t="str">
        <f t="shared" si="108"/>
        <v/>
      </c>
      <c r="AA564" s="15" t="str">
        <f>IF(W564=MIN(W:W),G564,"")</f>
        <v/>
      </c>
    </row>
    <row r="565" spans="7:27" x14ac:dyDescent="0.2">
      <c r="G565" s="15">
        <v>26634</v>
      </c>
      <c r="H565" s="3">
        <v>9.9069999999999991E-3</v>
      </c>
      <c r="I565" s="3">
        <v>1.9223000000000001E-2</v>
      </c>
      <c r="J565" s="3">
        <v>2.3584909999999999E-3</v>
      </c>
      <c r="K565" s="3">
        <f t="shared" si="104"/>
        <v>9.9069999999999991E-3</v>
      </c>
      <c r="L565" s="3">
        <f t="shared" si="105"/>
        <v>1.0099070000000001</v>
      </c>
      <c r="M565" s="3">
        <f t="shared" si="106"/>
        <v>1.9223000000000001E-2</v>
      </c>
      <c r="N565" s="3">
        <f t="shared" si="105"/>
        <v>1.019223</v>
      </c>
      <c r="O565" s="3">
        <f t="shared" si="107"/>
        <v>2.3584909999999999E-3</v>
      </c>
      <c r="P565" s="3">
        <f t="shared" si="100"/>
        <v>1.0023584910000001</v>
      </c>
      <c r="Q565" s="3">
        <f t="shared" si="99"/>
        <v>1.36334E-2</v>
      </c>
      <c r="R565" s="3">
        <f t="shared" si="101"/>
        <v>1.0136334</v>
      </c>
      <c r="S565" s="17">
        <f t="shared" si="102"/>
        <v>10.635748548025511</v>
      </c>
      <c r="T565" s="18" t="str">
        <f>IF(S565&lt;MAX(S$2:S565),(S565-MAX($S$2:S565))/MAX($S$2:S565),"")</f>
        <v/>
      </c>
      <c r="U565" s="18" t="str">
        <f t="shared" si="110"/>
        <v/>
      </c>
      <c r="V565" s="18" t="str">
        <f t="shared" si="109"/>
        <v/>
      </c>
      <c r="W565" s="18" t="str">
        <f t="shared" si="103"/>
        <v/>
      </c>
      <c r="X565" s="16" t="str">
        <f>IF(W565&lt;0,COUNTIF($V$2:V565,W565),"")</f>
        <v/>
      </c>
      <c r="Y565" s="16" t="str">
        <f>IF(W565&lt;0,COUNTIF(U565:$U$1045,W565)-1,"")</f>
        <v/>
      </c>
      <c r="Z565" s="20" t="str">
        <f t="shared" si="108"/>
        <v/>
      </c>
      <c r="AA565" s="15" t="str">
        <f>IF(W565=MIN(W:W),G565,"")</f>
        <v/>
      </c>
    </row>
    <row r="566" spans="7:27" x14ac:dyDescent="0.2">
      <c r="G566" s="15">
        <v>26665</v>
      </c>
      <c r="H566" s="3">
        <v>-2.7088000000000001E-2</v>
      </c>
      <c r="I566" s="3">
        <v>-6.3000000000000003E-4</v>
      </c>
      <c r="J566" s="3">
        <v>2.3529409999999999E-3</v>
      </c>
      <c r="K566" s="3">
        <f t="shared" si="104"/>
        <v>-2.7088000000000001E-2</v>
      </c>
      <c r="L566" s="3">
        <f t="shared" si="105"/>
        <v>0.972912</v>
      </c>
      <c r="M566" s="3">
        <f t="shared" si="106"/>
        <v>-6.3000000000000003E-4</v>
      </c>
      <c r="N566" s="3">
        <f t="shared" si="105"/>
        <v>0.99936999999999998</v>
      </c>
      <c r="O566" s="3">
        <f t="shared" si="107"/>
        <v>2.3529409999999999E-3</v>
      </c>
      <c r="P566" s="3">
        <f t="shared" si="100"/>
        <v>1.0023529410000001</v>
      </c>
      <c r="Q566" s="3">
        <f t="shared" si="99"/>
        <v>-1.65048E-2</v>
      </c>
      <c r="R566" s="3">
        <f t="shared" si="101"/>
        <v>0.98349520000000001</v>
      </c>
      <c r="S566" s="17">
        <f t="shared" si="102"/>
        <v>10.46020764539006</v>
      </c>
      <c r="T566" s="18">
        <f>IF(S566&lt;MAX(S$2:S566),(S566-MAX($S$2:S566))/MAX($S$2:S566),"")</f>
        <v>-1.6504799999999924E-2</v>
      </c>
      <c r="U566" s="18">
        <f t="shared" si="110"/>
        <v>-1.6504799999999924E-2</v>
      </c>
      <c r="V566" s="18">
        <f t="shared" si="109"/>
        <v>-0.28241343311795963</v>
      </c>
      <c r="W566" s="18" t="str">
        <f t="shared" si="103"/>
        <v/>
      </c>
      <c r="X566" s="16" t="str">
        <f>IF(W566&lt;0,COUNTIF($V$2:V566,W566),"")</f>
        <v/>
      </c>
      <c r="Y566" s="16" t="str">
        <f>IF(W566&lt;0,COUNTIF(U566:$U$1045,W566)-1,"")</f>
        <v/>
      </c>
      <c r="Z566" s="20" t="str">
        <f t="shared" si="108"/>
        <v/>
      </c>
      <c r="AA566" s="15" t="str">
        <f>IF(W566=MIN(W:W),G566,"")</f>
        <v/>
      </c>
    </row>
    <row r="567" spans="7:27" x14ac:dyDescent="0.2">
      <c r="G567" s="15">
        <v>26696</v>
      </c>
      <c r="H567" s="3">
        <v>-4.2402000000000002E-2</v>
      </c>
      <c r="I567" s="3">
        <v>-7.5399999999999998E-3</v>
      </c>
      <c r="J567" s="3">
        <v>7.0422540000000004E-3</v>
      </c>
      <c r="K567" s="3">
        <f t="shared" si="104"/>
        <v>-4.2402000000000002E-2</v>
      </c>
      <c r="L567" s="3">
        <f t="shared" si="105"/>
        <v>0.95759799999999995</v>
      </c>
      <c r="M567" s="3">
        <f t="shared" si="106"/>
        <v>-7.5399999999999998E-3</v>
      </c>
      <c r="N567" s="3">
        <f t="shared" si="105"/>
        <v>0.99246000000000001</v>
      </c>
      <c r="O567" s="3">
        <f t="shared" si="107"/>
        <v>7.0422540000000004E-3</v>
      </c>
      <c r="P567" s="3">
        <f t="shared" si="100"/>
        <v>1.0070422539999999</v>
      </c>
      <c r="Q567" s="3">
        <f t="shared" ref="Q567:Q630" si="111">IF(AND($G567&gt;=$B$4,$G567&lt;=$B$5),IF($B$7="Real",(1+K567*$B$3+M567*$E$3)/(1+O567)-1,K567*$B$3+M567*$E$3),"")</f>
        <v>-2.8457200000000002E-2</v>
      </c>
      <c r="R567" s="3">
        <f t="shared" si="101"/>
        <v>0.97154280000000004</v>
      </c>
      <c r="S567" s="17">
        <f t="shared" si="102"/>
        <v>10.162539424383667</v>
      </c>
      <c r="T567" s="18">
        <f>IF(S567&lt;MAX(S$2:S567),(S567-MAX($S$2:S567))/MAX($S$2:S567),"")</f>
        <v>-4.4492319605439874E-2</v>
      </c>
      <c r="U567" s="18">
        <f t="shared" si="110"/>
        <v>-4.4492319605439874E-2</v>
      </c>
      <c r="V567" s="18">
        <f t="shared" si="109"/>
        <v>-0.28241343311795963</v>
      </c>
      <c r="W567" s="18" t="str">
        <f t="shared" si="103"/>
        <v/>
      </c>
      <c r="X567" s="16" t="str">
        <f>IF(W567&lt;0,COUNTIF($V$2:V567,W567),"")</f>
        <v/>
      </c>
      <c r="Y567" s="16" t="str">
        <f>IF(W567&lt;0,COUNTIF(U567:$U$1045,W567)-1,"")</f>
        <v/>
      </c>
      <c r="Z567" s="20" t="str">
        <f t="shared" si="108"/>
        <v/>
      </c>
      <c r="AA567" s="15" t="str">
        <f>IF(W567=MIN(W:W),G567,"")</f>
        <v/>
      </c>
    </row>
    <row r="568" spans="7:27" x14ac:dyDescent="0.2">
      <c r="G568" s="15">
        <v>26724</v>
      </c>
      <c r="H568" s="3">
        <v>-6.7429999999999999E-3</v>
      </c>
      <c r="I568" s="3">
        <v>4.6340000000000001E-3</v>
      </c>
      <c r="J568" s="3">
        <v>9.3240089999999994E-3</v>
      </c>
      <c r="K568" s="3">
        <f t="shared" si="104"/>
        <v>-6.7429999999999999E-3</v>
      </c>
      <c r="L568" s="3">
        <f t="shared" si="105"/>
        <v>0.99325699999999995</v>
      </c>
      <c r="M568" s="3">
        <f t="shared" si="106"/>
        <v>4.6340000000000001E-3</v>
      </c>
      <c r="N568" s="3">
        <f t="shared" si="105"/>
        <v>1.004634</v>
      </c>
      <c r="O568" s="3">
        <f t="shared" si="107"/>
        <v>9.3240089999999994E-3</v>
      </c>
      <c r="P568" s="3">
        <f t="shared" si="100"/>
        <v>1.009324009</v>
      </c>
      <c r="Q568" s="3">
        <f t="shared" si="111"/>
        <v>-2.1921999999999992E-3</v>
      </c>
      <c r="R568" s="3">
        <f t="shared" si="101"/>
        <v>0.99780780000000002</v>
      </c>
      <c r="S568" s="17">
        <f t="shared" si="102"/>
        <v>10.140261105457533</v>
      </c>
      <c r="T568" s="18">
        <f>IF(S568&lt;MAX(S$2:S568),(S568-MAX($S$2:S568))/MAX($S$2:S568),"")</f>
        <v>-4.6586983542400796E-2</v>
      </c>
      <c r="U568" s="18">
        <f t="shared" si="110"/>
        <v>-4.6586983542400796E-2</v>
      </c>
      <c r="V568" s="18">
        <f t="shared" si="109"/>
        <v>-0.28241343311795963</v>
      </c>
      <c r="W568" s="18" t="str">
        <f t="shared" si="103"/>
        <v/>
      </c>
      <c r="X568" s="16" t="str">
        <f>IF(W568&lt;0,COUNTIF($V$2:V568,W568),"")</f>
        <v/>
      </c>
      <c r="Y568" s="16" t="str">
        <f>IF(W568&lt;0,COUNTIF(U568:$U$1045,W568)-1,"")</f>
        <v/>
      </c>
      <c r="Z568" s="20" t="str">
        <f t="shared" si="108"/>
        <v/>
      </c>
      <c r="AA568" s="15" t="str">
        <f>IF(W568=MIN(W:W),G568,"")</f>
        <v/>
      </c>
    </row>
    <row r="569" spans="7:27" x14ac:dyDescent="0.2">
      <c r="G569" s="15">
        <v>26755</v>
      </c>
      <c r="H569" s="3">
        <v>-4.7598000000000001E-2</v>
      </c>
      <c r="I569" s="3">
        <v>6.3699999999999998E-3</v>
      </c>
      <c r="J569" s="3">
        <v>6.9284059999999998E-3</v>
      </c>
      <c r="K569" s="3">
        <f t="shared" si="104"/>
        <v>-4.7598000000000001E-2</v>
      </c>
      <c r="L569" s="3">
        <f t="shared" si="105"/>
        <v>0.95240199999999997</v>
      </c>
      <c r="M569" s="3">
        <f t="shared" si="106"/>
        <v>6.3699999999999998E-3</v>
      </c>
      <c r="N569" s="3">
        <f t="shared" si="105"/>
        <v>1.00637</v>
      </c>
      <c r="O569" s="3">
        <f t="shared" si="107"/>
        <v>6.9284059999999998E-3</v>
      </c>
      <c r="P569" s="3">
        <f t="shared" si="100"/>
        <v>1.0069284060000001</v>
      </c>
      <c r="Q569" s="3">
        <f t="shared" si="111"/>
        <v>-2.6010800000000001E-2</v>
      </c>
      <c r="R569" s="3">
        <f t="shared" si="101"/>
        <v>0.9739892</v>
      </c>
      <c r="S569" s="17">
        <f t="shared" si="102"/>
        <v>9.8765048018956989</v>
      </c>
      <c r="T569" s="18">
        <f>IF(S569&lt;MAX(S$2:S569),(S569-MAX($S$2:S569))/MAX($S$2:S569),"")</f>
        <v>-7.1386018830876058E-2</v>
      </c>
      <c r="U569" s="18">
        <f t="shared" si="110"/>
        <v>-7.1386018830876058E-2</v>
      </c>
      <c r="V569" s="18">
        <f t="shared" si="109"/>
        <v>-0.28241343311795963</v>
      </c>
      <c r="W569" s="18" t="str">
        <f t="shared" si="103"/>
        <v/>
      </c>
      <c r="X569" s="16" t="str">
        <f>IF(W569&lt;0,COUNTIF($V$2:V569,W569),"")</f>
        <v/>
      </c>
      <c r="Y569" s="16" t="str">
        <f>IF(W569&lt;0,COUNTIF(U569:$U$1045,W569)-1,"")</f>
        <v/>
      </c>
      <c r="Z569" s="20" t="str">
        <f t="shared" si="108"/>
        <v/>
      </c>
      <c r="AA569" s="15" t="str">
        <f>IF(W569=MIN(W:W),G569,"")</f>
        <v/>
      </c>
    </row>
    <row r="570" spans="7:27" x14ac:dyDescent="0.2">
      <c r="G570" s="15">
        <v>26785</v>
      </c>
      <c r="H570" s="3">
        <v>-2.1724E-2</v>
      </c>
      <c r="I570" s="3">
        <v>5.7010000000000003E-3</v>
      </c>
      <c r="J570" s="3">
        <v>6.8807340000000003E-3</v>
      </c>
      <c r="K570" s="3">
        <f t="shared" si="104"/>
        <v>-2.1724E-2</v>
      </c>
      <c r="L570" s="3">
        <f t="shared" si="105"/>
        <v>0.97827600000000003</v>
      </c>
      <c r="M570" s="3">
        <f t="shared" si="106"/>
        <v>5.7010000000000003E-3</v>
      </c>
      <c r="N570" s="3">
        <f t="shared" si="105"/>
        <v>1.005701</v>
      </c>
      <c r="O570" s="3">
        <f t="shared" si="107"/>
        <v>6.8807340000000003E-3</v>
      </c>
      <c r="P570" s="3">
        <f t="shared" si="100"/>
        <v>1.0068807340000001</v>
      </c>
      <c r="Q570" s="3">
        <f t="shared" si="111"/>
        <v>-1.0754E-2</v>
      </c>
      <c r="R570" s="3">
        <f t="shared" si="101"/>
        <v>0.98924599999999996</v>
      </c>
      <c r="S570" s="17">
        <f t="shared" si="102"/>
        <v>9.770292869256112</v>
      </c>
      <c r="T570" s="18">
        <f>IF(S570&lt;MAX(S$2:S570),(S570-MAX($S$2:S570))/MAX($S$2:S570),"")</f>
        <v>-8.1372333584368878E-2</v>
      </c>
      <c r="U570" s="18">
        <f t="shared" si="110"/>
        <v>-8.1372333584368878E-2</v>
      </c>
      <c r="V570" s="18">
        <f t="shared" si="109"/>
        <v>-0.28241343311795963</v>
      </c>
      <c r="W570" s="18" t="str">
        <f t="shared" si="103"/>
        <v/>
      </c>
      <c r="X570" s="16" t="str">
        <f>IF(W570&lt;0,COUNTIF($V$2:V570,W570),"")</f>
        <v/>
      </c>
      <c r="Y570" s="16" t="str">
        <f>IF(W570&lt;0,COUNTIF(U570:$U$1045,W570)-1,"")</f>
        <v/>
      </c>
      <c r="Z570" s="20" t="str">
        <f t="shared" si="108"/>
        <v/>
      </c>
      <c r="AA570" s="15" t="str">
        <f>IF(W570=MIN(W:W),G570,"")</f>
        <v/>
      </c>
    </row>
    <row r="571" spans="7:27" x14ac:dyDescent="0.2">
      <c r="G571" s="15">
        <v>26816</v>
      </c>
      <c r="H571" s="3">
        <v>-9.9080000000000001E-3</v>
      </c>
      <c r="I571" s="3">
        <v>-6.0999999999999997E-4</v>
      </c>
      <c r="J571" s="3">
        <v>6.8337129999999999E-3</v>
      </c>
      <c r="K571" s="3">
        <f t="shared" si="104"/>
        <v>-9.9080000000000001E-3</v>
      </c>
      <c r="L571" s="3">
        <f t="shared" si="105"/>
        <v>0.99009199999999997</v>
      </c>
      <c r="M571" s="3">
        <f t="shared" si="106"/>
        <v>-6.0999999999999997E-4</v>
      </c>
      <c r="N571" s="3">
        <f t="shared" si="105"/>
        <v>0.99939</v>
      </c>
      <c r="O571" s="3">
        <f t="shared" si="107"/>
        <v>6.8337129999999999E-3</v>
      </c>
      <c r="P571" s="3">
        <f t="shared" si="100"/>
        <v>1.006833713</v>
      </c>
      <c r="Q571" s="3">
        <f t="shared" si="111"/>
        <v>-6.1888000000000004E-3</v>
      </c>
      <c r="R571" s="3">
        <f t="shared" si="101"/>
        <v>0.99381120000000001</v>
      </c>
      <c r="S571" s="17">
        <f t="shared" si="102"/>
        <v>9.7098264807468606</v>
      </c>
      <c r="T571" s="18">
        <f>IF(S571&lt;MAX(S$2:S571),(S571-MAX($S$2:S571))/MAX($S$2:S571),"")</f>
        <v>-8.7057536486281853E-2</v>
      </c>
      <c r="U571" s="18">
        <f t="shared" si="110"/>
        <v>-8.7057536486281853E-2</v>
      </c>
      <c r="V571" s="18">
        <f t="shared" si="109"/>
        <v>-0.28241343311795963</v>
      </c>
      <c r="W571" s="18" t="str">
        <f t="shared" si="103"/>
        <v/>
      </c>
      <c r="X571" s="16" t="str">
        <f>IF(W571&lt;0,COUNTIF($V$2:V571,W571),"")</f>
        <v/>
      </c>
      <c r="Y571" s="16" t="str">
        <f>IF(W571&lt;0,COUNTIF(U571:$U$1045,W571)-1,"")</f>
        <v/>
      </c>
      <c r="Z571" s="20" t="str">
        <f t="shared" si="108"/>
        <v/>
      </c>
      <c r="AA571" s="15" t="str">
        <f>IF(W571=MIN(W:W),G571,"")</f>
        <v/>
      </c>
    </row>
    <row r="572" spans="7:27" x14ac:dyDescent="0.2">
      <c r="G572" s="15">
        <v>26846</v>
      </c>
      <c r="H572" s="3">
        <v>5.4275999999999998E-2</v>
      </c>
      <c r="I572" s="3">
        <v>-2.7629999999999998E-2</v>
      </c>
      <c r="J572" s="3">
        <v>2.2624429999999998E-3</v>
      </c>
      <c r="K572" s="3">
        <f t="shared" si="104"/>
        <v>5.4275999999999998E-2</v>
      </c>
      <c r="L572" s="3">
        <f t="shared" si="105"/>
        <v>1.054276</v>
      </c>
      <c r="M572" s="3">
        <f t="shared" si="106"/>
        <v>-2.7629999999999998E-2</v>
      </c>
      <c r="N572" s="3">
        <f t="shared" si="105"/>
        <v>0.97236999999999996</v>
      </c>
      <c r="O572" s="3">
        <f t="shared" si="107"/>
        <v>2.2624429999999998E-3</v>
      </c>
      <c r="P572" s="3">
        <f t="shared" si="100"/>
        <v>1.002262443</v>
      </c>
      <c r="Q572" s="3">
        <f t="shared" si="111"/>
        <v>2.1513600000000001E-2</v>
      </c>
      <c r="R572" s="3">
        <f t="shared" si="101"/>
        <v>1.0215136</v>
      </c>
      <c r="S572" s="17">
        <f t="shared" si="102"/>
        <v>9.9187198037230573</v>
      </c>
      <c r="T572" s="18">
        <f>IF(S572&lt;MAX(S$2:S572),(S572-MAX($S$2:S572))/MAX($S$2:S572),"")</f>
        <v>-6.7416857503233035E-2</v>
      </c>
      <c r="U572" s="18">
        <f t="shared" si="110"/>
        <v>-8.7057536486281853E-2</v>
      </c>
      <c r="V572" s="18">
        <f t="shared" si="109"/>
        <v>-0.28241343311795963</v>
      </c>
      <c r="W572" s="18" t="str">
        <f t="shared" si="103"/>
        <v/>
      </c>
      <c r="X572" s="16" t="str">
        <f>IF(W572&lt;0,COUNTIF($V$2:V572,W572),"")</f>
        <v/>
      </c>
      <c r="Y572" s="16" t="str">
        <f>IF(W572&lt;0,COUNTIF(U572:$U$1045,W572)-1,"")</f>
        <v/>
      </c>
      <c r="Z572" s="20" t="str">
        <f t="shared" si="108"/>
        <v/>
      </c>
      <c r="AA572" s="15" t="str">
        <f>IF(W572=MIN(W:W),G572,"")</f>
        <v/>
      </c>
    </row>
    <row r="573" spans="7:27" x14ac:dyDescent="0.2">
      <c r="G573" s="15">
        <v>26877</v>
      </c>
      <c r="H573" s="3">
        <v>-3.1E-2</v>
      </c>
      <c r="I573" s="3">
        <v>2.5415E-2</v>
      </c>
      <c r="J573" s="3">
        <v>1.8058691000000002E-2</v>
      </c>
      <c r="K573" s="3">
        <f t="shared" si="104"/>
        <v>-3.1E-2</v>
      </c>
      <c r="L573" s="3">
        <f t="shared" si="105"/>
        <v>0.96899999999999997</v>
      </c>
      <c r="M573" s="3">
        <f t="shared" si="106"/>
        <v>2.5415E-2</v>
      </c>
      <c r="N573" s="3">
        <f t="shared" si="105"/>
        <v>1.025415</v>
      </c>
      <c r="O573" s="3">
        <f t="shared" si="107"/>
        <v>1.8058691000000002E-2</v>
      </c>
      <c r="P573" s="3">
        <f t="shared" si="100"/>
        <v>1.018058691</v>
      </c>
      <c r="Q573" s="3">
        <f t="shared" si="111"/>
        <v>-8.4339999999999971E-3</v>
      </c>
      <c r="R573" s="3">
        <f t="shared" si="101"/>
        <v>0.99156599999999995</v>
      </c>
      <c r="S573" s="17">
        <f t="shared" si="102"/>
        <v>9.8350653208984564</v>
      </c>
      <c r="T573" s="18">
        <f>IF(S573&lt;MAX(S$2:S573),(S573-MAX($S$2:S573))/MAX($S$2:S573),"")</f>
        <v>-7.5282263727050824E-2</v>
      </c>
      <c r="U573" s="18">
        <f t="shared" si="110"/>
        <v>-8.7057536486281853E-2</v>
      </c>
      <c r="V573" s="18">
        <f t="shared" si="109"/>
        <v>-0.28241343311795963</v>
      </c>
      <c r="W573" s="18" t="str">
        <f t="shared" si="103"/>
        <v/>
      </c>
      <c r="X573" s="16" t="str">
        <f>IF(W573&lt;0,COUNTIF($V$2:V573,W573),"")</f>
        <v/>
      </c>
      <c r="Y573" s="16" t="str">
        <f>IF(W573&lt;0,COUNTIF(U573:$U$1045,W573)-1,"")</f>
        <v/>
      </c>
      <c r="Z573" s="20" t="str">
        <f t="shared" si="108"/>
        <v/>
      </c>
      <c r="AA573" s="15" t="str">
        <f>IF(W573=MIN(W:W),G573,"")</f>
        <v/>
      </c>
    </row>
    <row r="574" spans="7:27" x14ac:dyDescent="0.2">
      <c r="G574" s="15">
        <v>26908</v>
      </c>
      <c r="H574" s="3">
        <v>5.2948000000000002E-2</v>
      </c>
      <c r="I574" s="3">
        <v>2.5016E-2</v>
      </c>
      <c r="J574" s="3">
        <v>2.2172950000000002E-3</v>
      </c>
      <c r="K574" s="3">
        <f t="shared" si="104"/>
        <v>5.2948000000000002E-2</v>
      </c>
      <c r="L574" s="3">
        <f t="shared" si="105"/>
        <v>1.052948</v>
      </c>
      <c r="M574" s="3">
        <f t="shared" si="106"/>
        <v>2.5016E-2</v>
      </c>
      <c r="N574" s="3">
        <f t="shared" si="105"/>
        <v>1.0250159999999999</v>
      </c>
      <c r="O574" s="3">
        <f t="shared" si="107"/>
        <v>2.2172950000000002E-3</v>
      </c>
      <c r="P574" s="3">
        <f t="shared" si="100"/>
        <v>1.0022172949999999</v>
      </c>
      <c r="Q574" s="3">
        <f t="shared" si="111"/>
        <v>4.1775199999999998E-2</v>
      </c>
      <c r="R574" s="3">
        <f t="shared" si="101"/>
        <v>1.0417752</v>
      </c>
      <c r="S574" s="17">
        <f t="shared" si="102"/>
        <v>10.245927141692054</v>
      </c>
      <c r="T574" s="18">
        <f>IF(S574&lt;MAX(S$2:S574),(S574-MAX($S$2:S574))/MAX($S$2:S574),"")</f>
        <v>-3.6651995350701107E-2</v>
      </c>
      <c r="U574" s="18">
        <f t="shared" si="110"/>
        <v>-8.7057536486281853E-2</v>
      </c>
      <c r="V574" s="18">
        <f t="shared" si="109"/>
        <v>-0.28241343311795963</v>
      </c>
      <c r="W574" s="18" t="str">
        <f t="shared" si="103"/>
        <v/>
      </c>
      <c r="X574" s="16" t="str">
        <f>IF(W574&lt;0,COUNTIF($V$2:V574,W574),"")</f>
        <v/>
      </c>
      <c r="Y574" s="16" t="str">
        <f>IF(W574&lt;0,COUNTIF(U574:$U$1045,W574)-1,"")</f>
        <v/>
      </c>
      <c r="Z574" s="20" t="str">
        <f t="shared" si="108"/>
        <v/>
      </c>
      <c r="AA574" s="15" t="str">
        <f>IF(W574=MIN(W:W),G574,"")</f>
        <v/>
      </c>
    </row>
    <row r="575" spans="7:27" x14ac:dyDescent="0.2">
      <c r="G575" s="15">
        <v>26938</v>
      </c>
      <c r="H575" s="3">
        <v>-1.1299999999999999E-3</v>
      </c>
      <c r="I575" s="3">
        <v>5.0359999999999997E-3</v>
      </c>
      <c r="J575" s="3">
        <v>8.8495580000000004E-3</v>
      </c>
      <c r="K575" s="3">
        <f t="shared" si="104"/>
        <v>-1.1299999999999999E-3</v>
      </c>
      <c r="L575" s="3">
        <f t="shared" si="105"/>
        <v>0.99887000000000004</v>
      </c>
      <c r="M575" s="3">
        <f t="shared" si="106"/>
        <v>5.0359999999999997E-3</v>
      </c>
      <c r="N575" s="3">
        <f t="shared" si="105"/>
        <v>1.005036</v>
      </c>
      <c r="O575" s="3">
        <f t="shared" si="107"/>
        <v>8.8495580000000004E-3</v>
      </c>
      <c r="P575" s="3">
        <f t="shared" si="100"/>
        <v>1.0088495580000001</v>
      </c>
      <c r="Q575" s="3">
        <f t="shared" si="111"/>
        <v>1.3364000000000002E-3</v>
      </c>
      <c r="R575" s="3">
        <f t="shared" si="101"/>
        <v>1.0013364</v>
      </c>
      <c r="S575" s="17">
        <f t="shared" si="102"/>
        <v>10.259619798724211</v>
      </c>
      <c r="T575" s="18">
        <f>IF(S575&lt;MAX(S$2:S575),(S575-MAX($S$2:S575))/MAX($S$2:S575),"")</f>
        <v>-3.5364577077287775E-2</v>
      </c>
      <c r="U575" s="18">
        <f t="shared" si="110"/>
        <v>-8.7057536486281853E-2</v>
      </c>
      <c r="V575" s="18">
        <f t="shared" si="109"/>
        <v>-0.28241343311795963</v>
      </c>
      <c r="W575" s="18" t="str">
        <f t="shared" si="103"/>
        <v/>
      </c>
      <c r="X575" s="16" t="str">
        <f>IF(W575&lt;0,COUNTIF($V$2:V575,W575),"")</f>
        <v/>
      </c>
      <c r="Y575" s="16" t="str">
        <f>IF(W575&lt;0,COUNTIF(U575:$U$1045,W575)-1,"")</f>
        <v/>
      </c>
      <c r="Z575" s="20" t="str">
        <f t="shared" si="108"/>
        <v/>
      </c>
      <c r="AA575" s="15" t="str">
        <f>IF(W575=MIN(W:W),G575,"")</f>
        <v/>
      </c>
    </row>
    <row r="576" spans="7:27" x14ac:dyDescent="0.2">
      <c r="G576" s="15">
        <v>26969</v>
      </c>
      <c r="H576" s="3">
        <v>-0.119063</v>
      </c>
      <c r="I576" s="3">
        <v>6.3850000000000001E-3</v>
      </c>
      <c r="J576" s="3">
        <v>6.5789469999999999E-3</v>
      </c>
      <c r="K576" s="3">
        <f t="shared" si="104"/>
        <v>-0.119063</v>
      </c>
      <c r="L576" s="3">
        <f t="shared" si="105"/>
        <v>0.88093699999999997</v>
      </c>
      <c r="M576" s="3">
        <f t="shared" si="106"/>
        <v>6.3850000000000001E-3</v>
      </c>
      <c r="N576" s="3">
        <f t="shared" si="105"/>
        <v>1.0063850000000001</v>
      </c>
      <c r="O576" s="3">
        <f t="shared" si="107"/>
        <v>6.5789469999999999E-3</v>
      </c>
      <c r="P576" s="3">
        <f t="shared" si="100"/>
        <v>1.0065789469999999</v>
      </c>
      <c r="Q576" s="3">
        <f t="shared" si="111"/>
        <v>-6.8883799999999995E-2</v>
      </c>
      <c r="R576" s="3">
        <f t="shared" si="101"/>
        <v>0.93111619999999995</v>
      </c>
      <c r="S576" s="17">
        <f t="shared" si="102"/>
        <v>9.5528982004328515</v>
      </c>
      <c r="T576" s="18">
        <f>IF(S576&lt;MAX(S$2:S576),(S576-MAX($S$2:S576))/MAX($S$2:S576),"")</f>
        <v>-0.10181233062281136</v>
      </c>
      <c r="U576" s="18">
        <f t="shared" si="110"/>
        <v>-0.10181233062281136</v>
      </c>
      <c r="V576" s="18">
        <f t="shared" si="109"/>
        <v>-0.28241343311795963</v>
      </c>
      <c r="W576" s="18" t="str">
        <f t="shared" si="103"/>
        <v/>
      </c>
      <c r="X576" s="16" t="str">
        <f>IF(W576&lt;0,COUNTIF($V$2:V576,W576),"")</f>
        <v/>
      </c>
      <c r="Y576" s="16" t="str">
        <f>IF(W576&lt;0,COUNTIF(U576:$U$1045,W576)-1,"")</f>
        <v/>
      </c>
      <c r="Z576" s="20" t="str">
        <f t="shared" si="108"/>
        <v/>
      </c>
      <c r="AA576" s="15" t="str">
        <f>IF(W576=MIN(W:W),G576,"")</f>
        <v/>
      </c>
    </row>
    <row r="577" spans="7:27" x14ac:dyDescent="0.2">
      <c r="G577" s="15">
        <v>26999</v>
      </c>
      <c r="H577" s="3">
        <v>1.4045999999999999E-2</v>
      </c>
      <c r="I577" s="3">
        <v>4.0150000000000003E-3</v>
      </c>
      <c r="J577" s="3">
        <v>6.5359479999999998E-3</v>
      </c>
      <c r="K577" s="3">
        <f t="shared" si="104"/>
        <v>1.4045999999999999E-2</v>
      </c>
      <c r="L577" s="3">
        <f t="shared" si="105"/>
        <v>1.014046</v>
      </c>
      <c r="M577" s="3">
        <f t="shared" si="106"/>
        <v>4.0150000000000003E-3</v>
      </c>
      <c r="N577" s="3">
        <f t="shared" si="105"/>
        <v>1.0040150000000001</v>
      </c>
      <c r="O577" s="3">
        <f t="shared" si="107"/>
        <v>6.5359479999999998E-3</v>
      </c>
      <c r="P577" s="3">
        <f t="shared" si="100"/>
        <v>1.006535948</v>
      </c>
      <c r="Q577" s="3">
        <f t="shared" si="111"/>
        <v>1.0033599999999998E-2</v>
      </c>
      <c r="R577" s="3">
        <f t="shared" si="101"/>
        <v>1.0100336000000001</v>
      </c>
      <c r="S577" s="17">
        <f t="shared" si="102"/>
        <v>9.6487481598167157</v>
      </c>
      <c r="T577" s="18">
        <f>IF(S577&lt;MAX(S$2:S577),(S577-MAX($S$2:S577))/MAX($S$2:S577),"")</f>
        <v>-9.2800274823348294E-2</v>
      </c>
      <c r="U577" s="18">
        <f t="shared" si="110"/>
        <v>-0.10181233062281136</v>
      </c>
      <c r="V577" s="18">
        <f t="shared" si="109"/>
        <v>-0.28241343311795963</v>
      </c>
      <c r="W577" s="18" t="str">
        <f t="shared" si="103"/>
        <v/>
      </c>
      <c r="X577" s="16" t="str">
        <f>IF(W577&lt;0,COUNTIF($V$2:V577,W577),"")</f>
        <v/>
      </c>
      <c r="Y577" s="16" t="str">
        <f>IF(W577&lt;0,COUNTIF(U577:$U$1045,W577)-1,"")</f>
        <v/>
      </c>
      <c r="Z577" s="20" t="str">
        <f t="shared" si="108"/>
        <v/>
      </c>
      <c r="AA577" s="15" t="str">
        <f>IF(W577=MIN(W:W),G577,"")</f>
        <v/>
      </c>
    </row>
    <row r="578" spans="7:27" x14ac:dyDescent="0.2">
      <c r="G578" s="15">
        <v>27030</v>
      </c>
      <c r="H578" s="3">
        <v>2.4810000000000001E-3</v>
      </c>
      <c r="I578" s="3">
        <v>8.8999999999999995E-4</v>
      </c>
      <c r="J578" s="3">
        <v>8.6580089999999995E-3</v>
      </c>
      <c r="K578" s="3">
        <f t="shared" si="104"/>
        <v>2.4810000000000001E-3</v>
      </c>
      <c r="L578" s="3">
        <f t="shared" si="105"/>
        <v>1.002481</v>
      </c>
      <c r="M578" s="3">
        <f t="shared" si="106"/>
        <v>8.8999999999999995E-4</v>
      </c>
      <c r="N578" s="3">
        <f t="shared" si="105"/>
        <v>1.0008900000000001</v>
      </c>
      <c r="O578" s="3">
        <f t="shared" si="107"/>
        <v>8.6580089999999995E-3</v>
      </c>
      <c r="P578" s="3">
        <f t="shared" ref="P578:P641" si="112">IF(O578="","",1+O578)</f>
        <v>1.0086580089999999</v>
      </c>
      <c r="Q578" s="3">
        <f t="shared" si="111"/>
        <v>1.8446000000000001E-3</v>
      </c>
      <c r="R578" s="3">
        <f t="shared" ref="R578:R641" si="113">IF(Q578="","",1+Q578)</f>
        <v>1.0018446000000001</v>
      </c>
      <c r="S578" s="17">
        <f t="shared" ref="S578:S641" si="114">IF(G578=$B$4,(1+Q578),IF(AND(G578&gt;$B$4,G578&lt;=$B$5),(1+Q578)*S577,""))</f>
        <v>9.6665462406723144</v>
      </c>
      <c r="T578" s="18">
        <f>IF(S578&lt;MAX(S$2:S578),(S578-MAX($S$2:S578))/MAX($S$2:S578),"")</f>
        <v>-9.1126854210287378E-2</v>
      </c>
      <c r="U578" s="18">
        <f t="shared" si="110"/>
        <v>-0.10181233062281136</v>
      </c>
      <c r="V578" s="18">
        <f t="shared" si="109"/>
        <v>-0.28241343311795963</v>
      </c>
      <c r="W578" s="18" t="str">
        <f t="shared" ref="W578:W641" si="115">IF(AND(V578=U578,T578&lt;-$B$6),T578,"")</f>
        <v/>
      </c>
      <c r="X578" s="16" t="str">
        <f>IF(W578&lt;0,COUNTIF($V$2:V578,W578),"")</f>
        <v/>
      </c>
      <c r="Y578" s="16" t="str">
        <f>IF(W578&lt;0,COUNTIF(U578:$U$1045,W578)-1,"")</f>
        <v/>
      </c>
      <c r="Z578" s="20" t="str">
        <f t="shared" si="108"/>
        <v/>
      </c>
      <c r="AA578" s="15" t="str">
        <f>IF(W578=MIN(W:W),G578,"")</f>
        <v/>
      </c>
    </row>
    <row r="579" spans="7:27" x14ac:dyDescent="0.2">
      <c r="G579" s="15">
        <v>27061</v>
      </c>
      <c r="H579" s="3">
        <v>1.9369999999999999E-3</v>
      </c>
      <c r="I579" s="3">
        <v>3.5400000000000002E-3</v>
      </c>
      <c r="J579" s="3">
        <v>1.2875536E-2</v>
      </c>
      <c r="K579" s="3">
        <f t="shared" ref="K579:K642" si="116">IF(AND($G579&gt;=$B$4,$G579&lt;=$B$5),IF($B$7="Real",(1+H579)/(1+J579)-1,H579),"")</f>
        <v>1.9369999999999999E-3</v>
      </c>
      <c r="L579" s="3">
        <f t="shared" ref="L579:N642" si="117">IF(K579="","",1+K579)</f>
        <v>1.0019370000000001</v>
      </c>
      <c r="M579" s="3">
        <f t="shared" ref="M579:M642" si="118">IF(AND($G579&gt;=$B$4,$G579&lt;=$B$5),IF($B$7="Real",(1+I579)/(1+J579)-1,I579),"")</f>
        <v>3.5400000000000002E-3</v>
      </c>
      <c r="N579" s="3">
        <f t="shared" si="117"/>
        <v>1.0035400000000001</v>
      </c>
      <c r="O579" s="3">
        <f t="shared" ref="O579:O642" si="119">IF(AND($G579&gt;=$B$4,$G579&lt;=$B$5),IF($B$7="Real",(1+J579)/(1+J579)-1,J579),"")</f>
        <v>1.2875536E-2</v>
      </c>
      <c r="P579" s="3">
        <f t="shared" si="112"/>
        <v>1.0128755359999999</v>
      </c>
      <c r="Q579" s="3">
        <f t="shared" si="111"/>
        <v>2.5782000000000001E-3</v>
      </c>
      <c r="R579" s="3">
        <f t="shared" si="113"/>
        <v>1.0025782000000001</v>
      </c>
      <c r="S579" s="17">
        <f t="shared" si="114"/>
        <v>9.6914685301900168</v>
      </c>
      <c r="T579" s="18">
        <f>IF(S579&lt;MAX(S$2:S579),(S579-MAX($S$2:S579))/MAX($S$2:S579),"")</f>
        <v>-8.8783597465812242E-2</v>
      </c>
      <c r="U579" s="18">
        <f t="shared" si="110"/>
        <v>-0.10181233062281136</v>
      </c>
      <c r="V579" s="18">
        <f t="shared" si="109"/>
        <v>-0.28241343311795963</v>
      </c>
      <c r="W579" s="18" t="str">
        <f t="shared" si="115"/>
        <v/>
      </c>
      <c r="X579" s="16" t="str">
        <f>IF(W579&lt;0,COUNTIF($V$2:V579,W579),"")</f>
        <v/>
      </c>
      <c r="Y579" s="16" t="str">
        <f>IF(W579&lt;0,COUNTIF(U579:$U$1045,W579)-1,"")</f>
        <v/>
      </c>
      <c r="Z579" s="20" t="str">
        <f t="shared" si="108"/>
        <v/>
      </c>
      <c r="AA579" s="15" t="str">
        <f>IF(W579=MIN(W:W),G579,"")</f>
        <v/>
      </c>
    </row>
    <row r="580" spans="7:27" x14ac:dyDescent="0.2">
      <c r="G580" s="15">
        <v>27089</v>
      </c>
      <c r="H580" s="3">
        <v>-2.2626E-2</v>
      </c>
      <c r="I580" s="3">
        <v>-2.1190000000000001E-2</v>
      </c>
      <c r="J580" s="3">
        <v>1.2711864E-2</v>
      </c>
      <c r="K580" s="3">
        <f t="shared" si="116"/>
        <v>-2.2626E-2</v>
      </c>
      <c r="L580" s="3">
        <f t="shared" si="117"/>
        <v>0.97737399999999997</v>
      </c>
      <c r="M580" s="3">
        <f t="shared" si="118"/>
        <v>-2.1190000000000001E-2</v>
      </c>
      <c r="N580" s="3">
        <f t="shared" si="117"/>
        <v>0.97880999999999996</v>
      </c>
      <c r="O580" s="3">
        <f t="shared" si="119"/>
        <v>1.2711864E-2</v>
      </c>
      <c r="P580" s="3">
        <f t="shared" si="112"/>
        <v>1.0127118639999999</v>
      </c>
      <c r="Q580" s="3">
        <f t="shared" si="111"/>
        <v>-2.2051600000000001E-2</v>
      </c>
      <c r="R580" s="3">
        <f t="shared" si="113"/>
        <v>0.97794840000000005</v>
      </c>
      <c r="S580" s="17">
        <f t="shared" si="114"/>
        <v>9.4777561427496799</v>
      </c>
      <c r="T580" s="18">
        <f>IF(S580&lt;MAX(S$2:S580),(S580-MAX($S$2:S580))/MAX($S$2:S580),"")</f>
        <v>-0.10887737708793502</v>
      </c>
      <c r="U580" s="18">
        <f t="shared" si="110"/>
        <v>-0.10887737708793502</v>
      </c>
      <c r="V580" s="18">
        <f t="shared" si="109"/>
        <v>-0.28241343311795963</v>
      </c>
      <c r="W580" s="18" t="str">
        <f t="shared" si="115"/>
        <v/>
      </c>
      <c r="X580" s="16" t="str">
        <f>IF(W580&lt;0,COUNTIF($V$2:V580,W580),"")</f>
        <v/>
      </c>
      <c r="Y580" s="16" t="str">
        <f>IF(W580&lt;0,COUNTIF(U580:$U$1045,W580)-1,"")</f>
        <v/>
      </c>
      <c r="Z580" s="20" t="str">
        <f t="shared" si="108"/>
        <v/>
      </c>
      <c r="AA580" s="15" t="str">
        <f>IF(W580=MIN(W:W),G580,"")</f>
        <v/>
      </c>
    </row>
    <row r="581" spans="7:27" x14ac:dyDescent="0.2">
      <c r="G581" s="15">
        <v>27120</v>
      </c>
      <c r="H581" s="3">
        <v>-4.3912E-2</v>
      </c>
      <c r="I581" s="3">
        <v>-1.52E-2</v>
      </c>
      <c r="J581" s="3">
        <v>4.1840999999999996E-3</v>
      </c>
      <c r="K581" s="3">
        <f t="shared" si="116"/>
        <v>-4.3912E-2</v>
      </c>
      <c r="L581" s="3">
        <f t="shared" si="117"/>
        <v>0.95608800000000005</v>
      </c>
      <c r="M581" s="3">
        <f t="shared" si="118"/>
        <v>-1.52E-2</v>
      </c>
      <c r="N581" s="3">
        <f t="shared" si="117"/>
        <v>0.98480000000000001</v>
      </c>
      <c r="O581" s="3">
        <f t="shared" si="119"/>
        <v>4.1840999999999996E-3</v>
      </c>
      <c r="P581" s="3">
        <f t="shared" si="112"/>
        <v>1.0041841</v>
      </c>
      <c r="Q581" s="3">
        <f t="shared" si="111"/>
        <v>-3.2427199999999996E-2</v>
      </c>
      <c r="R581" s="3">
        <f t="shared" si="113"/>
        <v>0.96757280000000001</v>
      </c>
      <c r="S581" s="17">
        <f t="shared" si="114"/>
        <v>9.1704190487575072</v>
      </c>
      <c r="T581" s="18">
        <f>IF(S581&lt;MAX(S$2:S581),(S581-MAX($S$2:S581))/MAX($S$2:S581),"")</f>
        <v>-0.13777398860562914</v>
      </c>
      <c r="U581" s="18">
        <f t="shared" si="110"/>
        <v>-0.13777398860562914</v>
      </c>
      <c r="V581" s="18">
        <f t="shared" si="109"/>
        <v>-0.28241343311795963</v>
      </c>
      <c r="W581" s="18" t="str">
        <f t="shared" si="115"/>
        <v/>
      </c>
      <c r="X581" s="16" t="str">
        <f>IF(W581&lt;0,COUNTIF($V$2:V581,W581),"")</f>
        <v/>
      </c>
      <c r="Y581" s="16" t="str">
        <f>IF(W581&lt;0,COUNTIF(U581:$U$1045,W581)-1,"")</f>
        <v/>
      </c>
      <c r="Z581" s="20" t="str">
        <f t="shared" si="108"/>
        <v/>
      </c>
      <c r="AA581" s="15" t="str">
        <f>IF(W581=MIN(W:W),G581,"")</f>
        <v/>
      </c>
    </row>
    <row r="582" spans="7:27" x14ac:dyDescent="0.2">
      <c r="G582" s="15">
        <v>27150</v>
      </c>
      <c r="H582" s="3">
        <v>-3.5279999999999999E-2</v>
      </c>
      <c r="I582" s="3">
        <v>1.3039E-2</v>
      </c>
      <c r="J582" s="3">
        <v>1.2500000000000001E-2</v>
      </c>
      <c r="K582" s="3">
        <f t="shared" si="116"/>
        <v>-3.5279999999999999E-2</v>
      </c>
      <c r="L582" s="3">
        <f t="shared" si="117"/>
        <v>0.96472000000000002</v>
      </c>
      <c r="M582" s="3">
        <f t="shared" si="118"/>
        <v>1.3039E-2</v>
      </c>
      <c r="N582" s="3">
        <f t="shared" si="117"/>
        <v>1.013039</v>
      </c>
      <c r="O582" s="3">
        <f t="shared" si="119"/>
        <v>1.2500000000000001E-2</v>
      </c>
      <c r="P582" s="3">
        <f t="shared" si="112"/>
        <v>1.0125</v>
      </c>
      <c r="Q582" s="3">
        <f t="shared" si="111"/>
        <v>-1.5952399999999999E-2</v>
      </c>
      <c r="R582" s="3">
        <f t="shared" si="113"/>
        <v>0.98404760000000002</v>
      </c>
      <c r="S582" s="17">
        <f t="shared" si="114"/>
        <v>9.0241288559241077</v>
      </c>
      <c r="T582" s="18">
        <f>IF(S582&lt;MAX(S$2:S582),(S582-MAX($S$2:S582))/MAX($S$2:S582),"")</f>
        <v>-0.15152856282979674</v>
      </c>
      <c r="U582" s="18">
        <f t="shared" si="110"/>
        <v>-0.15152856282979674</v>
      </c>
      <c r="V582" s="18">
        <f t="shared" si="109"/>
        <v>-0.28241343311795963</v>
      </c>
      <c r="W582" s="18" t="str">
        <f t="shared" si="115"/>
        <v/>
      </c>
      <c r="X582" s="16" t="str">
        <f>IF(W582&lt;0,COUNTIF($V$2:V582,W582),"")</f>
        <v/>
      </c>
      <c r="Y582" s="16" t="str">
        <f>IF(W582&lt;0,COUNTIF(U582:$U$1045,W582)-1,"")</f>
        <v/>
      </c>
      <c r="Z582" s="20" t="str">
        <f t="shared" si="108"/>
        <v/>
      </c>
      <c r="AA582" s="15" t="str">
        <f>IF(W582=MIN(W:W),G582,"")</f>
        <v/>
      </c>
    </row>
    <row r="583" spans="7:27" x14ac:dyDescent="0.2">
      <c r="G583" s="15">
        <v>27181</v>
      </c>
      <c r="H583" s="3">
        <v>-1.8785E-2</v>
      </c>
      <c r="I583" s="3">
        <v>-8.7200000000000003E-3</v>
      </c>
      <c r="J583" s="3">
        <v>8.2304530000000004E-3</v>
      </c>
      <c r="K583" s="3">
        <f t="shared" si="116"/>
        <v>-1.8785E-2</v>
      </c>
      <c r="L583" s="3">
        <f t="shared" si="117"/>
        <v>0.98121499999999995</v>
      </c>
      <c r="M583" s="3">
        <f t="shared" si="118"/>
        <v>-8.7200000000000003E-3</v>
      </c>
      <c r="N583" s="3">
        <f t="shared" si="117"/>
        <v>0.99128000000000005</v>
      </c>
      <c r="O583" s="3">
        <f t="shared" si="119"/>
        <v>8.2304530000000004E-3</v>
      </c>
      <c r="P583" s="3">
        <f t="shared" si="112"/>
        <v>1.0082304529999999</v>
      </c>
      <c r="Q583" s="3">
        <f t="shared" si="111"/>
        <v>-1.4759E-2</v>
      </c>
      <c r="R583" s="3">
        <f t="shared" si="113"/>
        <v>0.98524100000000003</v>
      </c>
      <c r="S583" s="17">
        <f t="shared" si="114"/>
        <v>8.8909417381395244</v>
      </c>
      <c r="T583" s="18">
        <f>IF(S583&lt;MAX(S$2:S583),(S583-MAX($S$2:S583))/MAX($S$2:S583),"")</f>
        <v>-0.16405115277099172</v>
      </c>
      <c r="U583" s="18">
        <f t="shared" si="110"/>
        <v>-0.16405115277099172</v>
      </c>
      <c r="V583" s="18">
        <f t="shared" si="109"/>
        <v>-0.28241343311795963</v>
      </c>
      <c r="W583" s="18" t="str">
        <f t="shared" si="115"/>
        <v/>
      </c>
      <c r="X583" s="16" t="str">
        <f>IF(W583&lt;0,COUNTIF($V$2:V583,W583),"")</f>
        <v/>
      </c>
      <c r="Y583" s="16" t="str">
        <f>IF(W583&lt;0,COUNTIF(U583:$U$1045,W583)-1,"")</f>
        <v/>
      </c>
      <c r="Z583" s="20" t="str">
        <f t="shared" si="108"/>
        <v/>
      </c>
      <c r="AA583" s="15" t="str">
        <f>IF(W583=MIN(W:W),G583,"")</f>
        <v/>
      </c>
    </row>
    <row r="584" spans="7:27" x14ac:dyDescent="0.2">
      <c r="G584" s="15">
        <v>27211</v>
      </c>
      <c r="H584" s="3">
        <v>-7.3007000000000002E-2</v>
      </c>
      <c r="I584" s="3">
        <v>7.4100000000000001E-4</v>
      </c>
      <c r="J584" s="3">
        <v>8.1632649999999994E-3</v>
      </c>
      <c r="K584" s="3">
        <f t="shared" si="116"/>
        <v>-7.3007000000000002E-2</v>
      </c>
      <c r="L584" s="3">
        <f t="shared" si="117"/>
        <v>0.92699299999999996</v>
      </c>
      <c r="M584" s="3">
        <f t="shared" si="118"/>
        <v>7.4100000000000001E-4</v>
      </c>
      <c r="N584" s="3">
        <f t="shared" si="117"/>
        <v>1.0007410000000001</v>
      </c>
      <c r="O584" s="3">
        <f t="shared" si="119"/>
        <v>8.1632649999999994E-3</v>
      </c>
      <c r="P584" s="3">
        <f t="shared" si="112"/>
        <v>1.0081632650000001</v>
      </c>
      <c r="Q584" s="3">
        <f t="shared" si="111"/>
        <v>-4.3507799999999999E-2</v>
      </c>
      <c r="R584" s="3">
        <f t="shared" si="113"/>
        <v>0.95649220000000001</v>
      </c>
      <c r="S584" s="17">
        <f t="shared" si="114"/>
        <v>8.5041164231848985</v>
      </c>
      <c r="T584" s="18">
        <f>IF(S584&lt;MAX(S$2:S584),(S584-MAX($S$2:S584))/MAX($S$2:S584),"")</f>
        <v>-0.20042144802646186</v>
      </c>
      <c r="U584" s="18">
        <f t="shared" si="110"/>
        <v>-0.20042144802646186</v>
      </c>
      <c r="V584" s="18">
        <f t="shared" si="109"/>
        <v>-0.28241343311795963</v>
      </c>
      <c r="W584" s="18" t="str">
        <f t="shared" si="115"/>
        <v/>
      </c>
      <c r="X584" s="16" t="str">
        <f>IF(W584&lt;0,COUNTIF($V$2:V584,W584),"")</f>
        <v/>
      </c>
      <c r="Y584" s="16" t="str">
        <f>IF(W584&lt;0,COUNTIF(U584:$U$1045,W584)-1,"")</f>
        <v/>
      </c>
      <c r="Z584" s="20" t="str">
        <f t="shared" si="108"/>
        <v/>
      </c>
      <c r="AA584" s="15" t="str">
        <f>IF(W584=MIN(W:W),G584,"")</f>
        <v/>
      </c>
    </row>
    <row r="585" spans="7:27" x14ac:dyDescent="0.2">
      <c r="G585" s="15">
        <v>27242</v>
      </c>
      <c r="H585" s="3">
        <v>-8.5811999999999999E-2</v>
      </c>
      <c r="I585" s="3">
        <v>-1.1800000000000001E-3</v>
      </c>
      <c r="J585" s="3">
        <v>1.2145749000000001E-2</v>
      </c>
      <c r="K585" s="3">
        <f t="shared" si="116"/>
        <v>-8.5811999999999999E-2</v>
      </c>
      <c r="L585" s="3">
        <f t="shared" si="117"/>
        <v>0.914188</v>
      </c>
      <c r="M585" s="3">
        <f t="shared" si="118"/>
        <v>-1.1800000000000001E-3</v>
      </c>
      <c r="N585" s="3">
        <f t="shared" si="117"/>
        <v>0.99882000000000004</v>
      </c>
      <c r="O585" s="3">
        <f t="shared" si="119"/>
        <v>1.2145749000000001E-2</v>
      </c>
      <c r="P585" s="3">
        <f t="shared" si="112"/>
        <v>1.0121457490000001</v>
      </c>
      <c r="Q585" s="3">
        <f t="shared" si="111"/>
        <v>-5.1959199999999997E-2</v>
      </c>
      <c r="R585" s="3">
        <f t="shared" si="113"/>
        <v>0.94804080000000002</v>
      </c>
      <c r="S585" s="17">
        <f t="shared" si="114"/>
        <v>8.0622493371293498</v>
      </c>
      <c r="T585" s="18">
        <f>IF(S585&lt;MAX(S$2:S585),(S585-MAX($S$2:S585))/MAX($S$2:S585),"")</f>
        <v>-0.24196690992416534</v>
      </c>
      <c r="U585" s="18">
        <f t="shared" si="110"/>
        <v>-0.24196690992416534</v>
      </c>
      <c r="V585" s="18">
        <f t="shared" si="109"/>
        <v>-0.28241343311795963</v>
      </c>
      <c r="W585" s="18" t="str">
        <f t="shared" si="115"/>
        <v/>
      </c>
      <c r="X585" s="16" t="str">
        <f>IF(W585&lt;0,COUNTIF($V$2:V585,W585),"")</f>
        <v/>
      </c>
      <c r="Y585" s="16" t="str">
        <f>IF(W585&lt;0,COUNTIF(U585:$U$1045,W585)-1,"")</f>
        <v/>
      </c>
      <c r="Z585" s="20" t="str">
        <f t="shared" si="108"/>
        <v/>
      </c>
      <c r="AA585" s="15" t="str">
        <f>IF(W585=MIN(W:W),G585,"")</f>
        <v/>
      </c>
    </row>
    <row r="586" spans="7:27" x14ac:dyDescent="0.2">
      <c r="G586" s="15">
        <v>27273</v>
      </c>
      <c r="H586" s="3">
        <v>-0.110184</v>
      </c>
      <c r="I586" s="3">
        <v>3.1883000000000002E-2</v>
      </c>
      <c r="J586" s="3">
        <v>1.2E-2</v>
      </c>
      <c r="K586" s="3">
        <f t="shared" si="116"/>
        <v>-0.110184</v>
      </c>
      <c r="L586" s="3">
        <f t="shared" si="117"/>
        <v>0.88981599999999994</v>
      </c>
      <c r="M586" s="3">
        <f t="shared" si="118"/>
        <v>3.1883000000000002E-2</v>
      </c>
      <c r="N586" s="3">
        <f t="shared" si="117"/>
        <v>1.0318830000000001</v>
      </c>
      <c r="O586" s="3">
        <f t="shared" si="119"/>
        <v>1.2E-2</v>
      </c>
      <c r="P586" s="3">
        <f t="shared" si="112"/>
        <v>1.012</v>
      </c>
      <c r="Q586" s="3">
        <f t="shared" si="111"/>
        <v>-5.33572E-2</v>
      </c>
      <c r="R586" s="3">
        <f t="shared" si="113"/>
        <v>0.94664280000000001</v>
      </c>
      <c r="S586" s="17">
        <f t="shared" si="114"/>
        <v>7.6320702867982719</v>
      </c>
      <c r="T586" s="18">
        <f>IF(S586&lt;MAX(S$2:S586),(S586-MAX($S$2:S586))/MAX($S$2:S586),"")</f>
        <v>-0.28241343311795963</v>
      </c>
      <c r="U586" s="18">
        <f t="shared" si="110"/>
        <v>-0.28241343311795963</v>
      </c>
      <c r="V586" s="18">
        <f t="shared" si="109"/>
        <v>-0.28241343311795963</v>
      </c>
      <c r="W586" s="18">
        <f t="shared" si="115"/>
        <v>-0.28241343311795963</v>
      </c>
      <c r="X586" s="16">
        <f>IF(W586&lt;0,COUNTIF($V$2:V586,W586),"")</f>
        <v>21</v>
      </c>
      <c r="Y586" s="16">
        <f>IF(W586&lt;0,COUNTIF(U586:$U$1045,W586)-1,"")</f>
        <v>15</v>
      </c>
      <c r="Z586" s="20">
        <f t="shared" si="108"/>
        <v>36</v>
      </c>
      <c r="AA586" s="15" t="str">
        <f>IF(W586=MIN(W:W),G586,"")</f>
        <v/>
      </c>
    </row>
    <row r="587" spans="7:27" x14ac:dyDescent="0.2">
      <c r="G587" s="15">
        <v>27303</v>
      </c>
      <c r="H587" s="3">
        <v>0.16527900000000001</v>
      </c>
      <c r="I587" s="3">
        <v>1.0931E-2</v>
      </c>
      <c r="J587" s="3">
        <v>9.8814230000000003E-3</v>
      </c>
      <c r="K587" s="3">
        <f t="shared" si="116"/>
        <v>0.16527900000000001</v>
      </c>
      <c r="L587" s="3">
        <f t="shared" si="117"/>
        <v>1.165279</v>
      </c>
      <c r="M587" s="3">
        <f t="shared" si="118"/>
        <v>1.0931E-2</v>
      </c>
      <c r="N587" s="3">
        <f t="shared" si="117"/>
        <v>1.010931</v>
      </c>
      <c r="O587" s="3">
        <f t="shared" si="119"/>
        <v>9.8814230000000003E-3</v>
      </c>
      <c r="P587" s="3">
        <f t="shared" si="112"/>
        <v>1.0098814229999999</v>
      </c>
      <c r="Q587" s="3">
        <f t="shared" si="111"/>
        <v>0.1035398</v>
      </c>
      <c r="R587" s="3">
        <f t="shared" si="113"/>
        <v>1.1035398000000001</v>
      </c>
      <c r="S587" s="17">
        <f t="shared" si="114"/>
        <v>8.4222933178793085</v>
      </c>
      <c r="T587" s="18">
        <f>IF(S587&lt;MAX(S$2:S587),(S587-MAX($S$2:S587))/MAX($S$2:S587),"")</f>
        <v>-0.20811466350030647</v>
      </c>
      <c r="U587" s="18">
        <f t="shared" si="110"/>
        <v>-0.28241343311795963</v>
      </c>
      <c r="V587" s="18">
        <f t="shared" si="109"/>
        <v>-0.22626913593224951</v>
      </c>
      <c r="W587" s="18" t="str">
        <f t="shared" si="115"/>
        <v/>
      </c>
      <c r="X587" s="16" t="str">
        <f>IF(W587&lt;0,COUNTIF($V$2:V587,W587),"")</f>
        <v/>
      </c>
      <c r="Y587" s="16" t="str">
        <f>IF(W587&lt;0,COUNTIF(U587:$U$1045,W587)-1,"")</f>
        <v/>
      </c>
      <c r="Z587" s="20" t="str">
        <f t="shared" si="108"/>
        <v/>
      </c>
      <c r="AA587" s="15" t="str">
        <f>IF(W587=MIN(W:W),G587,"")</f>
        <v/>
      </c>
    </row>
    <row r="588" spans="7:27" x14ac:dyDescent="0.2">
      <c r="G588" s="15">
        <v>27334</v>
      </c>
      <c r="H588" s="3">
        <v>-4.0962999999999999E-2</v>
      </c>
      <c r="I588" s="3">
        <v>2.3622000000000001E-2</v>
      </c>
      <c r="J588" s="3">
        <v>7.8277889999999999E-3</v>
      </c>
      <c r="K588" s="3">
        <f t="shared" si="116"/>
        <v>-4.0962999999999999E-2</v>
      </c>
      <c r="L588" s="3">
        <f t="shared" si="117"/>
        <v>0.95903700000000003</v>
      </c>
      <c r="M588" s="3">
        <f t="shared" si="118"/>
        <v>2.3622000000000001E-2</v>
      </c>
      <c r="N588" s="3">
        <f t="shared" si="117"/>
        <v>1.023622</v>
      </c>
      <c r="O588" s="3">
        <f t="shared" si="119"/>
        <v>7.8277889999999999E-3</v>
      </c>
      <c r="P588" s="3">
        <f t="shared" si="112"/>
        <v>1.007827789</v>
      </c>
      <c r="Q588" s="3">
        <f t="shared" si="111"/>
        <v>-1.5129E-2</v>
      </c>
      <c r="R588" s="3">
        <f t="shared" si="113"/>
        <v>0.98487100000000005</v>
      </c>
      <c r="S588" s="17">
        <f t="shared" si="114"/>
        <v>8.2948724422731122</v>
      </c>
      <c r="T588" s="18">
        <f>IF(S588&lt;MAX(S$2:S588),(S588-MAX($S$2:S588))/MAX($S$2:S588),"")</f>
        <v>-0.22009509675621036</v>
      </c>
      <c r="U588" s="18">
        <f t="shared" si="110"/>
        <v>-0.28241343311795963</v>
      </c>
      <c r="V588" s="18">
        <f t="shared" si="109"/>
        <v>-0.22626913593224951</v>
      </c>
      <c r="W588" s="18" t="str">
        <f t="shared" si="115"/>
        <v/>
      </c>
      <c r="X588" s="16" t="str">
        <f>IF(W588&lt;0,COUNTIF($V$2:V588,W588),"")</f>
        <v/>
      </c>
      <c r="Y588" s="16" t="str">
        <f>IF(W588&lt;0,COUNTIF(U588:$U$1045,W588)-1,"")</f>
        <v/>
      </c>
      <c r="Z588" s="20" t="str">
        <f t="shared" si="108"/>
        <v/>
      </c>
      <c r="AA588" s="15" t="str">
        <f>IF(W588=MIN(W:W),G588,"")</f>
        <v/>
      </c>
    </row>
    <row r="589" spans="7:27" x14ac:dyDescent="0.2">
      <c r="G589" s="15">
        <v>27364</v>
      </c>
      <c r="H589" s="3">
        <v>-2.5498E-2</v>
      </c>
      <c r="I589" s="3">
        <v>1.8456E-2</v>
      </c>
      <c r="J589" s="3">
        <v>7.7669899999999997E-3</v>
      </c>
      <c r="K589" s="3">
        <f t="shared" si="116"/>
        <v>-2.5498E-2</v>
      </c>
      <c r="L589" s="3">
        <f t="shared" si="117"/>
        <v>0.97450199999999998</v>
      </c>
      <c r="M589" s="3">
        <f t="shared" si="118"/>
        <v>1.8456E-2</v>
      </c>
      <c r="N589" s="3">
        <f t="shared" si="117"/>
        <v>1.018456</v>
      </c>
      <c r="O589" s="3">
        <f t="shared" si="119"/>
        <v>7.7669899999999997E-3</v>
      </c>
      <c r="P589" s="3">
        <f t="shared" si="112"/>
        <v>1.0077669899999999</v>
      </c>
      <c r="Q589" s="3">
        <f t="shared" si="111"/>
        <v>-7.9163999999999988E-3</v>
      </c>
      <c r="R589" s="3">
        <f t="shared" si="113"/>
        <v>0.99208359999999995</v>
      </c>
      <c r="S589" s="17">
        <f t="shared" si="114"/>
        <v>8.2292069140711011</v>
      </c>
      <c r="T589" s="18">
        <f>IF(S589&lt;MAX(S$2:S589),(S589-MAX($S$2:S589))/MAX($S$2:S589),"")</f>
        <v>-0.22626913593224951</v>
      </c>
      <c r="U589" s="18">
        <f t="shared" si="110"/>
        <v>-0.28241343311795963</v>
      </c>
      <c r="V589" s="18">
        <f t="shared" si="109"/>
        <v>-0.22626913593224951</v>
      </c>
      <c r="W589" s="18" t="str">
        <f t="shared" si="115"/>
        <v/>
      </c>
      <c r="X589" s="16" t="str">
        <f>IF(W589&lt;0,COUNTIF($V$2:V589,W589),"")</f>
        <v/>
      </c>
      <c r="Y589" s="16" t="str">
        <f>IF(W589&lt;0,COUNTIF(U589:$U$1045,W589)-1,"")</f>
        <v/>
      </c>
      <c r="Z589" s="20" t="str">
        <f t="shared" si="108"/>
        <v/>
      </c>
      <c r="AA589" s="15" t="str">
        <f>IF(W589=MIN(W:W),G589,"")</f>
        <v/>
      </c>
    </row>
    <row r="590" spans="7:27" x14ac:dyDescent="0.2">
      <c r="G590" s="15">
        <v>27395</v>
      </c>
      <c r="H590" s="3">
        <v>0.140292</v>
      </c>
      <c r="I590" s="3">
        <v>5.3119999999999999E-3</v>
      </c>
      <c r="J590" s="3">
        <v>3.8535650000000002E-3</v>
      </c>
      <c r="K590" s="3">
        <f t="shared" si="116"/>
        <v>0.140292</v>
      </c>
      <c r="L590" s="3">
        <f t="shared" si="117"/>
        <v>1.1402920000000001</v>
      </c>
      <c r="M590" s="3">
        <f t="shared" si="118"/>
        <v>5.3119999999999999E-3</v>
      </c>
      <c r="N590" s="3">
        <f t="shared" si="117"/>
        <v>1.005312</v>
      </c>
      <c r="O590" s="3">
        <f t="shared" si="119"/>
        <v>3.8535650000000002E-3</v>
      </c>
      <c r="P590" s="3">
        <f t="shared" si="112"/>
        <v>1.003853565</v>
      </c>
      <c r="Q590" s="3">
        <f t="shared" si="111"/>
        <v>8.6299999999999988E-2</v>
      </c>
      <c r="R590" s="3">
        <f t="shared" si="113"/>
        <v>1.0863</v>
      </c>
      <c r="S590" s="17">
        <f t="shared" si="114"/>
        <v>8.9393874707554382</v>
      </c>
      <c r="T590" s="18">
        <f>IF(S590&lt;MAX(S$2:S590),(S590-MAX($S$2:S590))/MAX($S$2:S590),"")</f>
        <v>-0.15949616236320255</v>
      </c>
      <c r="U590" s="18">
        <f t="shared" si="110"/>
        <v>-0.28241343311795963</v>
      </c>
      <c r="V590" s="18">
        <f t="shared" si="109"/>
        <v>-0.15949616236320255</v>
      </c>
      <c r="W590" s="18" t="str">
        <f t="shared" si="115"/>
        <v/>
      </c>
      <c r="X590" s="16" t="str">
        <f>IF(W590&lt;0,COUNTIF($V$2:V590,W590),"")</f>
        <v/>
      </c>
      <c r="Y590" s="16" t="str">
        <f>IF(W590&lt;0,COUNTIF(U590:$U$1045,W590)-1,"")</f>
        <v/>
      </c>
      <c r="Z590" s="20" t="str">
        <f t="shared" si="108"/>
        <v/>
      </c>
      <c r="AA590" s="15" t="str">
        <f>IF(W590=MIN(W:W),G590,"")</f>
        <v/>
      </c>
    </row>
    <row r="591" spans="7:27" x14ac:dyDescent="0.2">
      <c r="G591" s="15">
        <v>27426</v>
      </c>
      <c r="H591" s="3">
        <v>6.0949999999999997E-2</v>
      </c>
      <c r="I591" s="3">
        <v>1.4754E-2</v>
      </c>
      <c r="J591" s="3">
        <v>7.6775430000000002E-3</v>
      </c>
      <c r="K591" s="3">
        <f t="shared" si="116"/>
        <v>6.0949999999999997E-2</v>
      </c>
      <c r="L591" s="3">
        <f t="shared" si="117"/>
        <v>1.0609500000000001</v>
      </c>
      <c r="M591" s="3">
        <f t="shared" si="118"/>
        <v>1.4754E-2</v>
      </c>
      <c r="N591" s="3">
        <f t="shared" si="117"/>
        <v>1.0147539999999999</v>
      </c>
      <c r="O591" s="3">
        <f t="shared" si="119"/>
        <v>7.6775430000000002E-3</v>
      </c>
      <c r="P591" s="3">
        <f t="shared" si="112"/>
        <v>1.007677543</v>
      </c>
      <c r="Q591" s="3">
        <f t="shared" si="111"/>
        <v>4.2471599999999998E-2</v>
      </c>
      <c r="R591" s="3">
        <f t="shared" si="113"/>
        <v>1.0424716000000001</v>
      </c>
      <c r="S591" s="17">
        <f t="shared" si="114"/>
        <v>9.3190575596583756</v>
      </c>
      <c r="T591" s="18">
        <f>IF(S591&lt;MAX(S$2:S591),(S591-MAX($S$2:S591))/MAX($S$2:S591),"")</f>
        <v>-0.12379861957262747</v>
      </c>
      <c r="U591" s="18">
        <f t="shared" si="110"/>
        <v>-0.28241343311795963</v>
      </c>
      <c r="V591" s="18">
        <f t="shared" si="109"/>
        <v>-0.12379861957262747</v>
      </c>
      <c r="W591" s="18" t="str">
        <f t="shared" si="115"/>
        <v/>
      </c>
      <c r="X591" s="16" t="str">
        <f>IF(W591&lt;0,COUNTIF($V$2:V591,W591),"")</f>
        <v/>
      </c>
      <c r="Y591" s="16" t="str">
        <f>IF(W591&lt;0,COUNTIF(U591:$U$1045,W591)-1,"")</f>
        <v/>
      </c>
      <c r="Z591" s="20" t="str">
        <f t="shared" si="108"/>
        <v/>
      </c>
      <c r="AA591" s="15" t="str">
        <f>IF(W591=MIN(W:W),G591,"")</f>
        <v/>
      </c>
    </row>
    <row r="592" spans="7:27" x14ac:dyDescent="0.2">
      <c r="G592" s="15">
        <v>27454</v>
      </c>
      <c r="H592" s="3">
        <v>2.9773999999999998E-2</v>
      </c>
      <c r="I592" s="3">
        <v>-5.9199999999999999E-3</v>
      </c>
      <c r="J592" s="3">
        <v>3.8095239999999999E-3</v>
      </c>
      <c r="K592" s="3">
        <f t="shared" si="116"/>
        <v>2.9773999999999998E-2</v>
      </c>
      <c r="L592" s="3">
        <f t="shared" si="117"/>
        <v>1.029774</v>
      </c>
      <c r="M592" s="3">
        <f t="shared" si="118"/>
        <v>-5.9199999999999999E-3</v>
      </c>
      <c r="N592" s="3">
        <f t="shared" si="117"/>
        <v>0.99407999999999996</v>
      </c>
      <c r="O592" s="3">
        <f t="shared" si="119"/>
        <v>3.8095239999999999E-3</v>
      </c>
      <c r="P592" s="3">
        <f t="shared" si="112"/>
        <v>1.003809524</v>
      </c>
      <c r="Q592" s="3">
        <f t="shared" si="111"/>
        <v>1.5496399999999999E-2</v>
      </c>
      <c r="R592" s="3">
        <f t="shared" si="113"/>
        <v>1.0154964</v>
      </c>
      <c r="S592" s="17">
        <f t="shared" si="114"/>
        <v>9.4634694032258651</v>
      </c>
      <c r="T592" s="18">
        <f>IF(S592&lt;MAX(S$2:S592),(S592-MAX($S$2:S592))/MAX($S$2:S592),"")</f>
        <v>-0.11022065250097278</v>
      </c>
      <c r="U592" s="18">
        <f t="shared" si="110"/>
        <v>-0.28241343311795963</v>
      </c>
      <c r="V592" s="18">
        <f t="shared" si="109"/>
        <v>-0.11022065250097278</v>
      </c>
      <c r="W592" s="18" t="str">
        <f t="shared" si="115"/>
        <v/>
      </c>
      <c r="X592" s="16" t="str">
        <f>IF(W592&lt;0,COUNTIF($V$2:V592,W592),"")</f>
        <v/>
      </c>
      <c r="Y592" s="16" t="str">
        <f>IF(W592&lt;0,COUNTIF(U592:$U$1045,W592)-1,"")</f>
        <v/>
      </c>
      <c r="Z592" s="20" t="str">
        <f t="shared" ref="Z592:Z655" si="120">IF(W592&lt;0,Y592+X592,"")</f>
        <v/>
      </c>
      <c r="AA592" s="15" t="str">
        <f>IF(W592=MIN(W:W),G592,"")</f>
        <v/>
      </c>
    </row>
    <row r="593" spans="7:27" x14ac:dyDescent="0.2">
      <c r="G593" s="15">
        <v>27485</v>
      </c>
      <c r="H593" s="3">
        <v>4.7470999999999999E-2</v>
      </c>
      <c r="I593" s="3">
        <v>-1.8589999999999999E-2</v>
      </c>
      <c r="J593" s="3">
        <v>3.7950660000000002E-3</v>
      </c>
      <c r="K593" s="3">
        <f t="shared" si="116"/>
        <v>4.7470999999999999E-2</v>
      </c>
      <c r="L593" s="3">
        <f t="shared" si="117"/>
        <v>1.047471</v>
      </c>
      <c r="M593" s="3">
        <f t="shared" si="118"/>
        <v>-1.8589999999999999E-2</v>
      </c>
      <c r="N593" s="3">
        <f t="shared" si="117"/>
        <v>0.98141</v>
      </c>
      <c r="O593" s="3">
        <f t="shared" si="119"/>
        <v>3.7950660000000002E-3</v>
      </c>
      <c r="P593" s="3">
        <f t="shared" si="112"/>
        <v>1.0037950659999999</v>
      </c>
      <c r="Q593" s="3">
        <f t="shared" si="111"/>
        <v>2.1046599999999999E-2</v>
      </c>
      <c r="R593" s="3">
        <f t="shared" si="113"/>
        <v>1.0210466</v>
      </c>
      <c r="S593" s="17">
        <f t="shared" si="114"/>
        <v>9.6626432583677992</v>
      </c>
      <c r="T593" s="18">
        <f>IF(S593&lt;MAX(S$2:S593),(S593-MAX($S$2:S593))/MAX($S$2:S593),"")</f>
        <v>-9.1493822485899698E-2</v>
      </c>
      <c r="U593" s="18">
        <f t="shared" si="110"/>
        <v>-0.28241343311795963</v>
      </c>
      <c r="V593" s="18">
        <f t="shared" si="109"/>
        <v>-9.1493822485899698E-2</v>
      </c>
      <c r="W593" s="18" t="str">
        <f t="shared" si="115"/>
        <v/>
      </c>
      <c r="X593" s="16" t="str">
        <f>IF(W593&lt;0,COUNTIF($V$2:V593,W593),"")</f>
        <v/>
      </c>
      <c r="Y593" s="16" t="str">
        <f>IF(W593&lt;0,COUNTIF(U593:$U$1045,W593)-1,"")</f>
        <v/>
      </c>
      <c r="Z593" s="20" t="str">
        <f t="shared" si="120"/>
        <v/>
      </c>
      <c r="AA593" s="15" t="str">
        <f>IF(W593=MIN(W:W),G593,"")</f>
        <v/>
      </c>
    </row>
    <row r="594" spans="7:27" x14ac:dyDescent="0.2">
      <c r="G594" s="15">
        <v>27515</v>
      </c>
      <c r="H594" s="3">
        <v>5.5965000000000001E-2</v>
      </c>
      <c r="I594" s="3">
        <v>2.6017999999999999E-2</v>
      </c>
      <c r="J594" s="3">
        <v>5.6710780000000004E-3</v>
      </c>
      <c r="K594" s="3">
        <f t="shared" si="116"/>
        <v>5.5965000000000001E-2</v>
      </c>
      <c r="L594" s="3">
        <f t="shared" si="117"/>
        <v>1.055965</v>
      </c>
      <c r="M594" s="3">
        <f t="shared" si="118"/>
        <v>2.6017999999999999E-2</v>
      </c>
      <c r="N594" s="3">
        <f t="shared" si="117"/>
        <v>1.0260180000000001</v>
      </c>
      <c r="O594" s="3">
        <f t="shared" si="119"/>
        <v>5.6710780000000004E-3</v>
      </c>
      <c r="P594" s="3">
        <f t="shared" si="112"/>
        <v>1.005671078</v>
      </c>
      <c r="Q594" s="3">
        <f t="shared" si="111"/>
        <v>4.3986199999999996E-2</v>
      </c>
      <c r="R594" s="3">
        <f t="shared" si="113"/>
        <v>1.0439862</v>
      </c>
      <c r="S594" s="17">
        <f t="shared" si="114"/>
        <v>10.087666217259017</v>
      </c>
      <c r="T594" s="18">
        <f>IF(S594&lt;MAX(S$2:S594),(S594-MAX($S$2:S594))/MAX($S$2:S594),"")</f>
        <v>-5.1532088060529009E-2</v>
      </c>
      <c r="U594" s="18">
        <f t="shared" si="110"/>
        <v>-0.28241343311795963</v>
      </c>
      <c r="V594" s="18">
        <f t="shared" si="109"/>
        <v>-9.0418075530408704E-2</v>
      </c>
      <c r="W594" s="18" t="str">
        <f t="shared" si="115"/>
        <v/>
      </c>
      <c r="X594" s="16" t="str">
        <f>IF(W594&lt;0,COUNTIF($V$2:V594,W594),"")</f>
        <v/>
      </c>
      <c r="Y594" s="16" t="str">
        <f>IF(W594&lt;0,COUNTIF(U594:$U$1045,W594)-1,"")</f>
        <v/>
      </c>
      <c r="Z594" s="20" t="str">
        <f t="shared" si="120"/>
        <v/>
      </c>
      <c r="AA594" s="15" t="str">
        <f>IF(W594=MIN(W:W),G594,"")</f>
        <v/>
      </c>
    </row>
    <row r="595" spans="7:27" x14ac:dyDescent="0.2">
      <c r="G595" s="15">
        <v>27546</v>
      </c>
      <c r="H595" s="3">
        <v>5.2706000000000003E-2</v>
      </c>
      <c r="I595" s="3">
        <v>2.7290000000000001E-3</v>
      </c>
      <c r="J595" s="3">
        <v>7.5187969999999998E-3</v>
      </c>
      <c r="K595" s="3">
        <f t="shared" si="116"/>
        <v>5.2706000000000003E-2</v>
      </c>
      <c r="L595" s="3">
        <f t="shared" si="117"/>
        <v>1.0527059999999999</v>
      </c>
      <c r="M595" s="3">
        <f t="shared" si="118"/>
        <v>2.7290000000000001E-3</v>
      </c>
      <c r="N595" s="3">
        <f t="shared" si="117"/>
        <v>1.002729</v>
      </c>
      <c r="O595" s="3">
        <f t="shared" si="119"/>
        <v>7.5187969999999998E-3</v>
      </c>
      <c r="P595" s="3">
        <f t="shared" si="112"/>
        <v>1.0075187969999999</v>
      </c>
      <c r="Q595" s="3">
        <f t="shared" si="111"/>
        <v>3.27152E-2</v>
      </c>
      <c r="R595" s="3">
        <f t="shared" si="113"/>
        <v>1.0327151999999999</v>
      </c>
      <c r="S595" s="17">
        <f t="shared" si="114"/>
        <v>10.417686235089889</v>
      </c>
      <c r="T595" s="18">
        <f>IF(S595&lt;MAX(S$2:S595),(S595-MAX($S$2:S595))/MAX($S$2:S595),"")</f>
        <v>-2.0502770627846834E-2</v>
      </c>
      <c r="U595" s="18">
        <f t="shared" si="110"/>
        <v>-0.28241343311795963</v>
      </c>
      <c r="V595" s="18">
        <f t="shared" si="109"/>
        <v>-9.0418075530408704E-2</v>
      </c>
      <c r="W595" s="18" t="str">
        <f t="shared" si="115"/>
        <v/>
      </c>
      <c r="X595" s="16" t="str">
        <f>IF(W595&lt;0,COUNTIF($V$2:V595,W595),"")</f>
        <v/>
      </c>
      <c r="Y595" s="16" t="str">
        <f>IF(W595&lt;0,COUNTIF(U595:$U$1045,W595)-1,"")</f>
        <v/>
      </c>
      <c r="Z595" s="20" t="str">
        <f t="shared" si="120"/>
        <v/>
      </c>
      <c r="AA595" s="15" t="str">
        <f>IF(W595=MIN(W:W),G595,"")</f>
        <v/>
      </c>
    </row>
    <row r="596" spans="7:27" x14ac:dyDescent="0.2">
      <c r="G596" s="15">
        <v>27576</v>
      </c>
      <c r="H596" s="3">
        <v>-6.3014000000000001E-2</v>
      </c>
      <c r="I596" s="3">
        <v>-3.0100000000000001E-3</v>
      </c>
      <c r="J596" s="3">
        <v>1.1194030000000001E-2</v>
      </c>
      <c r="K596" s="3">
        <f t="shared" si="116"/>
        <v>-6.3014000000000001E-2</v>
      </c>
      <c r="L596" s="3">
        <f t="shared" si="117"/>
        <v>0.93698599999999999</v>
      </c>
      <c r="M596" s="3">
        <f t="shared" si="118"/>
        <v>-3.0100000000000001E-3</v>
      </c>
      <c r="N596" s="3">
        <f t="shared" si="117"/>
        <v>0.99699000000000004</v>
      </c>
      <c r="O596" s="3">
        <f t="shared" si="119"/>
        <v>1.1194030000000001E-2</v>
      </c>
      <c r="P596" s="3">
        <f t="shared" si="112"/>
        <v>1.01119403</v>
      </c>
      <c r="Q596" s="3">
        <f t="shared" si="111"/>
        <v>-3.9012400000000003E-2</v>
      </c>
      <c r="R596" s="3">
        <f t="shared" si="113"/>
        <v>0.96098759999999994</v>
      </c>
      <c r="S596" s="17">
        <f t="shared" si="114"/>
        <v>10.011267292612068</v>
      </c>
      <c r="T596" s="18">
        <f>IF(S596&lt;MAX(S$2:S596),(S596-MAX($S$2:S596))/MAX($S$2:S596),"")</f>
        <v>-5.8715308339005005E-2</v>
      </c>
      <c r="U596" s="18">
        <f t="shared" si="110"/>
        <v>-0.28241343311795963</v>
      </c>
      <c r="V596" s="18">
        <f t="shared" si="109"/>
        <v>-9.0418075530408704E-2</v>
      </c>
      <c r="W596" s="18" t="str">
        <f t="shared" si="115"/>
        <v/>
      </c>
      <c r="X596" s="16" t="str">
        <f>IF(W596&lt;0,COUNTIF($V$2:V596,W596),"")</f>
        <v/>
      </c>
      <c r="Y596" s="16" t="str">
        <f>IF(W596&lt;0,COUNTIF(U596:$U$1045,W596)-1,"")</f>
        <v/>
      </c>
      <c r="Z596" s="20" t="str">
        <f t="shared" si="120"/>
        <v/>
      </c>
      <c r="AA596" s="15" t="str">
        <f>IF(W596=MIN(W:W),G596,"")</f>
        <v/>
      </c>
    </row>
    <row r="597" spans="7:27" x14ac:dyDescent="0.2">
      <c r="G597" s="15">
        <v>27607</v>
      </c>
      <c r="H597" s="3">
        <v>-2.1330999999999999E-2</v>
      </c>
      <c r="I597" s="3">
        <v>-8.4999999999999995E-4</v>
      </c>
      <c r="J597" s="3">
        <v>1.8450179999999999E-3</v>
      </c>
      <c r="K597" s="3">
        <f t="shared" si="116"/>
        <v>-2.1330999999999999E-2</v>
      </c>
      <c r="L597" s="3">
        <f t="shared" si="117"/>
        <v>0.97866900000000001</v>
      </c>
      <c r="M597" s="3">
        <f t="shared" si="118"/>
        <v>-8.4999999999999995E-4</v>
      </c>
      <c r="N597" s="3">
        <f t="shared" si="117"/>
        <v>0.99914999999999998</v>
      </c>
      <c r="O597" s="3">
        <f t="shared" si="119"/>
        <v>1.8450179999999999E-3</v>
      </c>
      <c r="P597" s="3">
        <f t="shared" si="112"/>
        <v>1.001845018</v>
      </c>
      <c r="Q597" s="3">
        <f t="shared" si="111"/>
        <v>-1.3138599999999999E-2</v>
      </c>
      <c r="R597" s="3">
        <f t="shared" si="113"/>
        <v>0.9868614</v>
      </c>
      <c r="S597" s="17">
        <f t="shared" si="114"/>
        <v>9.8797332561613551</v>
      </c>
      <c r="T597" s="18">
        <f>IF(S597&lt;MAX(S$2:S597),(S597-MAX($S$2:S597))/MAX($S$2:S597),"")</f>
        <v>-7.1082471388862159E-2</v>
      </c>
      <c r="U597" s="18">
        <f t="shared" si="110"/>
        <v>-0.28241343311795963</v>
      </c>
      <c r="V597" s="18">
        <f t="shared" si="109"/>
        <v>-9.0418075530408704E-2</v>
      </c>
      <c r="W597" s="18" t="str">
        <f t="shared" si="115"/>
        <v/>
      </c>
      <c r="X597" s="16" t="str">
        <f>IF(W597&lt;0,COUNTIF($V$2:V597,W597),"")</f>
        <v/>
      </c>
      <c r="Y597" s="16" t="str">
        <f>IF(W597&lt;0,COUNTIF(U597:$U$1045,W597)-1,"")</f>
        <v/>
      </c>
      <c r="Z597" s="20" t="str">
        <f t="shared" si="120"/>
        <v/>
      </c>
      <c r="AA597" s="15" t="str">
        <f>IF(W597=MIN(W:W),G597,"")</f>
        <v/>
      </c>
    </row>
    <row r="598" spans="7:27" x14ac:dyDescent="0.2">
      <c r="G598" s="15">
        <v>27638</v>
      </c>
      <c r="H598" s="3">
        <v>-3.5360000000000003E-2</v>
      </c>
      <c r="I598" s="3">
        <v>1.0020000000000001E-3</v>
      </c>
      <c r="J598" s="3">
        <v>5.5248620000000002E-3</v>
      </c>
      <c r="K598" s="3">
        <f t="shared" si="116"/>
        <v>-3.5360000000000003E-2</v>
      </c>
      <c r="L598" s="3">
        <f t="shared" si="117"/>
        <v>0.96463999999999994</v>
      </c>
      <c r="M598" s="3">
        <f t="shared" si="118"/>
        <v>1.0020000000000001E-3</v>
      </c>
      <c r="N598" s="3">
        <f t="shared" si="117"/>
        <v>1.0010019999999999</v>
      </c>
      <c r="O598" s="3">
        <f t="shared" si="119"/>
        <v>5.5248620000000002E-3</v>
      </c>
      <c r="P598" s="3">
        <f t="shared" si="112"/>
        <v>1.0055248619999999</v>
      </c>
      <c r="Q598" s="3">
        <f t="shared" si="111"/>
        <v>-2.0815200000000002E-2</v>
      </c>
      <c r="R598" s="3">
        <f t="shared" si="113"/>
        <v>0.97918479999999997</v>
      </c>
      <c r="S598" s="17">
        <f t="shared" si="114"/>
        <v>9.6740846324877054</v>
      </c>
      <c r="T598" s="18">
        <f>IF(S598&lt;MAX(S$2:S598),(S598-MAX($S$2:S598))/MAX($S$2:S598),"")</f>
        <v>-9.0418075530408704E-2</v>
      </c>
      <c r="U598" s="18">
        <f t="shared" si="110"/>
        <v>-0.28241343311795963</v>
      </c>
      <c r="V598" s="18">
        <f t="shared" si="109"/>
        <v>-9.0418075530408704E-2</v>
      </c>
      <c r="W598" s="18" t="str">
        <f t="shared" si="115"/>
        <v/>
      </c>
      <c r="X598" s="16" t="str">
        <f>IF(W598&lt;0,COUNTIF($V$2:V598,W598),"")</f>
        <v/>
      </c>
      <c r="Y598" s="16" t="str">
        <f>IF(W598&lt;0,COUNTIF(U598:$U$1045,W598)-1,"")</f>
        <v/>
      </c>
      <c r="Z598" s="20" t="str">
        <f t="shared" si="120"/>
        <v/>
      </c>
      <c r="AA598" s="15" t="str">
        <f>IF(W598=MIN(W:W),G598,"")</f>
        <v/>
      </c>
    </row>
    <row r="599" spans="7:27" x14ac:dyDescent="0.2">
      <c r="G599" s="15">
        <v>27668</v>
      </c>
      <c r="H599" s="3">
        <v>6.0854999999999999E-2</v>
      </c>
      <c r="I599" s="3">
        <v>3.6632999999999999E-2</v>
      </c>
      <c r="J599" s="3">
        <v>5.4945050000000002E-3</v>
      </c>
      <c r="K599" s="3">
        <f t="shared" si="116"/>
        <v>6.0854999999999999E-2</v>
      </c>
      <c r="L599" s="3">
        <f t="shared" si="117"/>
        <v>1.0608550000000001</v>
      </c>
      <c r="M599" s="3">
        <f t="shared" si="118"/>
        <v>3.6632999999999999E-2</v>
      </c>
      <c r="N599" s="3">
        <f t="shared" si="117"/>
        <v>1.0366329999999999</v>
      </c>
      <c r="O599" s="3">
        <f t="shared" si="119"/>
        <v>5.4945050000000002E-3</v>
      </c>
      <c r="P599" s="3">
        <f t="shared" si="112"/>
        <v>1.0054945049999999</v>
      </c>
      <c r="Q599" s="3">
        <f t="shared" si="111"/>
        <v>5.1166199999999995E-2</v>
      </c>
      <c r="R599" s="3">
        <f t="shared" si="113"/>
        <v>1.0511661999999999</v>
      </c>
      <c r="S599" s="17">
        <f t="shared" si="114"/>
        <v>10.169070781610497</v>
      </c>
      <c r="T599" s="18">
        <f>IF(S599&lt;MAX(S$2:S599),(S599-MAX($S$2:S599))/MAX($S$2:S599),"")</f>
        <v>-4.3878224866612796E-2</v>
      </c>
      <c r="U599" s="18">
        <f t="shared" si="110"/>
        <v>-0.28241343311795963</v>
      </c>
      <c r="V599" s="18">
        <f t="shared" si="109"/>
        <v>-4.3878224866612796E-2</v>
      </c>
      <c r="W599" s="18" t="str">
        <f t="shared" si="115"/>
        <v/>
      </c>
      <c r="X599" s="16" t="str">
        <f>IF(W599&lt;0,COUNTIF($V$2:V599,W599),"")</f>
        <v/>
      </c>
      <c r="Y599" s="16" t="str">
        <f>IF(W599&lt;0,COUNTIF(U599:$U$1045,W599)-1,"")</f>
        <v/>
      </c>
      <c r="Z599" s="20" t="str">
        <f t="shared" si="120"/>
        <v/>
      </c>
      <c r="AA599" s="15" t="str">
        <f>IF(W599=MIN(W:W),G599,"")</f>
        <v/>
      </c>
    </row>
    <row r="600" spans="7:27" x14ac:dyDescent="0.2">
      <c r="G600" s="15">
        <v>27699</v>
      </c>
      <c r="H600" s="3">
        <v>3.0873999999999999E-2</v>
      </c>
      <c r="I600" s="3">
        <v>-9.7999999999999997E-4</v>
      </c>
      <c r="J600" s="3">
        <v>7.2859739999999997E-3</v>
      </c>
      <c r="K600" s="3">
        <f t="shared" si="116"/>
        <v>3.0873999999999999E-2</v>
      </c>
      <c r="L600" s="3">
        <f t="shared" si="117"/>
        <v>1.0308740000000001</v>
      </c>
      <c r="M600" s="3">
        <f t="shared" si="118"/>
        <v>-9.7999999999999997E-4</v>
      </c>
      <c r="N600" s="3">
        <f t="shared" si="117"/>
        <v>0.99902000000000002</v>
      </c>
      <c r="O600" s="3">
        <f t="shared" si="119"/>
        <v>7.2859739999999997E-3</v>
      </c>
      <c r="P600" s="3">
        <f t="shared" si="112"/>
        <v>1.007285974</v>
      </c>
      <c r="Q600" s="3">
        <f t="shared" si="111"/>
        <v>1.81324E-2</v>
      </c>
      <c r="R600" s="3">
        <f t="shared" si="113"/>
        <v>1.0181324</v>
      </c>
      <c r="S600" s="17">
        <f t="shared" si="114"/>
        <v>10.353460440650972</v>
      </c>
      <c r="T600" s="18">
        <f>IF(S600&lt;MAX(S$2:S600),(S600-MAX($S$2:S600))/MAX($S$2:S600),"")</f>
        <v>-2.6541442391184087E-2</v>
      </c>
      <c r="U600" s="18">
        <f t="shared" si="110"/>
        <v>-0.28241343311795963</v>
      </c>
      <c r="V600" s="18">
        <f t="shared" si="109"/>
        <v>-2.6541442391184087E-2</v>
      </c>
      <c r="W600" s="18" t="str">
        <f t="shared" si="115"/>
        <v/>
      </c>
      <c r="X600" s="16" t="str">
        <f>IF(W600&lt;0,COUNTIF($V$2:V600,W600),"")</f>
        <v/>
      </c>
      <c r="Y600" s="16" t="str">
        <f>IF(W600&lt;0,COUNTIF(U600:$U$1045,W600)-1,"")</f>
        <v/>
      </c>
      <c r="Z600" s="20" t="str">
        <f t="shared" si="120"/>
        <v/>
      </c>
      <c r="AA600" s="15" t="str">
        <f>IF(W600=MIN(W:W),G600,"")</f>
        <v/>
      </c>
    </row>
    <row r="601" spans="7:27" x14ac:dyDescent="0.2">
      <c r="G601" s="15">
        <v>27729</v>
      </c>
      <c r="H601" s="3">
        <v>-1.1228E-2</v>
      </c>
      <c r="I601" s="3">
        <v>1.9803999999999999E-2</v>
      </c>
      <c r="J601" s="3">
        <v>3.6166369999999998E-3</v>
      </c>
      <c r="K601" s="3">
        <f t="shared" si="116"/>
        <v>-1.1228E-2</v>
      </c>
      <c r="L601" s="3">
        <f t="shared" si="117"/>
        <v>0.98877199999999998</v>
      </c>
      <c r="M601" s="3">
        <f t="shared" si="118"/>
        <v>1.9803999999999999E-2</v>
      </c>
      <c r="N601" s="3">
        <f t="shared" si="117"/>
        <v>1.0198039999999999</v>
      </c>
      <c r="O601" s="3">
        <f t="shared" si="119"/>
        <v>3.6166369999999998E-3</v>
      </c>
      <c r="P601" s="3">
        <f t="shared" si="112"/>
        <v>1.0036166369999999</v>
      </c>
      <c r="Q601" s="3">
        <f t="shared" si="111"/>
        <v>1.1847999999999989E-3</v>
      </c>
      <c r="R601" s="3">
        <f t="shared" si="113"/>
        <v>1.0011848000000001</v>
      </c>
      <c r="S601" s="17">
        <f t="shared" si="114"/>
        <v>10.365727220581055</v>
      </c>
      <c r="T601" s="18">
        <f>IF(S601&lt;MAX(S$2:S601),(S601-MAX($S$2:S601))/MAX($S$2:S601),"")</f>
        <v>-2.5388088692129142E-2</v>
      </c>
      <c r="U601" s="18">
        <f t="shared" si="110"/>
        <v>-0.28241343311795963</v>
      </c>
      <c r="V601" s="18">
        <f t="shared" si="109"/>
        <v>-2.5388088692129142E-2</v>
      </c>
      <c r="W601" s="18" t="str">
        <f t="shared" si="115"/>
        <v/>
      </c>
      <c r="X601" s="16" t="str">
        <f>IF(W601&lt;0,COUNTIF($V$2:V601,W601),"")</f>
        <v/>
      </c>
      <c r="Y601" s="16" t="str">
        <f>IF(W601&lt;0,COUNTIF(U601:$U$1045,W601)-1,"")</f>
        <v/>
      </c>
      <c r="Z601" s="20" t="str">
        <f t="shared" si="120"/>
        <v/>
      </c>
      <c r="AA601" s="15" t="str">
        <f>IF(W601=MIN(W:W),G601,"")</f>
        <v/>
      </c>
    </row>
    <row r="602" spans="7:27" x14ac:dyDescent="0.2">
      <c r="G602" s="15">
        <v>27760</v>
      </c>
      <c r="H602" s="3">
        <v>0.12699199999999999</v>
      </c>
      <c r="I602" s="3">
        <v>5.6610000000000002E-3</v>
      </c>
      <c r="J602" s="3">
        <v>1.8018019999999999E-3</v>
      </c>
      <c r="K602" s="3">
        <f t="shared" si="116"/>
        <v>0.12699199999999999</v>
      </c>
      <c r="L602" s="3">
        <f t="shared" si="117"/>
        <v>1.126992</v>
      </c>
      <c r="M602" s="3">
        <f t="shared" si="118"/>
        <v>5.6610000000000002E-3</v>
      </c>
      <c r="N602" s="3">
        <f t="shared" si="117"/>
        <v>1.0056609999999999</v>
      </c>
      <c r="O602" s="3">
        <f t="shared" si="119"/>
        <v>1.8018019999999999E-3</v>
      </c>
      <c r="P602" s="3">
        <f t="shared" si="112"/>
        <v>1.0018018019999999</v>
      </c>
      <c r="Q602" s="3">
        <f t="shared" si="111"/>
        <v>7.845959999999999E-2</v>
      </c>
      <c r="R602" s="3">
        <f t="shared" si="113"/>
        <v>1.0784596</v>
      </c>
      <c r="S602" s="17">
        <f t="shared" si="114"/>
        <v>11.179018032016955</v>
      </c>
      <c r="T602" s="18" t="str">
        <f>IF(S602&lt;MAX(S$2:S602),(S602-MAX($S$2:S602))/MAX($S$2:S602),"")</f>
        <v/>
      </c>
      <c r="U602" s="18" t="str">
        <f t="shared" si="110"/>
        <v/>
      </c>
      <c r="V602" s="18" t="str">
        <f t="shared" si="109"/>
        <v/>
      </c>
      <c r="W602" s="18" t="str">
        <f t="shared" si="115"/>
        <v/>
      </c>
      <c r="X602" s="16" t="str">
        <f>IF(W602&lt;0,COUNTIF($V$2:V602,W602),"")</f>
        <v/>
      </c>
      <c r="Y602" s="16" t="str">
        <f>IF(W602&lt;0,COUNTIF(U602:$U$1045,W602)-1,"")</f>
        <v/>
      </c>
      <c r="Z602" s="20" t="str">
        <f t="shared" si="120"/>
        <v/>
      </c>
      <c r="AA602" s="15" t="str">
        <f>IF(W602=MIN(W:W),G602,"")</f>
        <v/>
      </c>
    </row>
    <row r="603" spans="7:27" x14ac:dyDescent="0.2">
      <c r="G603" s="15">
        <v>27791</v>
      </c>
      <c r="H603" s="3">
        <v>3.1830000000000001E-3</v>
      </c>
      <c r="I603" s="3">
        <v>8.3610000000000004E-3</v>
      </c>
      <c r="J603" s="3">
        <v>3.5971219999999999E-3</v>
      </c>
      <c r="K603" s="3">
        <f t="shared" si="116"/>
        <v>3.1830000000000001E-3</v>
      </c>
      <c r="L603" s="3">
        <f t="shared" si="117"/>
        <v>1.0031829999999999</v>
      </c>
      <c r="M603" s="3">
        <f t="shared" si="118"/>
        <v>8.3610000000000004E-3</v>
      </c>
      <c r="N603" s="3">
        <f t="shared" si="117"/>
        <v>1.0083610000000001</v>
      </c>
      <c r="O603" s="3">
        <f t="shared" si="119"/>
        <v>3.5971219999999999E-3</v>
      </c>
      <c r="P603" s="3">
        <f t="shared" si="112"/>
        <v>1.003597122</v>
      </c>
      <c r="Q603" s="3">
        <f t="shared" si="111"/>
        <v>5.2542000000000005E-3</v>
      </c>
      <c r="R603" s="3">
        <f t="shared" si="113"/>
        <v>1.0052542</v>
      </c>
      <c r="S603" s="17">
        <f t="shared" si="114"/>
        <v>11.237754828560778</v>
      </c>
      <c r="T603" s="18" t="str">
        <f>IF(S603&lt;MAX(S$2:S603),(S603-MAX($S$2:S603))/MAX($S$2:S603),"")</f>
        <v/>
      </c>
      <c r="U603" s="18" t="str">
        <f t="shared" si="110"/>
        <v/>
      </c>
      <c r="V603" s="18" t="str">
        <f t="shared" si="109"/>
        <v/>
      </c>
      <c r="W603" s="18" t="str">
        <f t="shared" si="115"/>
        <v/>
      </c>
      <c r="X603" s="16" t="str">
        <f>IF(W603&lt;0,COUNTIF($V$2:V603,W603),"")</f>
        <v/>
      </c>
      <c r="Y603" s="16" t="str">
        <f>IF(W603&lt;0,COUNTIF(U603:$U$1045,W603)-1,"")</f>
        <v/>
      </c>
      <c r="Z603" s="20" t="str">
        <f t="shared" si="120"/>
        <v/>
      </c>
      <c r="AA603" s="15" t="str">
        <f>IF(W603=MIN(W:W),G603,"")</f>
        <v/>
      </c>
    </row>
    <row r="604" spans="7:27" x14ac:dyDescent="0.2">
      <c r="G604" s="15">
        <v>27820</v>
      </c>
      <c r="H604" s="3">
        <v>2.938E-2</v>
      </c>
      <c r="I604" s="3">
        <v>7.5360000000000002E-3</v>
      </c>
      <c r="J604" s="3">
        <v>1.7921149999999999E-3</v>
      </c>
      <c r="K604" s="3">
        <f t="shared" si="116"/>
        <v>2.938E-2</v>
      </c>
      <c r="L604" s="3">
        <f t="shared" si="117"/>
        <v>1.02938</v>
      </c>
      <c r="M604" s="3">
        <f t="shared" si="118"/>
        <v>7.5360000000000002E-3</v>
      </c>
      <c r="N604" s="3">
        <f t="shared" si="117"/>
        <v>1.007536</v>
      </c>
      <c r="O604" s="3">
        <f t="shared" si="119"/>
        <v>1.7921149999999999E-3</v>
      </c>
      <c r="P604" s="3">
        <f t="shared" si="112"/>
        <v>1.001792115</v>
      </c>
      <c r="Q604" s="3">
        <f t="shared" si="111"/>
        <v>2.0642399999999998E-2</v>
      </c>
      <c r="R604" s="3">
        <f t="shared" si="113"/>
        <v>1.0206424000000001</v>
      </c>
      <c r="S604" s="17">
        <f t="shared" si="114"/>
        <v>11.469729058833861</v>
      </c>
      <c r="T604" s="18" t="str">
        <f>IF(S604&lt;MAX(S$2:S604),(S604-MAX($S$2:S604))/MAX($S$2:S604),"")</f>
        <v/>
      </c>
      <c r="U604" s="18" t="str">
        <f t="shared" si="110"/>
        <v/>
      </c>
      <c r="V604" s="18" t="str">
        <f t="shared" si="109"/>
        <v/>
      </c>
      <c r="W604" s="18" t="str">
        <f t="shared" si="115"/>
        <v/>
      </c>
      <c r="X604" s="16" t="str">
        <f>IF(W604&lt;0,COUNTIF($V$2:V604,W604),"")</f>
        <v/>
      </c>
      <c r="Y604" s="16" t="str">
        <f>IF(W604&lt;0,COUNTIF(U604:$U$1045,W604)-1,"")</f>
        <v/>
      </c>
      <c r="Z604" s="20" t="str">
        <f t="shared" si="120"/>
        <v/>
      </c>
      <c r="AA604" s="15" t="str">
        <f>IF(W604=MIN(W:W),G604,"")</f>
        <v/>
      </c>
    </row>
    <row r="605" spans="7:27" x14ac:dyDescent="0.2">
      <c r="G605" s="15">
        <v>27851</v>
      </c>
      <c r="H605" s="3">
        <v>-1.123E-2</v>
      </c>
      <c r="I605" s="3">
        <v>1.1611E-2</v>
      </c>
      <c r="J605" s="3">
        <v>3.577818E-3</v>
      </c>
      <c r="K605" s="3">
        <f t="shared" si="116"/>
        <v>-1.123E-2</v>
      </c>
      <c r="L605" s="3">
        <f t="shared" si="117"/>
        <v>0.98877000000000004</v>
      </c>
      <c r="M605" s="3">
        <f t="shared" si="118"/>
        <v>1.1611E-2</v>
      </c>
      <c r="N605" s="3">
        <f t="shared" si="117"/>
        <v>1.011611</v>
      </c>
      <c r="O605" s="3">
        <f t="shared" si="119"/>
        <v>3.577818E-3</v>
      </c>
      <c r="P605" s="3">
        <f t="shared" si="112"/>
        <v>1.0035778179999999</v>
      </c>
      <c r="Q605" s="3">
        <f t="shared" si="111"/>
        <v>-2.0936000000000001E-3</v>
      </c>
      <c r="R605" s="3">
        <f t="shared" si="113"/>
        <v>0.99790639999999997</v>
      </c>
      <c r="S605" s="17">
        <f t="shared" si="114"/>
        <v>11.445716034076286</v>
      </c>
      <c r="T605" s="18">
        <f>IF(S605&lt;MAX(S$2:S605),(S605-MAX($S$2:S605))/MAX($S$2:S605),"")</f>
        <v>-2.0936000000000904E-3</v>
      </c>
      <c r="U605" s="18">
        <f t="shared" si="110"/>
        <v>-2.0936000000000904E-3</v>
      </c>
      <c r="V605" s="18">
        <f t="shared" si="109"/>
        <v>-1.3188922099040065E-2</v>
      </c>
      <c r="W605" s="18" t="str">
        <f t="shared" si="115"/>
        <v/>
      </c>
      <c r="X605" s="16" t="str">
        <f>IF(W605&lt;0,COUNTIF($V$2:V605,W605),"")</f>
        <v/>
      </c>
      <c r="Y605" s="16" t="str">
        <f>IF(W605&lt;0,COUNTIF(U605:$U$1045,W605)-1,"")</f>
        <v/>
      </c>
      <c r="Z605" s="20" t="str">
        <f t="shared" si="120"/>
        <v/>
      </c>
      <c r="AA605" s="15" t="str">
        <f>IF(W605=MIN(W:W),G605,"")</f>
        <v/>
      </c>
    </row>
    <row r="606" spans="7:27" x14ac:dyDescent="0.2">
      <c r="G606" s="15">
        <v>27881</v>
      </c>
      <c r="H606" s="3">
        <v>-8.8509999999999995E-3</v>
      </c>
      <c r="I606" s="3">
        <v>-1.452E-2</v>
      </c>
      <c r="J606" s="3">
        <v>7.1301250000000002E-3</v>
      </c>
      <c r="K606" s="3">
        <f t="shared" si="116"/>
        <v>-8.8509999999999995E-3</v>
      </c>
      <c r="L606" s="3">
        <f t="shared" si="117"/>
        <v>0.99114899999999995</v>
      </c>
      <c r="M606" s="3">
        <f t="shared" si="118"/>
        <v>-1.452E-2</v>
      </c>
      <c r="N606" s="3">
        <f t="shared" si="117"/>
        <v>0.98548000000000002</v>
      </c>
      <c r="O606" s="3">
        <f t="shared" si="119"/>
        <v>7.1301250000000002E-3</v>
      </c>
      <c r="P606" s="3">
        <f t="shared" si="112"/>
        <v>1.007130125</v>
      </c>
      <c r="Q606" s="3">
        <f t="shared" si="111"/>
        <v>-1.1118599999999999E-2</v>
      </c>
      <c r="R606" s="3">
        <f t="shared" si="113"/>
        <v>0.98888140000000002</v>
      </c>
      <c r="S606" s="17">
        <f t="shared" si="114"/>
        <v>11.318455695779805</v>
      </c>
      <c r="T606" s="18">
        <f>IF(S606&lt;MAX(S$2:S606),(S606-MAX($S$2:S606))/MAX($S$2:S606),"")</f>
        <v>-1.3188922099040065E-2</v>
      </c>
      <c r="U606" s="18">
        <f t="shared" si="110"/>
        <v>-1.3188922099040065E-2</v>
      </c>
      <c r="V606" s="18">
        <f t="shared" si="109"/>
        <v>-1.3188922099040065E-2</v>
      </c>
      <c r="W606" s="18" t="str">
        <f t="shared" si="115"/>
        <v/>
      </c>
      <c r="X606" s="16" t="str">
        <f>IF(W606&lt;0,COUNTIF($V$2:V606,W606),"")</f>
        <v/>
      </c>
      <c r="Y606" s="16" t="str">
        <f>IF(W606&lt;0,COUNTIF(U606:$U$1045,W606)-1,"")</f>
        <v/>
      </c>
      <c r="Z606" s="20" t="str">
        <f t="shared" si="120"/>
        <v/>
      </c>
      <c r="AA606" s="15" t="str">
        <f>IF(W606=MIN(W:W),G606,"")</f>
        <v/>
      </c>
    </row>
    <row r="607" spans="7:27" x14ac:dyDescent="0.2">
      <c r="G607" s="15">
        <v>27912</v>
      </c>
      <c r="H607" s="3">
        <v>4.6560999999999998E-2</v>
      </c>
      <c r="I607" s="3">
        <v>1.5852999999999999E-2</v>
      </c>
      <c r="J607" s="3">
        <v>5.3097350000000003E-3</v>
      </c>
      <c r="K607" s="3">
        <f t="shared" si="116"/>
        <v>4.6560999999999998E-2</v>
      </c>
      <c r="L607" s="3">
        <f t="shared" si="117"/>
        <v>1.0465610000000001</v>
      </c>
      <c r="M607" s="3">
        <f t="shared" si="118"/>
        <v>1.5852999999999999E-2</v>
      </c>
      <c r="N607" s="3">
        <f t="shared" si="117"/>
        <v>1.0158529999999999</v>
      </c>
      <c r="O607" s="3">
        <f t="shared" si="119"/>
        <v>5.3097350000000003E-3</v>
      </c>
      <c r="P607" s="3">
        <f t="shared" si="112"/>
        <v>1.005309735</v>
      </c>
      <c r="Q607" s="3">
        <f t="shared" si="111"/>
        <v>3.4277799999999997E-2</v>
      </c>
      <c r="R607" s="3">
        <f t="shared" si="113"/>
        <v>1.0342777999999999</v>
      </c>
      <c r="S607" s="17">
        <f t="shared" si="114"/>
        <v>11.706427456428605</v>
      </c>
      <c r="T607" s="18" t="str">
        <f>IF(S607&lt;MAX(S$2:S607),(S607-MAX($S$2:S607))/MAX($S$2:S607),"")</f>
        <v/>
      </c>
      <c r="U607" s="18" t="str">
        <f t="shared" si="110"/>
        <v/>
      </c>
      <c r="V607" s="18" t="str">
        <f t="shared" si="109"/>
        <v/>
      </c>
      <c r="W607" s="18" t="str">
        <f t="shared" si="115"/>
        <v/>
      </c>
      <c r="X607" s="16" t="str">
        <f>IF(W607&lt;0,COUNTIF($V$2:V607,W607),"")</f>
        <v/>
      </c>
      <c r="Y607" s="16" t="str">
        <f>IF(W607&lt;0,COUNTIF(U607:$U$1045,W607)-1,"")</f>
        <v/>
      </c>
      <c r="Z607" s="20" t="str">
        <f t="shared" si="120"/>
        <v/>
      </c>
      <c r="AA607" s="15" t="str">
        <f>IF(W607=MIN(W:W),G607,"")</f>
        <v/>
      </c>
    </row>
    <row r="608" spans="7:27" x14ac:dyDescent="0.2">
      <c r="G608" s="15">
        <v>27942</v>
      </c>
      <c r="H608" s="3">
        <v>-7.6420000000000004E-3</v>
      </c>
      <c r="I608" s="3">
        <v>1.1931000000000001E-2</v>
      </c>
      <c r="J608" s="3">
        <v>5.2816900000000003E-3</v>
      </c>
      <c r="K608" s="3">
        <f t="shared" si="116"/>
        <v>-7.6420000000000004E-3</v>
      </c>
      <c r="L608" s="3">
        <f t="shared" si="117"/>
        <v>0.99235799999999996</v>
      </c>
      <c r="M608" s="3">
        <f t="shared" si="118"/>
        <v>1.1931000000000001E-2</v>
      </c>
      <c r="N608" s="3">
        <f t="shared" si="117"/>
        <v>1.0119309999999999</v>
      </c>
      <c r="O608" s="3">
        <f t="shared" si="119"/>
        <v>5.2816900000000003E-3</v>
      </c>
      <c r="P608" s="3">
        <f t="shared" si="112"/>
        <v>1.0052816899999999</v>
      </c>
      <c r="Q608" s="3">
        <f t="shared" si="111"/>
        <v>1.8720000000000021E-4</v>
      </c>
      <c r="R608" s="3">
        <f t="shared" si="113"/>
        <v>1.0001872000000001</v>
      </c>
      <c r="S608" s="17">
        <f t="shared" si="114"/>
        <v>11.708618899648449</v>
      </c>
      <c r="T608" s="18" t="str">
        <f>IF(S608&lt;MAX(S$2:S608),(S608-MAX($S$2:S608))/MAX($S$2:S608),"")</f>
        <v/>
      </c>
      <c r="U608" s="18" t="str">
        <f t="shared" si="110"/>
        <v/>
      </c>
      <c r="V608" s="18" t="str">
        <f t="shared" si="109"/>
        <v/>
      </c>
      <c r="W608" s="18" t="str">
        <f t="shared" si="115"/>
        <v/>
      </c>
      <c r="X608" s="16" t="str">
        <f>IF(W608&lt;0,COUNTIF($V$2:V608,W608),"")</f>
        <v/>
      </c>
      <c r="Y608" s="16" t="str">
        <f>IF(W608&lt;0,COUNTIF(U608:$U$1045,W608)-1,"")</f>
        <v/>
      </c>
      <c r="Z608" s="20" t="str">
        <f t="shared" si="120"/>
        <v/>
      </c>
      <c r="AA608" s="15" t="str">
        <f>IF(W608=MIN(W:W),G608,"")</f>
        <v/>
      </c>
    </row>
    <row r="609" spans="7:27" x14ac:dyDescent="0.2">
      <c r="G609" s="15">
        <v>27973</v>
      </c>
      <c r="H609" s="3">
        <v>-1.64E-4</v>
      </c>
      <c r="I609" s="3">
        <v>1.8879E-2</v>
      </c>
      <c r="J609" s="3">
        <v>5.2539400000000003E-3</v>
      </c>
      <c r="K609" s="3">
        <f t="shared" si="116"/>
        <v>-1.64E-4</v>
      </c>
      <c r="L609" s="3">
        <f t="shared" si="117"/>
        <v>0.99983599999999995</v>
      </c>
      <c r="M609" s="3">
        <f t="shared" si="118"/>
        <v>1.8879E-2</v>
      </c>
      <c r="N609" s="3">
        <f t="shared" si="117"/>
        <v>1.0188790000000001</v>
      </c>
      <c r="O609" s="3">
        <f t="shared" si="119"/>
        <v>5.2539400000000003E-3</v>
      </c>
      <c r="P609" s="3">
        <f t="shared" si="112"/>
        <v>1.00525394</v>
      </c>
      <c r="Q609" s="3">
        <f t="shared" si="111"/>
        <v>7.4532000000000001E-3</v>
      </c>
      <c r="R609" s="3">
        <f t="shared" si="113"/>
        <v>1.0074532</v>
      </c>
      <c r="S609" s="17">
        <f t="shared" si="114"/>
        <v>11.79588557803131</v>
      </c>
      <c r="T609" s="18" t="str">
        <f>IF(S609&lt;MAX(S$2:S609),(S609-MAX($S$2:S609))/MAX($S$2:S609),"")</f>
        <v/>
      </c>
      <c r="U609" s="18" t="str">
        <f t="shared" si="110"/>
        <v/>
      </c>
      <c r="V609" s="18" t="str">
        <f t="shared" si="109"/>
        <v/>
      </c>
      <c r="W609" s="18" t="str">
        <f t="shared" si="115"/>
        <v/>
      </c>
      <c r="X609" s="16" t="str">
        <f>IF(W609&lt;0,COUNTIF($V$2:V609,W609),"")</f>
        <v/>
      </c>
      <c r="Y609" s="16" t="str">
        <f>IF(W609&lt;0,COUNTIF(U609:$U$1045,W609)-1,"")</f>
        <v/>
      </c>
      <c r="Z609" s="20" t="str">
        <f t="shared" si="120"/>
        <v/>
      </c>
      <c r="AA609" s="15" t="str">
        <f>IF(W609=MIN(W:W),G609,"")</f>
        <v/>
      </c>
    </row>
    <row r="610" spans="7:27" x14ac:dyDescent="0.2">
      <c r="G610" s="15">
        <v>28004</v>
      </c>
      <c r="H610" s="3">
        <v>2.538E-2</v>
      </c>
      <c r="I610" s="3">
        <v>7.554E-3</v>
      </c>
      <c r="J610" s="3">
        <v>3.4843209999999999E-3</v>
      </c>
      <c r="K610" s="3">
        <f t="shared" si="116"/>
        <v>2.538E-2</v>
      </c>
      <c r="L610" s="3">
        <f t="shared" si="117"/>
        <v>1.02538</v>
      </c>
      <c r="M610" s="3">
        <f t="shared" si="118"/>
        <v>7.554E-3</v>
      </c>
      <c r="N610" s="3">
        <f t="shared" si="117"/>
        <v>1.0075540000000001</v>
      </c>
      <c r="O610" s="3">
        <f t="shared" si="119"/>
        <v>3.4843209999999999E-3</v>
      </c>
      <c r="P610" s="3">
        <f t="shared" si="112"/>
        <v>1.003484321</v>
      </c>
      <c r="Q610" s="3">
        <f t="shared" si="111"/>
        <v>1.8249599999999998E-2</v>
      </c>
      <c r="R610" s="3">
        <f t="shared" si="113"/>
        <v>1.0182496000000001</v>
      </c>
      <c r="S610" s="17">
        <f t="shared" si="114"/>
        <v>12.011155771476151</v>
      </c>
      <c r="T610" s="18" t="str">
        <f>IF(S610&lt;MAX(S$2:S610),(S610-MAX($S$2:S610))/MAX($S$2:S610),"")</f>
        <v/>
      </c>
      <c r="U610" s="18" t="str">
        <f t="shared" si="110"/>
        <v/>
      </c>
      <c r="V610" s="18" t="str">
        <f t="shared" si="109"/>
        <v/>
      </c>
      <c r="W610" s="18" t="str">
        <f t="shared" si="115"/>
        <v/>
      </c>
      <c r="X610" s="16" t="str">
        <f>IF(W610&lt;0,COUNTIF($V$2:V610,W610),"")</f>
        <v/>
      </c>
      <c r="Y610" s="16" t="str">
        <f>IF(W610&lt;0,COUNTIF(U610:$U$1045,W610)-1,"")</f>
        <v/>
      </c>
      <c r="Z610" s="20" t="str">
        <f t="shared" si="120"/>
        <v/>
      </c>
      <c r="AA610" s="15" t="str">
        <f>IF(W610=MIN(W:W),G610,"")</f>
        <v/>
      </c>
    </row>
    <row r="611" spans="7:27" x14ac:dyDescent="0.2">
      <c r="G611" s="15">
        <v>28034</v>
      </c>
      <c r="H611" s="3">
        <v>-2.1351999999999999E-2</v>
      </c>
      <c r="I611" s="3">
        <v>1.4726E-2</v>
      </c>
      <c r="J611" s="3">
        <v>5.2083329999999999E-3</v>
      </c>
      <c r="K611" s="3">
        <f t="shared" si="116"/>
        <v>-2.1351999999999999E-2</v>
      </c>
      <c r="L611" s="3">
        <f t="shared" si="117"/>
        <v>0.97864799999999996</v>
      </c>
      <c r="M611" s="3">
        <f t="shared" si="118"/>
        <v>1.4726E-2</v>
      </c>
      <c r="N611" s="3">
        <f t="shared" si="117"/>
        <v>1.014726</v>
      </c>
      <c r="O611" s="3">
        <f t="shared" si="119"/>
        <v>5.2083329999999999E-3</v>
      </c>
      <c r="P611" s="3">
        <f t="shared" si="112"/>
        <v>1.0052083329999999</v>
      </c>
      <c r="Q611" s="3">
        <f t="shared" si="111"/>
        <v>-6.9207999999999995E-3</v>
      </c>
      <c r="R611" s="3">
        <f t="shared" si="113"/>
        <v>0.99307920000000005</v>
      </c>
      <c r="S611" s="17">
        <f t="shared" si="114"/>
        <v>11.928028964612919</v>
      </c>
      <c r="T611" s="18">
        <f>IF(S611&lt;MAX(S$2:S611),(S611-MAX($S$2:S611))/MAX($S$2:S611),"")</f>
        <v>-6.9208000000000099E-3</v>
      </c>
      <c r="U611" s="18">
        <f t="shared" si="110"/>
        <v>-6.9208000000000099E-3</v>
      </c>
      <c r="V611" s="18">
        <f t="shared" si="109"/>
        <v>-6.9208000000000099E-3</v>
      </c>
      <c r="W611" s="18" t="str">
        <f t="shared" si="115"/>
        <v/>
      </c>
      <c r="X611" s="16" t="str">
        <f>IF(W611&lt;0,COUNTIF($V$2:V611,W611),"")</f>
        <v/>
      </c>
      <c r="Y611" s="16" t="str">
        <f>IF(W611&lt;0,COUNTIF(U611:$U$1045,W611)-1,"")</f>
        <v/>
      </c>
      <c r="Z611" s="20" t="str">
        <f t="shared" si="120"/>
        <v/>
      </c>
      <c r="AA611" s="15" t="str">
        <f>IF(W611=MIN(W:W),G611,"")</f>
        <v/>
      </c>
    </row>
    <row r="612" spans="7:27" x14ac:dyDescent="0.2">
      <c r="G612" s="15">
        <v>28065</v>
      </c>
      <c r="H612" s="3">
        <v>7.1890000000000001E-3</v>
      </c>
      <c r="I612" s="3">
        <v>3.2121999999999998E-2</v>
      </c>
      <c r="J612" s="3">
        <v>1.7271159999999999E-3</v>
      </c>
      <c r="K612" s="3">
        <f t="shared" si="116"/>
        <v>7.1890000000000001E-3</v>
      </c>
      <c r="L612" s="3">
        <f t="shared" si="117"/>
        <v>1.0071889999999999</v>
      </c>
      <c r="M612" s="3">
        <f t="shared" si="118"/>
        <v>3.2121999999999998E-2</v>
      </c>
      <c r="N612" s="3">
        <f t="shared" si="117"/>
        <v>1.032122</v>
      </c>
      <c r="O612" s="3">
        <f t="shared" si="119"/>
        <v>1.7271159999999999E-3</v>
      </c>
      <c r="P612" s="3">
        <f t="shared" si="112"/>
        <v>1.0017271160000001</v>
      </c>
      <c r="Q612" s="3">
        <f t="shared" si="111"/>
        <v>1.7162200000000002E-2</v>
      </c>
      <c r="R612" s="3">
        <f t="shared" si="113"/>
        <v>1.0171622</v>
      </c>
      <c r="S612" s="17">
        <f t="shared" si="114"/>
        <v>12.132740183309398</v>
      </c>
      <c r="T612" s="18" t="str">
        <f>IF(S612&lt;MAX(S$2:S612),(S612-MAX($S$2:S612))/MAX($S$2:S612),"")</f>
        <v/>
      </c>
      <c r="U612" s="18" t="str">
        <f t="shared" si="110"/>
        <v/>
      </c>
      <c r="V612" s="18" t="str">
        <f t="shared" si="109"/>
        <v/>
      </c>
      <c r="W612" s="18" t="str">
        <f t="shared" si="115"/>
        <v/>
      </c>
      <c r="X612" s="16" t="str">
        <f>IF(W612&lt;0,COUNTIF($V$2:V612,W612),"")</f>
        <v/>
      </c>
      <c r="Y612" s="16" t="str">
        <f>IF(W612&lt;0,COUNTIF(U612:$U$1045,W612)-1,"")</f>
        <v/>
      </c>
      <c r="Z612" s="20" t="str">
        <f t="shared" si="120"/>
        <v/>
      </c>
      <c r="AA612" s="15" t="str">
        <f>IF(W612=MIN(W:W),G612,"")</f>
        <v/>
      </c>
    </row>
    <row r="613" spans="7:27" x14ac:dyDescent="0.2">
      <c r="G613" s="15">
        <v>28095</v>
      </c>
      <c r="H613" s="3">
        <v>5.8989E-2</v>
      </c>
      <c r="I613" s="3">
        <v>2.617E-3</v>
      </c>
      <c r="J613" s="3">
        <v>3.4482760000000001E-3</v>
      </c>
      <c r="K613" s="3">
        <f t="shared" si="116"/>
        <v>5.8989E-2</v>
      </c>
      <c r="L613" s="3">
        <f t="shared" si="117"/>
        <v>1.058989</v>
      </c>
      <c r="M613" s="3">
        <f t="shared" si="118"/>
        <v>2.617E-3</v>
      </c>
      <c r="N613" s="3">
        <f t="shared" si="117"/>
        <v>1.0026170000000001</v>
      </c>
      <c r="O613" s="3">
        <f t="shared" si="119"/>
        <v>3.4482760000000001E-3</v>
      </c>
      <c r="P613" s="3">
        <f t="shared" si="112"/>
        <v>1.0034482760000001</v>
      </c>
      <c r="Q613" s="3">
        <f t="shared" si="111"/>
        <v>3.6440199999999999E-2</v>
      </c>
      <c r="R613" s="3">
        <f t="shared" si="113"/>
        <v>1.0364401999999999</v>
      </c>
      <c r="S613" s="17">
        <f t="shared" si="114"/>
        <v>12.574859662137229</v>
      </c>
      <c r="T613" s="18" t="str">
        <f>IF(S613&lt;MAX(S$2:S613),(S613-MAX($S$2:S613))/MAX($S$2:S613),"")</f>
        <v/>
      </c>
      <c r="U613" s="18" t="str">
        <f t="shared" si="110"/>
        <v/>
      </c>
      <c r="V613" s="18" t="str">
        <f t="shared" si="109"/>
        <v/>
      </c>
      <c r="W613" s="18" t="str">
        <f t="shared" si="115"/>
        <v/>
      </c>
      <c r="X613" s="16" t="str">
        <f>IF(W613&lt;0,COUNTIF($V$2:V613,W613),"")</f>
        <v/>
      </c>
      <c r="Y613" s="16" t="str">
        <f>IF(W613&lt;0,COUNTIF(U613:$U$1045,W613)-1,"")</f>
        <v/>
      </c>
      <c r="Z613" s="20" t="str">
        <f t="shared" si="120"/>
        <v/>
      </c>
      <c r="AA613" s="15" t="str">
        <f>IF(W613=MIN(W:W),G613,"")</f>
        <v/>
      </c>
    </row>
    <row r="614" spans="7:27" x14ac:dyDescent="0.2">
      <c r="G614" s="15">
        <v>28126</v>
      </c>
      <c r="H614" s="3">
        <v>-3.7843000000000002E-2</v>
      </c>
      <c r="I614" s="3">
        <v>-1.898E-2</v>
      </c>
      <c r="J614" s="3">
        <v>5.1546389999999999E-3</v>
      </c>
      <c r="K614" s="3">
        <f t="shared" si="116"/>
        <v>-3.7843000000000002E-2</v>
      </c>
      <c r="L614" s="3">
        <f t="shared" si="117"/>
        <v>0.96215700000000004</v>
      </c>
      <c r="M614" s="3">
        <f t="shared" si="118"/>
        <v>-1.898E-2</v>
      </c>
      <c r="N614" s="3">
        <f t="shared" si="117"/>
        <v>0.98102</v>
      </c>
      <c r="O614" s="3">
        <f t="shared" si="119"/>
        <v>5.1546389999999999E-3</v>
      </c>
      <c r="P614" s="3">
        <f t="shared" si="112"/>
        <v>1.0051546389999999</v>
      </c>
      <c r="Q614" s="3">
        <f t="shared" si="111"/>
        <v>-3.0297800000000003E-2</v>
      </c>
      <c r="R614" s="3">
        <f t="shared" si="113"/>
        <v>0.96970219999999996</v>
      </c>
      <c r="S614" s="17">
        <f t="shared" si="114"/>
        <v>12.193869079065728</v>
      </c>
      <c r="T614" s="18">
        <f>IF(S614&lt;MAX(S$2:S614),(S614-MAX($S$2:S614))/MAX($S$2:S614),"")</f>
        <v>-3.0297799999999975E-2</v>
      </c>
      <c r="U614" s="18">
        <f t="shared" si="110"/>
        <v>-3.0297799999999975E-2</v>
      </c>
      <c r="V614" s="18">
        <f t="shared" ref="V614:V677" si="121">IF(T614="","",MIN(V615,T614))</f>
        <v>-5.8182471071092819E-2</v>
      </c>
      <c r="W614" s="18" t="str">
        <f t="shared" si="115"/>
        <v/>
      </c>
      <c r="X614" s="16" t="str">
        <f>IF(W614&lt;0,COUNTIF($V$2:V614,W614),"")</f>
        <v/>
      </c>
      <c r="Y614" s="16" t="str">
        <f>IF(W614&lt;0,COUNTIF(U614:$U$1045,W614)-1,"")</f>
        <v/>
      </c>
      <c r="Z614" s="20" t="str">
        <f t="shared" si="120"/>
        <v/>
      </c>
      <c r="AA614" s="15" t="str">
        <f>IF(W614=MIN(W:W),G614,"")</f>
        <v/>
      </c>
    </row>
    <row r="615" spans="7:27" x14ac:dyDescent="0.2">
      <c r="G615" s="15">
        <v>28157</v>
      </c>
      <c r="H615" s="3">
        <v>-1.6792000000000001E-2</v>
      </c>
      <c r="I615" s="3">
        <v>4.8190000000000004E-3</v>
      </c>
      <c r="J615" s="3">
        <v>1.0256410000000001E-2</v>
      </c>
      <c r="K615" s="3">
        <f t="shared" si="116"/>
        <v>-1.6792000000000001E-2</v>
      </c>
      <c r="L615" s="3">
        <f t="shared" si="117"/>
        <v>0.98320799999999997</v>
      </c>
      <c r="M615" s="3">
        <f t="shared" si="118"/>
        <v>4.8190000000000004E-3</v>
      </c>
      <c r="N615" s="3">
        <f t="shared" si="117"/>
        <v>1.0048189999999999</v>
      </c>
      <c r="O615" s="3">
        <f t="shared" si="119"/>
        <v>1.0256410000000001E-2</v>
      </c>
      <c r="P615" s="3">
        <f t="shared" si="112"/>
        <v>1.01025641</v>
      </c>
      <c r="Q615" s="3">
        <f t="shared" si="111"/>
        <v>-8.1476000000000014E-3</v>
      </c>
      <c r="R615" s="3">
        <f t="shared" si="113"/>
        <v>0.99185239999999997</v>
      </c>
      <c r="S615" s="17">
        <f t="shared" si="114"/>
        <v>12.094518311357131</v>
      </c>
      <c r="T615" s="18">
        <f>IF(S615&lt;MAX(S$2:S615),(S615-MAX($S$2:S615))/MAX($S$2:S615),"")</f>
        <v>-3.8198545644720021E-2</v>
      </c>
      <c r="U615" s="18">
        <f t="shared" ref="U615:U678" si="122">IF(T615="","",MIN(U614,T615))</f>
        <v>-3.8198545644720021E-2</v>
      </c>
      <c r="V615" s="18">
        <f t="shared" si="121"/>
        <v>-5.8182471071092819E-2</v>
      </c>
      <c r="W615" s="18" t="str">
        <f t="shared" si="115"/>
        <v/>
      </c>
      <c r="X615" s="16" t="str">
        <f>IF(W615&lt;0,COUNTIF($V$2:V615,W615),"")</f>
        <v/>
      </c>
      <c r="Y615" s="16" t="str">
        <f>IF(W615&lt;0,COUNTIF(U615:$U$1045,W615)-1,"")</f>
        <v/>
      </c>
      <c r="Z615" s="20" t="str">
        <f t="shared" si="120"/>
        <v/>
      </c>
      <c r="AA615" s="15" t="str">
        <f>IF(W615=MIN(W:W),G615,"")</f>
        <v/>
      </c>
    </row>
    <row r="616" spans="7:27" x14ac:dyDescent="0.2">
      <c r="G616" s="15">
        <v>28185</v>
      </c>
      <c r="H616" s="3">
        <v>-1.0602E-2</v>
      </c>
      <c r="I616" s="3">
        <v>5.5300000000000002E-3</v>
      </c>
      <c r="J616" s="3">
        <v>6.7681900000000003E-3</v>
      </c>
      <c r="K616" s="3">
        <f t="shared" si="116"/>
        <v>-1.0602E-2</v>
      </c>
      <c r="L616" s="3">
        <f t="shared" si="117"/>
        <v>0.989398</v>
      </c>
      <c r="M616" s="3">
        <f t="shared" si="118"/>
        <v>5.5300000000000002E-3</v>
      </c>
      <c r="N616" s="3">
        <f t="shared" si="117"/>
        <v>1.00553</v>
      </c>
      <c r="O616" s="3">
        <f t="shared" si="119"/>
        <v>6.7681900000000003E-3</v>
      </c>
      <c r="P616" s="3">
        <f t="shared" si="112"/>
        <v>1.0067681900000001</v>
      </c>
      <c r="Q616" s="3">
        <f t="shared" si="111"/>
        <v>-4.1492000000000005E-3</v>
      </c>
      <c r="R616" s="3">
        <f t="shared" si="113"/>
        <v>0.99585080000000004</v>
      </c>
      <c r="S616" s="17">
        <f t="shared" si="114"/>
        <v>12.044335735979649</v>
      </c>
      <c r="T616" s="18">
        <f>IF(S616&lt;MAX(S$2:S616),(S616-MAX($S$2:S616))/MAX($S$2:S616),"")</f>
        <v>-4.2189252239130878E-2</v>
      </c>
      <c r="U616" s="18">
        <f t="shared" si="122"/>
        <v>-4.2189252239130878E-2</v>
      </c>
      <c r="V616" s="18">
        <f t="shared" si="121"/>
        <v>-5.8182471071092819E-2</v>
      </c>
      <c r="W616" s="18" t="str">
        <f t="shared" si="115"/>
        <v/>
      </c>
      <c r="X616" s="16" t="str">
        <f>IF(W616&lt;0,COUNTIF($V$2:V616,W616),"")</f>
        <v/>
      </c>
      <c r="Y616" s="16" t="str">
        <f>IF(W616&lt;0,COUNTIF(U616:$U$1045,W616)-1,"")</f>
        <v/>
      </c>
      <c r="Z616" s="20" t="str">
        <f t="shared" si="120"/>
        <v/>
      </c>
      <c r="AA616" s="15" t="str">
        <f>IF(W616=MIN(W:W),G616,"")</f>
        <v/>
      </c>
    </row>
    <row r="617" spans="7:27" x14ac:dyDescent="0.2">
      <c r="G617" s="15">
        <v>28216</v>
      </c>
      <c r="H617" s="3">
        <v>4.2680000000000001E-3</v>
      </c>
      <c r="I617" s="3">
        <v>5.1440000000000001E-3</v>
      </c>
      <c r="J617" s="3">
        <v>8.4033609999999998E-3</v>
      </c>
      <c r="K617" s="3">
        <f t="shared" si="116"/>
        <v>4.2680000000000001E-3</v>
      </c>
      <c r="L617" s="3">
        <f t="shared" si="117"/>
        <v>1.0042679999999999</v>
      </c>
      <c r="M617" s="3">
        <f t="shared" si="118"/>
        <v>5.1440000000000001E-3</v>
      </c>
      <c r="N617" s="3">
        <f t="shared" si="117"/>
        <v>1.005144</v>
      </c>
      <c r="O617" s="3">
        <f t="shared" si="119"/>
        <v>8.4033609999999998E-3</v>
      </c>
      <c r="P617" s="3">
        <f t="shared" si="112"/>
        <v>1.0084033610000001</v>
      </c>
      <c r="Q617" s="3">
        <f t="shared" si="111"/>
        <v>4.6183999999999999E-3</v>
      </c>
      <c r="R617" s="3">
        <f t="shared" si="113"/>
        <v>1.0046184</v>
      </c>
      <c r="S617" s="17">
        <f t="shared" si="114"/>
        <v>12.099961296142698</v>
      </c>
      <c r="T617" s="18">
        <f>IF(S617&lt;MAX(S$2:S617),(S617-MAX($S$2:S617))/MAX($S$2:S617),"")</f>
        <v>-3.7765699081672002E-2</v>
      </c>
      <c r="U617" s="18">
        <f t="shared" si="122"/>
        <v>-4.2189252239130878E-2</v>
      </c>
      <c r="V617" s="18">
        <f t="shared" si="121"/>
        <v>-5.8182471071092819E-2</v>
      </c>
      <c r="W617" s="18" t="str">
        <f t="shared" si="115"/>
        <v/>
      </c>
      <c r="X617" s="16" t="str">
        <f>IF(W617&lt;0,COUNTIF($V$2:V617,W617),"")</f>
        <v/>
      </c>
      <c r="Y617" s="16" t="str">
        <f>IF(W617&lt;0,COUNTIF(U617:$U$1045,W617)-1,"")</f>
        <v/>
      </c>
      <c r="Z617" s="20" t="str">
        <f t="shared" si="120"/>
        <v/>
      </c>
      <c r="AA617" s="15" t="str">
        <f>IF(W617=MIN(W:W),G617,"")</f>
        <v/>
      </c>
    </row>
    <row r="618" spans="7:27" x14ac:dyDescent="0.2">
      <c r="G618" s="15">
        <v>28246</v>
      </c>
      <c r="H618" s="3">
        <v>-1.2116E-2</v>
      </c>
      <c r="I618" s="3">
        <v>5.6470000000000001E-3</v>
      </c>
      <c r="J618" s="3">
        <v>5.0000000000000001E-3</v>
      </c>
      <c r="K618" s="3">
        <f t="shared" si="116"/>
        <v>-1.2116E-2</v>
      </c>
      <c r="L618" s="3">
        <f t="shared" si="117"/>
        <v>0.98788399999999998</v>
      </c>
      <c r="M618" s="3">
        <f t="shared" si="118"/>
        <v>5.6470000000000001E-3</v>
      </c>
      <c r="N618" s="3">
        <f t="shared" si="117"/>
        <v>1.005647</v>
      </c>
      <c r="O618" s="3">
        <f t="shared" si="119"/>
        <v>5.0000000000000001E-3</v>
      </c>
      <c r="P618" s="3">
        <f t="shared" si="112"/>
        <v>1.0049999999999999</v>
      </c>
      <c r="Q618" s="3">
        <f t="shared" si="111"/>
        <v>-5.0107999999999993E-3</v>
      </c>
      <c r="R618" s="3">
        <f t="shared" si="113"/>
        <v>0.99498920000000002</v>
      </c>
      <c r="S618" s="17">
        <f t="shared" si="114"/>
        <v>12.039330810079987</v>
      </c>
      <c r="T618" s="18">
        <f>IF(S618&lt;MAX(S$2:S618),(S618-MAX($S$2:S618))/MAX($S$2:S618),"")</f>
        <v>-4.2587262716713543E-2</v>
      </c>
      <c r="U618" s="18">
        <f t="shared" si="122"/>
        <v>-4.2587262716713543E-2</v>
      </c>
      <c r="V618" s="18">
        <f t="shared" si="121"/>
        <v>-5.8182471071092819E-2</v>
      </c>
      <c r="W618" s="18" t="str">
        <f t="shared" si="115"/>
        <v/>
      </c>
      <c r="X618" s="16" t="str">
        <f>IF(W618&lt;0,COUNTIF($V$2:V618,W618),"")</f>
        <v/>
      </c>
      <c r="Y618" s="16" t="str">
        <f>IF(W618&lt;0,COUNTIF(U618:$U$1045,W618)-1,"")</f>
        <v/>
      </c>
      <c r="Z618" s="20" t="str">
        <f t="shared" si="120"/>
        <v/>
      </c>
      <c r="AA618" s="15" t="str">
        <f>IF(W618=MIN(W:W),G618,"")</f>
        <v/>
      </c>
    </row>
    <row r="619" spans="7:27" x14ac:dyDescent="0.2">
      <c r="G619" s="15">
        <v>28277</v>
      </c>
      <c r="H619" s="3">
        <v>5.1742000000000003E-2</v>
      </c>
      <c r="I619" s="3">
        <v>1.0246999999999999E-2</v>
      </c>
      <c r="J619" s="3">
        <v>6.6334990000000002E-3</v>
      </c>
      <c r="K619" s="3">
        <f t="shared" si="116"/>
        <v>5.1742000000000003E-2</v>
      </c>
      <c r="L619" s="3">
        <f t="shared" si="117"/>
        <v>1.051742</v>
      </c>
      <c r="M619" s="3">
        <f t="shared" si="118"/>
        <v>1.0246999999999999E-2</v>
      </c>
      <c r="N619" s="3">
        <f t="shared" si="117"/>
        <v>1.0102469999999999</v>
      </c>
      <c r="O619" s="3">
        <f t="shared" si="119"/>
        <v>6.6334990000000002E-3</v>
      </c>
      <c r="P619" s="3">
        <f t="shared" si="112"/>
        <v>1.0066334990000001</v>
      </c>
      <c r="Q619" s="3">
        <f t="shared" si="111"/>
        <v>3.5144000000000002E-2</v>
      </c>
      <c r="R619" s="3">
        <f t="shared" si="113"/>
        <v>1.0351440000000001</v>
      </c>
      <c r="S619" s="17">
        <f t="shared" si="114"/>
        <v>12.462441052069439</v>
      </c>
      <c r="T619" s="18">
        <f>IF(S619&lt;MAX(S$2:S619),(S619-MAX($S$2:S619))/MAX($S$2:S619),"")</f>
        <v>-8.9399494776296572E-3</v>
      </c>
      <c r="U619" s="18">
        <f t="shared" si="122"/>
        <v>-4.2587262716713543E-2</v>
      </c>
      <c r="V619" s="18">
        <f t="shared" si="121"/>
        <v>-5.8182471071092819E-2</v>
      </c>
      <c r="W619" s="18" t="str">
        <f t="shared" si="115"/>
        <v/>
      </c>
      <c r="X619" s="16" t="str">
        <f>IF(W619&lt;0,COUNTIF($V$2:V619,W619),"")</f>
        <v/>
      </c>
      <c r="Y619" s="16" t="str">
        <f>IF(W619&lt;0,COUNTIF(U619:$U$1045,W619)-1,"")</f>
        <v/>
      </c>
      <c r="Z619" s="20" t="str">
        <f t="shared" si="120"/>
        <v/>
      </c>
      <c r="AA619" s="15" t="str">
        <f>IF(W619=MIN(W:W),G619,"")</f>
        <v/>
      </c>
    </row>
    <row r="620" spans="7:27" x14ac:dyDescent="0.2">
      <c r="G620" s="15">
        <v>28307</v>
      </c>
      <c r="H620" s="3">
        <v>-1.4866000000000001E-2</v>
      </c>
      <c r="I620" s="3">
        <v>1.06E-4</v>
      </c>
      <c r="J620" s="3">
        <v>4.9423389999999996E-3</v>
      </c>
      <c r="K620" s="3">
        <f t="shared" si="116"/>
        <v>-1.4866000000000001E-2</v>
      </c>
      <c r="L620" s="3">
        <f t="shared" si="117"/>
        <v>0.98513399999999995</v>
      </c>
      <c r="M620" s="3">
        <f t="shared" si="118"/>
        <v>1.06E-4</v>
      </c>
      <c r="N620" s="3">
        <f t="shared" si="117"/>
        <v>1.0001059999999999</v>
      </c>
      <c r="O620" s="3">
        <f t="shared" si="119"/>
        <v>4.9423389999999996E-3</v>
      </c>
      <c r="P620" s="3">
        <f t="shared" si="112"/>
        <v>1.0049423390000001</v>
      </c>
      <c r="Q620" s="3">
        <f t="shared" si="111"/>
        <v>-8.8772E-3</v>
      </c>
      <c r="R620" s="3">
        <f t="shared" si="113"/>
        <v>0.99112279999999997</v>
      </c>
      <c r="S620" s="17">
        <f t="shared" si="114"/>
        <v>12.351809470362008</v>
      </c>
      <c r="T620" s="18">
        <f>IF(S620&lt;MAX(S$2:S620),(S620-MAX($S$2:S620))/MAX($S$2:S620),"")</f>
        <v>-1.7737787758126809E-2</v>
      </c>
      <c r="U620" s="18">
        <f t="shared" si="122"/>
        <v>-4.2587262716713543E-2</v>
      </c>
      <c r="V620" s="18">
        <f t="shared" si="121"/>
        <v>-5.8182471071092819E-2</v>
      </c>
      <c r="W620" s="18" t="str">
        <f t="shared" si="115"/>
        <v/>
      </c>
      <c r="X620" s="16" t="str">
        <f>IF(W620&lt;0,COUNTIF($V$2:V620,W620),"")</f>
        <v/>
      </c>
      <c r="Y620" s="16" t="str">
        <f>IF(W620&lt;0,COUNTIF(U620:$U$1045,W620)-1,"")</f>
        <v/>
      </c>
      <c r="Z620" s="20" t="str">
        <f t="shared" si="120"/>
        <v/>
      </c>
      <c r="AA620" s="15" t="str">
        <f>IF(W620=MIN(W:W),G620,"")</f>
        <v/>
      </c>
    </row>
    <row r="621" spans="7:27" x14ac:dyDescent="0.2">
      <c r="G621" s="15">
        <v>28338</v>
      </c>
      <c r="H621" s="3">
        <v>-1.4206E-2</v>
      </c>
      <c r="I621" s="3">
        <v>7.5500000000000003E-4</v>
      </c>
      <c r="J621" s="3">
        <v>3.278689E-3</v>
      </c>
      <c r="K621" s="3">
        <f t="shared" si="116"/>
        <v>-1.4206E-2</v>
      </c>
      <c r="L621" s="3">
        <f t="shared" si="117"/>
        <v>0.98579399999999995</v>
      </c>
      <c r="M621" s="3">
        <f t="shared" si="118"/>
        <v>7.5500000000000003E-4</v>
      </c>
      <c r="N621" s="3">
        <f t="shared" si="117"/>
        <v>1.0007550000000001</v>
      </c>
      <c r="O621" s="3">
        <f t="shared" si="119"/>
        <v>3.278689E-3</v>
      </c>
      <c r="P621" s="3">
        <f t="shared" si="112"/>
        <v>1.0032786890000001</v>
      </c>
      <c r="Q621" s="3">
        <f t="shared" si="111"/>
        <v>-8.221599999999999E-3</v>
      </c>
      <c r="R621" s="3">
        <f t="shared" si="113"/>
        <v>0.99177839999999995</v>
      </c>
      <c r="S621" s="17">
        <f t="shared" si="114"/>
        <v>12.250257833620479</v>
      </c>
      <c r="T621" s="18">
        <f>IF(S621&lt;MAX(S$2:S621),(S621-MAX($S$2:S621))/MAX($S$2:S621),"")</f>
        <v>-2.5813554762294685E-2</v>
      </c>
      <c r="U621" s="18">
        <f t="shared" si="122"/>
        <v>-4.2587262716713543E-2</v>
      </c>
      <c r="V621" s="18">
        <f t="shared" si="121"/>
        <v>-5.8182471071092819E-2</v>
      </c>
      <c r="W621" s="18" t="str">
        <f t="shared" si="115"/>
        <v/>
      </c>
      <c r="X621" s="16" t="str">
        <f>IF(W621&lt;0,COUNTIF($V$2:V621,W621),"")</f>
        <v/>
      </c>
      <c r="Y621" s="16" t="str">
        <f>IF(W621&lt;0,COUNTIF(U621:$U$1045,W621)-1,"")</f>
        <v/>
      </c>
      <c r="Z621" s="20" t="str">
        <f t="shared" si="120"/>
        <v/>
      </c>
      <c r="AA621" s="15" t="str">
        <f>IF(W621=MIN(W:W),G621,"")</f>
        <v/>
      </c>
    </row>
    <row r="622" spans="7:27" x14ac:dyDescent="0.2">
      <c r="G622" s="15">
        <v>28369</v>
      </c>
      <c r="H622" s="3">
        <v>7.3200000000000001E-4</v>
      </c>
      <c r="I622" s="3">
        <v>1.472E-3</v>
      </c>
      <c r="J622" s="3">
        <v>3.2679739999999999E-3</v>
      </c>
      <c r="K622" s="3">
        <f t="shared" si="116"/>
        <v>7.3200000000000001E-4</v>
      </c>
      <c r="L622" s="3">
        <f t="shared" si="117"/>
        <v>1.000732</v>
      </c>
      <c r="M622" s="3">
        <f t="shared" si="118"/>
        <v>1.472E-3</v>
      </c>
      <c r="N622" s="3">
        <f t="shared" si="117"/>
        <v>1.0014719999999999</v>
      </c>
      <c r="O622" s="3">
        <f t="shared" si="119"/>
        <v>3.2679739999999999E-3</v>
      </c>
      <c r="P622" s="3">
        <f t="shared" si="112"/>
        <v>1.0032679739999999</v>
      </c>
      <c r="Q622" s="3">
        <f t="shared" si="111"/>
        <v>1.0280000000000001E-3</v>
      </c>
      <c r="R622" s="3">
        <f t="shared" si="113"/>
        <v>1.001028</v>
      </c>
      <c r="S622" s="17">
        <f t="shared" si="114"/>
        <v>12.26285109867344</v>
      </c>
      <c r="T622" s="18">
        <f>IF(S622&lt;MAX(S$2:S622),(S622-MAX($S$2:S622))/MAX($S$2:S622),"")</f>
        <v>-2.4812091096590341E-2</v>
      </c>
      <c r="U622" s="18">
        <f t="shared" si="122"/>
        <v>-4.2587262716713543E-2</v>
      </c>
      <c r="V622" s="18">
        <f t="shared" si="121"/>
        <v>-5.8182471071092819E-2</v>
      </c>
      <c r="W622" s="18" t="str">
        <f t="shared" si="115"/>
        <v/>
      </c>
      <c r="X622" s="16" t="str">
        <f>IF(W622&lt;0,COUNTIF($V$2:V622,W622),"")</f>
        <v/>
      </c>
      <c r="Y622" s="16" t="str">
        <f>IF(W622&lt;0,COUNTIF(U622:$U$1045,W622)-1,"")</f>
        <v/>
      </c>
      <c r="Z622" s="20" t="str">
        <f t="shared" si="120"/>
        <v/>
      </c>
      <c r="AA622" s="15" t="str">
        <f>IF(W622=MIN(W:W),G622,"")</f>
        <v/>
      </c>
    </row>
    <row r="623" spans="7:27" x14ac:dyDescent="0.2">
      <c r="G623" s="15">
        <v>28399</v>
      </c>
      <c r="H623" s="3">
        <v>-3.9525999999999999E-2</v>
      </c>
      <c r="I623" s="3">
        <v>-5.9699999999999996E-3</v>
      </c>
      <c r="J623" s="3">
        <v>3.2573290000000002E-3</v>
      </c>
      <c r="K623" s="3">
        <f t="shared" si="116"/>
        <v>-3.9525999999999999E-2</v>
      </c>
      <c r="L623" s="3">
        <f t="shared" si="117"/>
        <v>0.96047400000000005</v>
      </c>
      <c r="M623" s="3">
        <f t="shared" si="118"/>
        <v>-5.9699999999999996E-3</v>
      </c>
      <c r="N623" s="3">
        <f t="shared" si="117"/>
        <v>0.99402999999999997</v>
      </c>
      <c r="O623" s="3">
        <f t="shared" si="119"/>
        <v>3.2573290000000002E-3</v>
      </c>
      <c r="P623" s="3">
        <f t="shared" si="112"/>
        <v>1.003257329</v>
      </c>
      <c r="Q623" s="3">
        <f t="shared" si="111"/>
        <v>-2.6103600000000001E-2</v>
      </c>
      <c r="R623" s="3">
        <f t="shared" si="113"/>
        <v>0.9738964</v>
      </c>
      <c r="S623" s="17">
        <f t="shared" si="114"/>
        <v>11.942746538734108</v>
      </c>
      <c r="T623" s="18">
        <f>IF(S623&lt;MAX(S$2:S623),(S623-MAX($S$2:S623))/MAX($S$2:S623),"")</f>
        <v>-5.0268006195441452E-2</v>
      </c>
      <c r="U623" s="18">
        <f t="shared" si="122"/>
        <v>-5.0268006195441452E-2</v>
      </c>
      <c r="V623" s="18">
        <f t="shared" si="121"/>
        <v>-5.8182471071092819E-2</v>
      </c>
      <c r="W623" s="18" t="str">
        <f t="shared" si="115"/>
        <v/>
      </c>
      <c r="X623" s="16" t="str">
        <f>IF(W623&lt;0,COUNTIF($V$2:V623,W623),"")</f>
        <v/>
      </c>
      <c r="Y623" s="16" t="str">
        <f>IF(W623&lt;0,COUNTIF(U623:$U$1045,W623)-1,"")</f>
        <v/>
      </c>
      <c r="Z623" s="20" t="str">
        <f t="shared" si="120"/>
        <v/>
      </c>
      <c r="AA623" s="15" t="str">
        <f>IF(W623=MIN(W:W),G623,"")</f>
        <v/>
      </c>
    </row>
    <row r="624" spans="7:27" x14ac:dyDescent="0.2">
      <c r="G624" s="15">
        <v>28430</v>
      </c>
      <c r="H624" s="3">
        <v>4.3794E-2</v>
      </c>
      <c r="I624" s="3">
        <v>7.8670000000000007E-3</v>
      </c>
      <c r="J624" s="3">
        <v>4.8701300000000003E-3</v>
      </c>
      <c r="K624" s="3">
        <f t="shared" si="116"/>
        <v>4.3794E-2</v>
      </c>
      <c r="L624" s="3">
        <f t="shared" si="117"/>
        <v>1.0437940000000001</v>
      </c>
      <c r="M624" s="3">
        <f t="shared" si="118"/>
        <v>7.8670000000000007E-3</v>
      </c>
      <c r="N624" s="3">
        <f t="shared" si="117"/>
        <v>1.0078670000000001</v>
      </c>
      <c r="O624" s="3">
        <f t="shared" si="119"/>
        <v>4.8701300000000003E-3</v>
      </c>
      <c r="P624" s="3">
        <f t="shared" si="112"/>
        <v>1.00487013</v>
      </c>
      <c r="Q624" s="3">
        <f t="shared" si="111"/>
        <v>2.94232E-2</v>
      </c>
      <c r="R624" s="3">
        <f t="shared" si="113"/>
        <v>1.0294232000000001</v>
      </c>
      <c r="S624" s="17">
        <f t="shared" si="114"/>
        <v>12.294140358692591</v>
      </c>
      <c r="T624" s="18">
        <f>IF(S624&lt;MAX(S$2:S624),(S624-MAX($S$2:S624))/MAX($S$2:S624),"")</f>
        <v>-2.2323851795331022E-2</v>
      </c>
      <c r="U624" s="18">
        <f t="shared" si="122"/>
        <v>-5.0268006195441452E-2</v>
      </c>
      <c r="V624" s="18">
        <f t="shared" si="121"/>
        <v>-5.8182471071092819E-2</v>
      </c>
      <c r="W624" s="18" t="str">
        <f t="shared" si="115"/>
        <v/>
      </c>
      <c r="X624" s="16" t="str">
        <f>IF(W624&lt;0,COUNTIF($V$2:V624,W624),"")</f>
        <v/>
      </c>
      <c r="Y624" s="16" t="str">
        <f>IF(W624&lt;0,COUNTIF(U624:$U$1045,W624)-1,"")</f>
        <v/>
      </c>
      <c r="Z624" s="20" t="str">
        <f t="shared" si="120"/>
        <v/>
      </c>
      <c r="AA624" s="15" t="str">
        <f>IF(W624=MIN(W:W),G624,"")</f>
        <v/>
      </c>
    </row>
    <row r="625" spans="7:27" x14ac:dyDescent="0.2">
      <c r="G625" s="15">
        <v>28460</v>
      </c>
      <c r="H625" s="3">
        <v>6.1630000000000001E-3</v>
      </c>
      <c r="I625" s="3">
        <v>-2.33E-3</v>
      </c>
      <c r="J625" s="3">
        <v>3.231018E-3</v>
      </c>
      <c r="K625" s="3">
        <f t="shared" si="116"/>
        <v>6.1630000000000001E-3</v>
      </c>
      <c r="L625" s="3">
        <f t="shared" si="117"/>
        <v>1.0061629999999999</v>
      </c>
      <c r="M625" s="3">
        <f t="shared" si="118"/>
        <v>-2.33E-3</v>
      </c>
      <c r="N625" s="3">
        <f t="shared" si="117"/>
        <v>0.99766999999999995</v>
      </c>
      <c r="O625" s="3">
        <f t="shared" si="119"/>
        <v>3.231018E-3</v>
      </c>
      <c r="P625" s="3">
        <f t="shared" si="112"/>
        <v>1.0032310179999999</v>
      </c>
      <c r="Q625" s="3">
        <f t="shared" si="111"/>
        <v>2.7657999999999997E-3</v>
      </c>
      <c r="R625" s="3">
        <f t="shared" si="113"/>
        <v>1.0027657999999999</v>
      </c>
      <c r="S625" s="17">
        <f t="shared" si="114"/>
        <v>12.328143492096661</v>
      </c>
      <c r="T625" s="18">
        <f>IF(S625&lt;MAX(S$2:S625),(S625-MAX($S$2:S625))/MAX($S$2:S625),"")</f>
        <v>-1.9619795104626685E-2</v>
      </c>
      <c r="U625" s="18">
        <f t="shared" si="122"/>
        <v>-5.0268006195441452E-2</v>
      </c>
      <c r="V625" s="18">
        <f t="shared" si="121"/>
        <v>-5.8182471071092819E-2</v>
      </c>
      <c r="W625" s="18" t="str">
        <f t="shared" si="115"/>
        <v/>
      </c>
      <c r="X625" s="16" t="str">
        <f>IF(W625&lt;0,COUNTIF($V$2:V625,W625),"")</f>
        <v/>
      </c>
      <c r="Y625" s="16" t="str">
        <f>IF(W625&lt;0,COUNTIF(U625:$U$1045,W625)-1,"")</f>
        <v/>
      </c>
      <c r="Z625" s="20" t="str">
        <f t="shared" si="120"/>
        <v/>
      </c>
      <c r="AA625" s="15" t="str">
        <f>IF(W625=MIN(W:W),G625,"")</f>
        <v/>
      </c>
    </row>
    <row r="626" spans="7:27" x14ac:dyDescent="0.2">
      <c r="G626" s="15">
        <v>28491</v>
      </c>
      <c r="H626" s="3">
        <v>-5.6730999999999997E-2</v>
      </c>
      <c r="I626" s="3">
        <v>1.273E-3</v>
      </c>
      <c r="J626" s="3">
        <v>6.4412239999999997E-3</v>
      </c>
      <c r="K626" s="3">
        <f t="shared" si="116"/>
        <v>-5.6730999999999997E-2</v>
      </c>
      <c r="L626" s="3">
        <f t="shared" si="117"/>
        <v>0.94326900000000002</v>
      </c>
      <c r="M626" s="3">
        <f t="shared" si="118"/>
        <v>1.273E-3</v>
      </c>
      <c r="N626" s="3">
        <f t="shared" si="117"/>
        <v>1.0012730000000001</v>
      </c>
      <c r="O626" s="3">
        <f t="shared" si="119"/>
        <v>6.4412239999999997E-3</v>
      </c>
      <c r="P626" s="3">
        <f t="shared" si="112"/>
        <v>1.006441224</v>
      </c>
      <c r="Q626" s="3">
        <f t="shared" si="111"/>
        <v>-3.3529399999999994E-2</v>
      </c>
      <c r="R626" s="3">
        <f t="shared" si="113"/>
        <v>0.96647059999999996</v>
      </c>
      <c r="S626" s="17">
        <f t="shared" si="114"/>
        <v>11.914788237692754</v>
      </c>
      <c r="T626" s="18">
        <f>IF(S626&lt;MAX(S$2:S626),(S626-MAX($S$2:S626))/MAX($S$2:S626),"")</f>
        <v>-5.2491355146645706E-2</v>
      </c>
      <c r="U626" s="18">
        <f t="shared" si="122"/>
        <v>-5.2491355146645706E-2</v>
      </c>
      <c r="V626" s="18">
        <f t="shared" si="121"/>
        <v>-5.8182471071092819E-2</v>
      </c>
      <c r="W626" s="18" t="str">
        <f t="shared" si="115"/>
        <v/>
      </c>
      <c r="X626" s="16" t="str">
        <f>IF(W626&lt;0,COUNTIF($V$2:V626,W626),"")</f>
        <v/>
      </c>
      <c r="Y626" s="16" t="str">
        <f>IF(W626&lt;0,COUNTIF(U626:$U$1045,W626)-1,"")</f>
        <v/>
      </c>
      <c r="Z626" s="20" t="str">
        <f t="shared" si="120"/>
        <v/>
      </c>
      <c r="AA626" s="15" t="str">
        <f>IF(W626=MIN(W:W),G626,"")</f>
        <v/>
      </c>
    </row>
    <row r="627" spans="7:27" x14ac:dyDescent="0.2">
      <c r="G627" s="15">
        <v>28522</v>
      </c>
      <c r="H627" s="3">
        <v>-1.1129999999999999E-2</v>
      </c>
      <c r="I627" s="3">
        <v>1.6789999999999999E-3</v>
      </c>
      <c r="J627" s="3">
        <v>6.4000000000000003E-3</v>
      </c>
      <c r="K627" s="3">
        <f t="shared" si="116"/>
        <v>-1.1129999999999999E-2</v>
      </c>
      <c r="L627" s="3">
        <f t="shared" si="117"/>
        <v>0.98887000000000003</v>
      </c>
      <c r="M627" s="3">
        <f t="shared" si="118"/>
        <v>1.6789999999999999E-3</v>
      </c>
      <c r="N627" s="3">
        <f t="shared" si="117"/>
        <v>1.001679</v>
      </c>
      <c r="O627" s="3">
        <f t="shared" si="119"/>
        <v>6.4000000000000003E-3</v>
      </c>
      <c r="P627" s="3">
        <f t="shared" si="112"/>
        <v>1.0064</v>
      </c>
      <c r="Q627" s="3">
        <f t="shared" si="111"/>
        <v>-6.0063999999999985E-3</v>
      </c>
      <c r="R627" s="3">
        <f t="shared" si="113"/>
        <v>0.99399360000000003</v>
      </c>
      <c r="S627" s="17">
        <f t="shared" si="114"/>
        <v>11.843223253621877</v>
      </c>
      <c r="T627" s="18">
        <f>IF(S627&lt;MAX(S$2:S627),(S627-MAX($S$2:S627))/MAX($S$2:S627),"")</f>
        <v>-5.8182471071092819E-2</v>
      </c>
      <c r="U627" s="18">
        <f t="shared" si="122"/>
        <v>-5.8182471071092819E-2</v>
      </c>
      <c r="V627" s="18">
        <f t="shared" si="121"/>
        <v>-5.8182471071092819E-2</v>
      </c>
      <c r="W627" s="18" t="str">
        <f t="shared" si="115"/>
        <v/>
      </c>
      <c r="X627" s="16" t="str">
        <f>IF(W627&lt;0,COUNTIF($V$2:V627,W627),"")</f>
        <v/>
      </c>
      <c r="Y627" s="16" t="str">
        <f>IF(W627&lt;0,COUNTIF(U627:$U$1045,W627)-1,"")</f>
        <v/>
      </c>
      <c r="Z627" s="20" t="str">
        <f t="shared" si="120"/>
        <v/>
      </c>
      <c r="AA627" s="15" t="str">
        <f>IF(W627=MIN(W:W),G627,"")</f>
        <v/>
      </c>
    </row>
    <row r="628" spans="7:27" x14ac:dyDescent="0.2">
      <c r="G628" s="15">
        <v>28550</v>
      </c>
      <c r="H628" s="3">
        <v>3.2226999999999999E-2</v>
      </c>
      <c r="I628" s="3">
        <v>3.692E-3</v>
      </c>
      <c r="J628" s="3">
        <v>7.9491260000000008E-3</v>
      </c>
      <c r="K628" s="3">
        <f t="shared" si="116"/>
        <v>3.2226999999999999E-2</v>
      </c>
      <c r="L628" s="3">
        <f t="shared" si="117"/>
        <v>1.032227</v>
      </c>
      <c r="M628" s="3">
        <f t="shared" si="118"/>
        <v>3.692E-3</v>
      </c>
      <c r="N628" s="3">
        <f t="shared" si="117"/>
        <v>1.003692</v>
      </c>
      <c r="O628" s="3">
        <f t="shared" si="119"/>
        <v>7.9491260000000008E-3</v>
      </c>
      <c r="P628" s="3">
        <f t="shared" si="112"/>
        <v>1.007949126</v>
      </c>
      <c r="Q628" s="3">
        <f t="shared" si="111"/>
        <v>2.0812999999999998E-2</v>
      </c>
      <c r="R628" s="3">
        <f t="shared" si="113"/>
        <v>1.020813</v>
      </c>
      <c r="S628" s="17">
        <f t="shared" si="114"/>
        <v>12.089716259199509</v>
      </c>
      <c r="T628" s="18">
        <f>IF(S628&lt;MAX(S$2:S628),(S628-MAX($S$2:S628))/MAX($S$2:S628),"")</f>
        <v>-3.8580422841495501E-2</v>
      </c>
      <c r="U628" s="18">
        <f t="shared" si="122"/>
        <v>-5.8182471071092819E-2</v>
      </c>
      <c r="V628" s="18">
        <f t="shared" si="121"/>
        <v>-3.8580422841495501E-2</v>
      </c>
      <c r="W628" s="18" t="str">
        <f t="shared" si="115"/>
        <v/>
      </c>
      <c r="X628" s="16" t="str">
        <f>IF(W628&lt;0,COUNTIF($V$2:V628,W628),"")</f>
        <v/>
      </c>
      <c r="Y628" s="16" t="str">
        <f>IF(W628&lt;0,COUNTIF(U628:$U$1045,W628)-1,"")</f>
        <v/>
      </c>
      <c r="Z628" s="20" t="str">
        <f t="shared" si="120"/>
        <v/>
      </c>
      <c r="AA628" s="15" t="str">
        <f>IF(W628=MIN(W:W),G628,"")</f>
        <v/>
      </c>
    </row>
    <row r="629" spans="7:27" x14ac:dyDescent="0.2">
      <c r="G629" s="15">
        <v>28581</v>
      </c>
      <c r="H629" s="3">
        <v>8.3955000000000002E-2</v>
      </c>
      <c r="I629" s="3">
        <v>2.4069999999999999E-3</v>
      </c>
      <c r="J629" s="3">
        <v>7.8864350000000007E-3</v>
      </c>
      <c r="K629" s="3">
        <f t="shared" si="116"/>
        <v>8.3955000000000002E-2</v>
      </c>
      <c r="L629" s="3">
        <f t="shared" si="117"/>
        <v>1.083955</v>
      </c>
      <c r="M629" s="3">
        <f t="shared" si="118"/>
        <v>2.4069999999999999E-3</v>
      </c>
      <c r="N629" s="3">
        <f t="shared" si="117"/>
        <v>1.002407</v>
      </c>
      <c r="O629" s="3">
        <f t="shared" si="119"/>
        <v>7.8864350000000007E-3</v>
      </c>
      <c r="P629" s="3">
        <f t="shared" si="112"/>
        <v>1.0078864350000001</v>
      </c>
      <c r="Q629" s="3">
        <f t="shared" si="111"/>
        <v>5.1335800000000001E-2</v>
      </c>
      <c r="R629" s="3">
        <f t="shared" si="113"/>
        <v>1.0513357999999999</v>
      </c>
      <c r="S629" s="17">
        <f t="shared" si="114"/>
        <v>12.710351515138523</v>
      </c>
      <c r="T629" s="18" t="str">
        <f>IF(S629&lt;MAX(S$2:S629),(S629-MAX($S$2:S629))/MAX($S$2:S629),"")</f>
        <v/>
      </c>
      <c r="U629" s="18" t="str">
        <f t="shared" si="122"/>
        <v/>
      </c>
      <c r="V629" s="18" t="str">
        <f t="shared" si="121"/>
        <v/>
      </c>
      <c r="W629" s="18" t="str">
        <f t="shared" si="115"/>
        <v/>
      </c>
      <c r="X629" s="16" t="str">
        <f>IF(W629&lt;0,COUNTIF($V$2:V629,W629),"")</f>
        <v/>
      </c>
      <c r="Y629" s="16" t="str">
        <f>IF(W629&lt;0,COUNTIF(U629:$U$1045,W629)-1,"")</f>
        <v/>
      </c>
      <c r="Z629" s="20" t="str">
        <f t="shared" si="120"/>
        <v/>
      </c>
      <c r="AA629" s="15" t="str">
        <f>IF(W629=MIN(W:W),G629,"")</f>
        <v/>
      </c>
    </row>
    <row r="630" spans="7:27" x14ac:dyDescent="0.2">
      <c r="G630" s="15">
        <v>28611</v>
      </c>
      <c r="H630" s="3">
        <v>2.0035000000000001E-2</v>
      </c>
      <c r="I630" s="3">
        <v>-2.0000000000000001E-4</v>
      </c>
      <c r="J630" s="3">
        <v>9.3896710000000005E-3</v>
      </c>
      <c r="K630" s="3">
        <f t="shared" si="116"/>
        <v>2.0035000000000001E-2</v>
      </c>
      <c r="L630" s="3">
        <f t="shared" si="117"/>
        <v>1.020035</v>
      </c>
      <c r="M630" s="3">
        <f t="shared" si="118"/>
        <v>-2.0000000000000001E-4</v>
      </c>
      <c r="N630" s="3">
        <f t="shared" si="117"/>
        <v>0.99980000000000002</v>
      </c>
      <c r="O630" s="3">
        <f t="shared" si="119"/>
        <v>9.3896710000000005E-3</v>
      </c>
      <c r="P630" s="3">
        <f t="shared" si="112"/>
        <v>1.0093896710000001</v>
      </c>
      <c r="Q630" s="3">
        <f t="shared" si="111"/>
        <v>1.1941E-2</v>
      </c>
      <c r="R630" s="3">
        <f t="shared" si="113"/>
        <v>1.011941</v>
      </c>
      <c r="S630" s="17">
        <f t="shared" si="114"/>
        <v>12.862125822580792</v>
      </c>
      <c r="T630" s="18" t="str">
        <f>IF(S630&lt;MAX(S$2:S630),(S630-MAX($S$2:S630))/MAX($S$2:S630),"")</f>
        <v/>
      </c>
      <c r="U630" s="18" t="str">
        <f t="shared" si="122"/>
        <v/>
      </c>
      <c r="V630" s="18" t="str">
        <f t="shared" si="121"/>
        <v/>
      </c>
      <c r="W630" s="18" t="str">
        <f t="shared" si="115"/>
        <v/>
      </c>
      <c r="X630" s="16" t="str">
        <f>IF(W630&lt;0,COUNTIF($V$2:V630,W630),"")</f>
        <v/>
      </c>
      <c r="Y630" s="16" t="str">
        <f>IF(W630&lt;0,COUNTIF(U630:$U$1045,W630)-1,"")</f>
        <v/>
      </c>
      <c r="Z630" s="20" t="str">
        <f t="shared" si="120"/>
        <v/>
      </c>
      <c r="AA630" s="15" t="str">
        <f>IF(W630=MIN(W:W),G630,"")</f>
        <v/>
      </c>
    </row>
    <row r="631" spans="7:27" x14ac:dyDescent="0.2">
      <c r="G631" s="15">
        <v>28642</v>
      </c>
      <c r="H631" s="3">
        <v>-1.3202999999999999E-2</v>
      </c>
      <c r="I631" s="3">
        <v>-2.0799999999999998E-3</v>
      </c>
      <c r="J631" s="3">
        <v>1.0852713E-2</v>
      </c>
      <c r="K631" s="3">
        <f t="shared" si="116"/>
        <v>-1.3202999999999999E-2</v>
      </c>
      <c r="L631" s="3">
        <f t="shared" si="117"/>
        <v>0.98679700000000004</v>
      </c>
      <c r="M631" s="3">
        <f t="shared" si="118"/>
        <v>-2.0799999999999998E-3</v>
      </c>
      <c r="N631" s="3">
        <f t="shared" si="117"/>
        <v>0.99792000000000003</v>
      </c>
      <c r="O631" s="3">
        <f t="shared" si="119"/>
        <v>1.0852713E-2</v>
      </c>
      <c r="P631" s="3">
        <f t="shared" si="112"/>
        <v>1.010852713</v>
      </c>
      <c r="Q631" s="3">
        <f t="shared" ref="Q631:Q694" si="123">IF(AND($G631&gt;=$B$4,$G631&lt;=$B$5),IF($B$7="Real",(1+K631*$B$3+M631*$E$3)/(1+O631)-1,K631*$B$3+M631*$E$3),"")</f>
        <v>-8.7537999999999991E-3</v>
      </c>
      <c r="R631" s="3">
        <f t="shared" si="113"/>
        <v>0.99124619999999997</v>
      </c>
      <c r="S631" s="17">
        <f t="shared" si="114"/>
        <v>12.749533345555083</v>
      </c>
      <c r="T631" s="18">
        <f>IF(S631&lt;MAX(S$2:S631),(S631-MAX($S$2:S631))/MAX($S$2:S631),"")</f>
        <v>-8.7538000000000945E-3</v>
      </c>
      <c r="U631" s="18">
        <f t="shared" si="122"/>
        <v>-8.7538000000000945E-3</v>
      </c>
      <c r="V631" s="18">
        <f t="shared" si="121"/>
        <v>-8.7538000000000945E-3</v>
      </c>
      <c r="W631" s="18" t="str">
        <f t="shared" si="115"/>
        <v/>
      </c>
      <c r="X631" s="16" t="str">
        <f>IF(W631&lt;0,COUNTIF($V$2:V631,W631),"")</f>
        <v/>
      </c>
      <c r="Y631" s="16" t="str">
        <f>IF(W631&lt;0,COUNTIF(U631:$U$1045,W631)-1,"")</f>
        <v/>
      </c>
      <c r="Z631" s="20" t="str">
        <f t="shared" si="120"/>
        <v/>
      </c>
      <c r="AA631" s="15" t="str">
        <f>IF(W631=MIN(W:W),G631,"")</f>
        <v/>
      </c>
    </row>
    <row r="632" spans="7:27" x14ac:dyDescent="0.2">
      <c r="G632" s="15">
        <v>28672</v>
      </c>
      <c r="H632" s="3">
        <v>5.7299999999999997E-2</v>
      </c>
      <c r="I632" s="3">
        <v>9.8480000000000009E-3</v>
      </c>
      <c r="J632" s="3">
        <v>7.6687120000000003E-3</v>
      </c>
      <c r="K632" s="3">
        <f t="shared" si="116"/>
        <v>5.7299999999999997E-2</v>
      </c>
      <c r="L632" s="3">
        <f t="shared" si="117"/>
        <v>1.0572999999999999</v>
      </c>
      <c r="M632" s="3">
        <f t="shared" si="118"/>
        <v>9.8480000000000009E-3</v>
      </c>
      <c r="N632" s="3">
        <f t="shared" si="117"/>
        <v>1.0098480000000001</v>
      </c>
      <c r="O632" s="3">
        <f t="shared" si="119"/>
        <v>7.6687120000000003E-3</v>
      </c>
      <c r="P632" s="3">
        <f t="shared" si="112"/>
        <v>1.0076687120000001</v>
      </c>
      <c r="Q632" s="3">
        <f t="shared" si="123"/>
        <v>3.8319199999999998E-2</v>
      </c>
      <c r="R632" s="3">
        <f t="shared" si="113"/>
        <v>1.0383192000000001</v>
      </c>
      <c r="S632" s="17">
        <f t="shared" si="114"/>
        <v>13.238085263730078</v>
      </c>
      <c r="T632" s="18" t="str">
        <f>IF(S632&lt;MAX(S$2:S632),(S632-MAX($S$2:S632))/MAX($S$2:S632),"")</f>
        <v/>
      </c>
      <c r="U632" s="18" t="str">
        <f t="shared" si="122"/>
        <v/>
      </c>
      <c r="V632" s="18" t="str">
        <f t="shared" si="121"/>
        <v/>
      </c>
      <c r="W632" s="18" t="str">
        <f t="shared" si="115"/>
        <v/>
      </c>
      <c r="X632" s="16" t="str">
        <f>IF(W632&lt;0,COUNTIF($V$2:V632,W632),"")</f>
        <v/>
      </c>
      <c r="Y632" s="16" t="str">
        <f>IF(W632&lt;0,COUNTIF(U632:$U$1045,W632)-1,"")</f>
        <v/>
      </c>
      <c r="Z632" s="20" t="str">
        <f t="shared" si="120"/>
        <v/>
      </c>
      <c r="AA632" s="15" t="str">
        <f>IF(W632=MIN(W:W),G632,"")</f>
        <v/>
      </c>
    </row>
    <row r="633" spans="7:27" x14ac:dyDescent="0.2">
      <c r="G633" s="15">
        <v>28703</v>
      </c>
      <c r="H633" s="3">
        <v>4.0418999999999997E-2</v>
      </c>
      <c r="I633" s="3">
        <v>7.8630000000000002E-3</v>
      </c>
      <c r="J633" s="3">
        <v>4.5662100000000002E-3</v>
      </c>
      <c r="K633" s="3">
        <f t="shared" si="116"/>
        <v>4.0418999999999997E-2</v>
      </c>
      <c r="L633" s="3">
        <f t="shared" si="117"/>
        <v>1.040419</v>
      </c>
      <c r="M633" s="3">
        <f t="shared" si="118"/>
        <v>7.8630000000000002E-3</v>
      </c>
      <c r="N633" s="3">
        <f t="shared" si="117"/>
        <v>1.007863</v>
      </c>
      <c r="O633" s="3">
        <f t="shared" si="119"/>
        <v>4.5662100000000002E-3</v>
      </c>
      <c r="P633" s="3">
        <f t="shared" si="112"/>
        <v>1.0045662099999999</v>
      </c>
      <c r="Q633" s="3">
        <f t="shared" si="123"/>
        <v>2.7396599999999997E-2</v>
      </c>
      <c r="R633" s="3">
        <f t="shared" si="113"/>
        <v>1.0273966000000001</v>
      </c>
      <c r="S633" s="17">
        <f t="shared" si="114"/>
        <v>13.600763790466386</v>
      </c>
      <c r="T633" s="18" t="str">
        <f>IF(S633&lt;MAX(S$2:S633),(S633-MAX($S$2:S633))/MAX($S$2:S633),"")</f>
        <v/>
      </c>
      <c r="U633" s="18" t="str">
        <f t="shared" si="122"/>
        <v/>
      </c>
      <c r="V633" s="18" t="str">
        <f t="shared" si="121"/>
        <v/>
      </c>
      <c r="W633" s="18" t="str">
        <f t="shared" si="115"/>
        <v/>
      </c>
      <c r="X633" s="16" t="str">
        <f>IF(W633&lt;0,COUNTIF($V$2:V633,W633),"")</f>
        <v/>
      </c>
      <c r="Y633" s="16" t="str">
        <f>IF(W633&lt;0,COUNTIF(U633:$U$1045,W633)-1,"")</f>
        <v/>
      </c>
      <c r="Z633" s="20" t="str">
        <f t="shared" si="120"/>
        <v/>
      </c>
      <c r="AA633" s="15" t="str">
        <f>IF(W633=MIN(W:W),G633,"")</f>
        <v/>
      </c>
    </row>
    <row r="634" spans="7:27" x14ac:dyDescent="0.2">
      <c r="G634" s="15">
        <v>28734</v>
      </c>
      <c r="H634" s="3">
        <v>-7.7390000000000002E-3</v>
      </c>
      <c r="I634" s="3">
        <v>5.731E-3</v>
      </c>
      <c r="J634" s="3">
        <v>7.5757580000000001E-3</v>
      </c>
      <c r="K634" s="3">
        <f t="shared" si="116"/>
        <v>-7.7390000000000002E-3</v>
      </c>
      <c r="L634" s="3">
        <f t="shared" si="117"/>
        <v>0.99226099999999995</v>
      </c>
      <c r="M634" s="3">
        <f t="shared" si="118"/>
        <v>5.731E-3</v>
      </c>
      <c r="N634" s="3">
        <f t="shared" si="117"/>
        <v>1.0057309999999999</v>
      </c>
      <c r="O634" s="3">
        <f t="shared" si="119"/>
        <v>7.5757580000000001E-3</v>
      </c>
      <c r="P634" s="3">
        <f t="shared" si="112"/>
        <v>1.007575758</v>
      </c>
      <c r="Q634" s="3">
        <f t="shared" si="123"/>
        <v>-2.3509999999999998E-3</v>
      </c>
      <c r="R634" s="3">
        <f t="shared" si="113"/>
        <v>0.99764900000000001</v>
      </c>
      <c r="S634" s="17">
        <f t="shared" si="114"/>
        <v>13.568788394795</v>
      </c>
      <c r="T634" s="18">
        <f>IF(S634&lt;MAX(S$2:S634),(S634-MAX($S$2:S634))/MAX($S$2:S634),"")</f>
        <v>-2.350999999999995E-3</v>
      </c>
      <c r="U634" s="18">
        <f t="shared" si="122"/>
        <v>-2.350999999999995E-3</v>
      </c>
      <c r="V634" s="18">
        <f t="shared" si="121"/>
        <v>-7.1001821577400051E-2</v>
      </c>
      <c r="W634" s="18" t="str">
        <f t="shared" si="115"/>
        <v/>
      </c>
      <c r="X634" s="16" t="str">
        <f>IF(W634&lt;0,COUNTIF($V$2:V634,W634),"")</f>
        <v/>
      </c>
      <c r="Y634" s="16" t="str">
        <f>IF(W634&lt;0,COUNTIF(U634:$U$1045,W634)-1,"")</f>
        <v/>
      </c>
      <c r="Z634" s="20" t="str">
        <f t="shared" si="120"/>
        <v/>
      </c>
      <c r="AA634" s="15" t="str">
        <f>IF(W634=MIN(W:W),G634,"")</f>
        <v/>
      </c>
    </row>
    <row r="635" spans="7:27" x14ac:dyDescent="0.2">
      <c r="G635" s="15">
        <v>28764</v>
      </c>
      <c r="H635" s="3">
        <v>-0.107221</v>
      </c>
      <c r="I635" s="3">
        <v>-1.12E-2</v>
      </c>
      <c r="J635" s="3">
        <v>9.0225559999999993E-3</v>
      </c>
      <c r="K635" s="3">
        <f t="shared" si="116"/>
        <v>-0.107221</v>
      </c>
      <c r="L635" s="3">
        <f t="shared" si="117"/>
        <v>0.89277899999999999</v>
      </c>
      <c r="M635" s="3">
        <f t="shared" si="118"/>
        <v>-1.12E-2</v>
      </c>
      <c r="N635" s="3">
        <f t="shared" si="117"/>
        <v>0.98880000000000001</v>
      </c>
      <c r="O635" s="3">
        <f t="shared" si="119"/>
        <v>9.0225559999999993E-3</v>
      </c>
      <c r="P635" s="3">
        <f t="shared" si="112"/>
        <v>1.0090225559999999</v>
      </c>
      <c r="Q635" s="3">
        <f t="shared" si="123"/>
        <v>-6.8812599999999988E-2</v>
      </c>
      <c r="R635" s="3">
        <f t="shared" si="113"/>
        <v>0.9311874</v>
      </c>
      <c r="S635" s="17">
        <f t="shared" si="114"/>
        <v>12.635084786499329</v>
      </c>
      <c r="T635" s="18">
        <f>IF(S635&lt;MAX(S$2:S635),(S635-MAX($S$2:S635))/MAX($S$2:S635),"")</f>
        <v>-7.1001821577400051E-2</v>
      </c>
      <c r="U635" s="18">
        <f t="shared" si="122"/>
        <v>-7.1001821577400051E-2</v>
      </c>
      <c r="V635" s="18">
        <f t="shared" si="121"/>
        <v>-7.1001821577400051E-2</v>
      </c>
      <c r="W635" s="18" t="str">
        <f t="shared" si="115"/>
        <v/>
      </c>
      <c r="X635" s="16" t="str">
        <f>IF(W635&lt;0,COUNTIF($V$2:V635,W635),"")</f>
        <v/>
      </c>
      <c r="Y635" s="16" t="str">
        <f>IF(W635&lt;0,COUNTIF(U635:$U$1045,W635)-1,"")</f>
        <v/>
      </c>
      <c r="Z635" s="20" t="str">
        <f t="shared" si="120"/>
        <v/>
      </c>
      <c r="AA635" s="15" t="str">
        <f>IF(W635=MIN(W:W),G635,"")</f>
        <v/>
      </c>
    </row>
    <row r="636" spans="7:27" x14ac:dyDescent="0.2">
      <c r="G636" s="15">
        <v>28795</v>
      </c>
      <c r="H636" s="3">
        <v>3.4068000000000001E-2</v>
      </c>
      <c r="I636" s="3">
        <v>9.1549999999999999E-3</v>
      </c>
      <c r="J636" s="3">
        <v>4.4709390000000002E-3</v>
      </c>
      <c r="K636" s="3">
        <f t="shared" si="116"/>
        <v>3.4068000000000001E-2</v>
      </c>
      <c r="L636" s="3">
        <f t="shared" si="117"/>
        <v>1.034068</v>
      </c>
      <c r="M636" s="3">
        <f t="shared" si="118"/>
        <v>9.1549999999999999E-3</v>
      </c>
      <c r="N636" s="3">
        <f t="shared" si="117"/>
        <v>1.009155</v>
      </c>
      <c r="O636" s="3">
        <f t="shared" si="119"/>
        <v>4.4709390000000002E-3</v>
      </c>
      <c r="P636" s="3">
        <f t="shared" si="112"/>
        <v>1.004470939</v>
      </c>
      <c r="Q636" s="3">
        <f t="shared" si="123"/>
        <v>2.4102800000000001E-2</v>
      </c>
      <c r="R636" s="3">
        <f t="shared" si="113"/>
        <v>1.0241028000000001</v>
      </c>
      <c r="S636" s="17">
        <f t="shared" si="114"/>
        <v>12.939625708091366</v>
      </c>
      <c r="T636" s="18">
        <f>IF(S636&lt;MAX(S$2:S636),(S636-MAX($S$2:S636))/MAX($S$2:S636),"")</f>
        <v>-4.8610364282515688E-2</v>
      </c>
      <c r="U636" s="18">
        <f t="shared" si="122"/>
        <v>-7.1001821577400051E-2</v>
      </c>
      <c r="V636" s="18">
        <f t="shared" si="121"/>
        <v>-4.8610364282515688E-2</v>
      </c>
      <c r="W636" s="18" t="str">
        <f t="shared" si="115"/>
        <v/>
      </c>
      <c r="X636" s="16" t="str">
        <f>IF(W636&lt;0,COUNTIF($V$2:V636,W636),"")</f>
        <v/>
      </c>
      <c r="Y636" s="16" t="str">
        <f>IF(W636&lt;0,COUNTIF(U636:$U$1045,W636)-1,"")</f>
        <v/>
      </c>
      <c r="Z636" s="20" t="str">
        <f t="shared" si="120"/>
        <v/>
      </c>
      <c r="AA636" s="15" t="str">
        <f>IF(W636=MIN(W:W),G636,"")</f>
        <v/>
      </c>
    </row>
    <row r="637" spans="7:27" x14ac:dyDescent="0.2">
      <c r="G637" s="15">
        <v>28825</v>
      </c>
      <c r="H637" s="3">
        <v>1.537E-2</v>
      </c>
      <c r="I637" s="3">
        <v>6.339E-3</v>
      </c>
      <c r="J637" s="3">
        <v>4.4510390000000004E-3</v>
      </c>
      <c r="K637" s="3">
        <f t="shared" si="116"/>
        <v>1.537E-2</v>
      </c>
      <c r="L637" s="3">
        <f t="shared" si="117"/>
        <v>1.0153700000000001</v>
      </c>
      <c r="M637" s="3">
        <f t="shared" si="118"/>
        <v>6.339E-3</v>
      </c>
      <c r="N637" s="3">
        <f t="shared" si="117"/>
        <v>1.0063390000000001</v>
      </c>
      <c r="O637" s="3">
        <f t="shared" si="119"/>
        <v>4.4510390000000004E-3</v>
      </c>
      <c r="P637" s="3">
        <f t="shared" si="112"/>
        <v>1.0044510390000001</v>
      </c>
      <c r="Q637" s="3">
        <f t="shared" si="123"/>
        <v>1.17576E-2</v>
      </c>
      <c r="R637" s="3">
        <f t="shared" si="113"/>
        <v>1.0117575999999999</v>
      </c>
      <c r="S637" s="17">
        <f t="shared" si="114"/>
        <v>13.09176465131682</v>
      </c>
      <c r="T637" s="18">
        <f>IF(S637&lt;MAX(S$2:S637),(S637-MAX($S$2:S637))/MAX($S$2:S637),"")</f>
        <v>-3.7424305501603868E-2</v>
      </c>
      <c r="U637" s="18">
        <f t="shared" si="122"/>
        <v>-7.1001821577400051E-2</v>
      </c>
      <c r="V637" s="18">
        <f t="shared" si="121"/>
        <v>-3.7424305501603868E-2</v>
      </c>
      <c r="W637" s="18" t="str">
        <f t="shared" si="115"/>
        <v/>
      </c>
      <c r="X637" s="16" t="str">
        <f>IF(W637&lt;0,COUNTIF($V$2:V637,W637),"")</f>
        <v/>
      </c>
      <c r="Y637" s="16" t="str">
        <f>IF(W637&lt;0,COUNTIF(U637:$U$1045,W637)-1,"")</f>
        <v/>
      </c>
      <c r="Z637" s="20" t="str">
        <f t="shared" si="120"/>
        <v/>
      </c>
      <c r="AA637" s="15" t="str">
        <f>IF(W637=MIN(W:W),G637,"")</f>
        <v/>
      </c>
    </row>
    <row r="638" spans="7:27" x14ac:dyDescent="0.2">
      <c r="G638" s="15">
        <v>28856</v>
      </c>
      <c r="H638" s="3">
        <v>4.8174000000000002E-2</v>
      </c>
      <c r="I638" s="3">
        <v>5.4710000000000002E-3</v>
      </c>
      <c r="J638" s="3">
        <v>8.8626290000000003E-3</v>
      </c>
      <c r="K638" s="3">
        <f t="shared" si="116"/>
        <v>4.8174000000000002E-2</v>
      </c>
      <c r="L638" s="3">
        <f t="shared" si="117"/>
        <v>1.0481739999999999</v>
      </c>
      <c r="M638" s="3">
        <f t="shared" si="118"/>
        <v>5.4710000000000002E-3</v>
      </c>
      <c r="N638" s="3">
        <f t="shared" si="117"/>
        <v>1.005471</v>
      </c>
      <c r="O638" s="3">
        <f t="shared" si="119"/>
        <v>8.8626290000000003E-3</v>
      </c>
      <c r="P638" s="3">
        <f t="shared" si="112"/>
        <v>1.008862629</v>
      </c>
      <c r="Q638" s="3">
        <f t="shared" si="123"/>
        <v>3.10928E-2</v>
      </c>
      <c r="R638" s="3">
        <f t="shared" si="113"/>
        <v>1.0310927999999999</v>
      </c>
      <c r="S638" s="17">
        <f t="shared" si="114"/>
        <v>13.498824271267283</v>
      </c>
      <c r="T638" s="18">
        <f>IF(S638&lt;MAX(S$2:S638),(S638-MAX($S$2:S638))/MAX($S$2:S638),"")</f>
        <v>-7.4951319477041976E-3</v>
      </c>
      <c r="U638" s="18">
        <f t="shared" si="122"/>
        <v>-7.1001821577400051E-2</v>
      </c>
      <c r="V638" s="18">
        <f t="shared" si="121"/>
        <v>-2.697740700464998E-2</v>
      </c>
      <c r="W638" s="18" t="str">
        <f t="shared" si="115"/>
        <v/>
      </c>
      <c r="X638" s="16" t="str">
        <f>IF(W638&lt;0,COUNTIF($V$2:V638,W638),"")</f>
        <v/>
      </c>
      <c r="Y638" s="16" t="str">
        <f>IF(W638&lt;0,COUNTIF(U638:$U$1045,W638)-1,"")</f>
        <v/>
      </c>
      <c r="Z638" s="20" t="str">
        <f t="shared" si="120"/>
        <v/>
      </c>
      <c r="AA638" s="15" t="str">
        <f>IF(W638=MIN(W:W),G638,"")</f>
        <v/>
      </c>
    </row>
    <row r="639" spans="7:27" x14ac:dyDescent="0.2">
      <c r="G639" s="15">
        <v>28887</v>
      </c>
      <c r="H639" s="3">
        <v>-2.8788999999999999E-2</v>
      </c>
      <c r="I639" s="3">
        <v>-5.8900000000000003E-3</v>
      </c>
      <c r="J639" s="3">
        <v>1.1713031E-2</v>
      </c>
      <c r="K639" s="3">
        <f t="shared" si="116"/>
        <v>-2.8788999999999999E-2</v>
      </c>
      <c r="L639" s="3">
        <f t="shared" si="117"/>
        <v>0.97121100000000005</v>
      </c>
      <c r="M639" s="3">
        <f t="shared" si="118"/>
        <v>-5.8900000000000003E-3</v>
      </c>
      <c r="N639" s="3">
        <f t="shared" si="117"/>
        <v>0.99411000000000005</v>
      </c>
      <c r="O639" s="3">
        <f t="shared" si="119"/>
        <v>1.1713031E-2</v>
      </c>
      <c r="P639" s="3">
        <f t="shared" si="112"/>
        <v>1.011713031</v>
      </c>
      <c r="Q639" s="3">
        <f t="shared" si="123"/>
        <v>-1.9629399999999998E-2</v>
      </c>
      <c r="R639" s="3">
        <f t="shared" si="113"/>
        <v>0.98037059999999998</v>
      </c>
      <c r="S639" s="17">
        <f t="shared" si="114"/>
        <v>13.233850450116869</v>
      </c>
      <c r="T639" s="18">
        <f>IF(S639&lt;MAX(S$2:S639),(S639-MAX($S$2:S639))/MAX($S$2:S639),"")</f>
        <v>-2.697740700464998E-2</v>
      </c>
      <c r="U639" s="18">
        <f t="shared" si="122"/>
        <v>-7.1001821577400051E-2</v>
      </c>
      <c r="V639" s="18">
        <f t="shared" si="121"/>
        <v>-2.697740700464998E-2</v>
      </c>
      <c r="W639" s="18" t="str">
        <f t="shared" si="115"/>
        <v/>
      </c>
      <c r="X639" s="16" t="str">
        <f>IF(W639&lt;0,COUNTIF($V$2:V639,W639),"")</f>
        <v/>
      </c>
      <c r="Y639" s="16" t="str">
        <f>IF(W639&lt;0,COUNTIF(U639:$U$1045,W639)-1,"")</f>
        <v/>
      </c>
      <c r="Z639" s="20" t="str">
        <f t="shared" si="120"/>
        <v/>
      </c>
      <c r="AA639" s="15" t="str">
        <f>IF(W639=MIN(W:W),G639,"")</f>
        <v/>
      </c>
    </row>
    <row r="640" spans="7:27" x14ac:dyDescent="0.2">
      <c r="G640" s="15">
        <v>28915</v>
      </c>
      <c r="H640" s="3">
        <v>6.3643000000000005E-2</v>
      </c>
      <c r="I640" s="3">
        <v>1.1247E-2</v>
      </c>
      <c r="J640" s="3">
        <v>1.0130246000000001E-2</v>
      </c>
      <c r="K640" s="3">
        <f t="shared" si="116"/>
        <v>6.3643000000000005E-2</v>
      </c>
      <c r="L640" s="3">
        <f t="shared" si="117"/>
        <v>1.0636429999999999</v>
      </c>
      <c r="M640" s="3">
        <f t="shared" si="118"/>
        <v>1.1247E-2</v>
      </c>
      <c r="N640" s="3">
        <f t="shared" si="117"/>
        <v>1.011247</v>
      </c>
      <c r="O640" s="3">
        <f t="shared" si="119"/>
        <v>1.0130246000000001E-2</v>
      </c>
      <c r="P640" s="3">
        <f t="shared" si="112"/>
        <v>1.0101302459999999</v>
      </c>
      <c r="Q640" s="3">
        <f t="shared" si="123"/>
        <v>4.2684599999999996E-2</v>
      </c>
      <c r="R640" s="3">
        <f t="shared" si="113"/>
        <v>1.0426846000000001</v>
      </c>
      <c r="S640" s="17">
        <f t="shared" si="114"/>
        <v>13.798732063039928</v>
      </c>
      <c r="T640" s="18" t="str">
        <f>IF(S640&lt;MAX(S$2:S640),(S640-MAX($S$2:S640))/MAX($S$2:S640),"")</f>
        <v/>
      </c>
      <c r="U640" s="18" t="str">
        <f t="shared" si="122"/>
        <v/>
      </c>
      <c r="V640" s="18" t="str">
        <f t="shared" si="121"/>
        <v/>
      </c>
      <c r="W640" s="18" t="str">
        <f t="shared" si="115"/>
        <v/>
      </c>
      <c r="X640" s="16" t="str">
        <f>IF(W640&lt;0,COUNTIF($V$2:V640,W640),"")</f>
        <v/>
      </c>
      <c r="Y640" s="16" t="str">
        <f>IF(W640&lt;0,COUNTIF(U640:$U$1045,W640)-1,"")</f>
        <v/>
      </c>
      <c r="Z640" s="20" t="str">
        <f t="shared" si="120"/>
        <v/>
      </c>
      <c r="AA640" s="15" t="str">
        <f>IF(W640=MIN(W:W),G640,"")</f>
        <v/>
      </c>
    </row>
    <row r="641" spans="7:27" x14ac:dyDescent="0.2">
      <c r="G641" s="15">
        <v>28946</v>
      </c>
      <c r="H641" s="3">
        <v>6.3569999999999998E-3</v>
      </c>
      <c r="I641" s="3">
        <v>3.3029999999999999E-3</v>
      </c>
      <c r="J641" s="3">
        <v>1.1461318E-2</v>
      </c>
      <c r="K641" s="3">
        <f t="shared" si="116"/>
        <v>6.3569999999999998E-3</v>
      </c>
      <c r="L641" s="3">
        <f t="shared" si="117"/>
        <v>1.0063569999999999</v>
      </c>
      <c r="M641" s="3">
        <f t="shared" si="118"/>
        <v>3.3029999999999999E-3</v>
      </c>
      <c r="N641" s="3">
        <f t="shared" si="117"/>
        <v>1.0033030000000001</v>
      </c>
      <c r="O641" s="3">
        <f t="shared" si="119"/>
        <v>1.1461318E-2</v>
      </c>
      <c r="P641" s="3">
        <f t="shared" si="112"/>
        <v>1.0114613180000001</v>
      </c>
      <c r="Q641" s="3">
        <f t="shared" si="123"/>
        <v>5.1354E-3</v>
      </c>
      <c r="R641" s="3">
        <f t="shared" si="113"/>
        <v>1.0051353999999999</v>
      </c>
      <c r="S641" s="17">
        <f t="shared" si="114"/>
        <v>13.869594071676461</v>
      </c>
      <c r="T641" s="18" t="str">
        <f>IF(S641&lt;MAX(S$2:S641),(S641-MAX($S$2:S641))/MAX($S$2:S641),"")</f>
        <v/>
      </c>
      <c r="U641" s="18" t="str">
        <f t="shared" si="122"/>
        <v/>
      </c>
      <c r="V641" s="18" t="str">
        <f t="shared" si="121"/>
        <v/>
      </c>
      <c r="W641" s="18" t="str">
        <f t="shared" si="115"/>
        <v/>
      </c>
      <c r="X641" s="16" t="str">
        <f>IF(W641&lt;0,COUNTIF($V$2:V641,W641),"")</f>
        <v/>
      </c>
      <c r="Y641" s="16" t="str">
        <f>IF(W641&lt;0,COUNTIF(U641:$U$1045,W641)-1,"")</f>
        <v/>
      </c>
      <c r="Z641" s="20" t="str">
        <f t="shared" si="120"/>
        <v/>
      </c>
      <c r="AA641" s="15" t="str">
        <f>IF(W641=MIN(W:W),G641,"")</f>
        <v/>
      </c>
    </row>
    <row r="642" spans="7:27" x14ac:dyDescent="0.2">
      <c r="G642" s="15">
        <v>28976</v>
      </c>
      <c r="H642" s="3">
        <v>-1.3919000000000001E-2</v>
      </c>
      <c r="I642" s="3">
        <v>1.9306E-2</v>
      </c>
      <c r="J642" s="3">
        <v>1.2747875000000001E-2</v>
      </c>
      <c r="K642" s="3">
        <f t="shared" si="116"/>
        <v>-1.3919000000000001E-2</v>
      </c>
      <c r="L642" s="3">
        <f t="shared" si="117"/>
        <v>0.98608099999999999</v>
      </c>
      <c r="M642" s="3">
        <f t="shared" si="118"/>
        <v>1.9306E-2</v>
      </c>
      <c r="N642" s="3">
        <f t="shared" si="117"/>
        <v>1.019306</v>
      </c>
      <c r="O642" s="3">
        <f t="shared" si="119"/>
        <v>1.2747875000000001E-2</v>
      </c>
      <c r="P642" s="3">
        <f t="shared" ref="P642:P705" si="124">IF(O642="","",1+O642)</f>
        <v>1.0127478750000001</v>
      </c>
      <c r="Q642" s="3">
        <f t="shared" si="123"/>
        <v>-6.2899999999999935E-4</v>
      </c>
      <c r="R642" s="3">
        <f t="shared" ref="R642:R705" si="125">IF(Q642="","",1+Q642)</f>
        <v>0.99937100000000001</v>
      </c>
      <c r="S642" s="17">
        <f t="shared" ref="S642:S705" si="126">IF(G642=$B$4,(1+Q642),IF(AND(G642&gt;$B$4,G642&lt;=$B$5),(1+Q642)*S641,""))</f>
        <v>13.860870097005376</v>
      </c>
      <c r="T642" s="18">
        <f>IF(S642&lt;MAX(S$2:S642),(S642-MAX($S$2:S642))/MAX($S$2:S642),"")</f>
        <v>-6.2900000000003567E-4</v>
      </c>
      <c r="U642" s="18">
        <f t="shared" si="122"/>
        <v>-6.2900000000003567E-4</v>
      </c>
      <c r="V642" s="18">
        <f t="shared" si="121"/>
        <v>-6.2900000000003567E-4</v>
      </c>
      <c r="W642" s="18" t="str">
        <f t="shared" ref="W642:W705" si="127">IF(AND(V642=U642,T642&lt;-$B$6),T642,"")</f>
        <v/>
      </c>
      <c r="X642" s="16" t="str">
        <f>IF(W642&lt;0,COUNTIF($V$2:V642,W642),"")</f>
        <v/>
      </c>
      <c r="Y642" s="16" t="str">
        <f>IF(W642&lt;0,COUNTIF(U642:$U$1045,W642)-1,"")</f>
        <v/>
      </c>
      <c r="Z642" s="20" t="str">
        <f t="shared" si="120"/>
        <v/>
      </c>
      <c r="AA642" s="15" t="str">
        <f>IF(W642=MIN(W:W),G642,"")</f>
        <v/>
      </c>
    </row>
    <row r="643" spans="7:27" x14ac:dyDescent="0.2">
      <c r="G643" s="15">
        <v>29007</v>
      </c>
      <c r="H643" s="3">
        <v>4.5741999999999998E-2</v>
      </c>
      <c r="I643" s="3">
        <v>2.0483999999999999E-2</v>
      </c>
      <c r="J643" s="3">
        <v>1.1188811E-2</v>
      </c>
      <c r="K643" s="3">
        <f t="shared" ref="K643:K706" si="128">IF(AND($G643&gt;=$B$4,$G643&lt;=$B$5),IF($B$7="Real",(1+H643)/(1+J643)-1,H643),"")</f>
        <v>4.5741999999999998E-2</v>
      </c>
      <c r="L643" s="3">
        <f t="shared" ref="L643:N706" si="129">IF(K643="","",1+K643)</f>
        <v>1.0457419999999999</v>
      </c>
      <c r="M643" s="3">
        <f t="shared" ref="M643:M706" si="130">IF(AND($G643&gt;=$B$4,$G643&lt;=$B$5),IF($B$7="Real",(1+I643)/(1+J643)-1,I643),"")</f>
        <v>2.0483999999999999E-2</v>
      </c>
      <c r="N643" s="3">
        <f t="shared" si="129"/>
        <v>1.0204839999999999</v>
      </c>
      <c r="O643" s="3">
        <f t="shared" ref="O643:O706" si="131">IF(AND($G643&gt;=$B$4,$G643&lt;=$B$5),IF($B$7="Real",(1+J643)/(1+J643)-1,J643),"")</f>
        <v>1.1188811E-2</v>
      </c>
      <c r="P643" s="3">
        <f t="shared" si="124"/>
        <v>1.011188811</v>
      </c>
      <c r="Q643" s="3">
        <f t="shared" si="123"/>
        <v>3.5638799999999998E-2</v>
      </c>
      <c r="R643" s="3">
        <f t="shared" si="125"/>
        <v>1.0356388000000001</v>
      </c>
      <c r="S643" s="17">
        <f t="shared" si="126"/>
        <v>14.354854874218534</v>
      </c>
      <c r="T643" s="18" t="str">
        <f>IF(S643&lt;MAX(S$2:S643),(S643-MAX($S$2:S643))/MAX($S$2:S643),"")</f>
        <v/>
      </c>
      <c r="U643" s="18" t="str">
        <f t="shared" si="122"/>
        <v/>
      </c>
      <c r="V643" s="18" t="str">
        <f t="shared" si="121"/>
        <v/>
      </c>
      <c r="W643" s="18" t="str">
        <f t="shared" si="127"/>
        <v/>
      </c>
      <c r="X643" s="16" t="str">
        <f>IF(W643&lt;0,COUNTIF($V$2:V643,W643),"")</f>
        <v/>
      </c>
      <c r="Y643" s="16" t="str">
        <f>IF(W643&lt;0,COUNTIF(U643:$U$1045,W643)-1,"")</f>
        <v/>
      </c>
      <c r="Z643" s="20" t="str">
        <f t="shared" si="120"/>
        <v/>
      </c>
      <c r="AA643" s="15" t="str">
        <f>IF(W643=MIN(W:W),G643,"")</f>
        <v/>
      </c>
    </row>
    <row r="644" spans="7:27" x14ac:dyDescent="0.2">
      <c r="G644" s="15">
        <v>29037</v>
      </c>
      <c r="H644" s="3">
        <v>1.5025E-2</v>
      </c>
      <c r="I644" s="3">
        <v>-1.1199999999999999E-3</v>
      </c>
      <c r="J644" s="3">
        <v>1.1065007E-2</v>
      </c>
      <c r="K644" s="3">
        <f t="shared" si="128"/>
        <v>1.5025E-2</v>
      </c>
      <c r="L644" s="3">
        <f t="shared" si="129"/>
        <v>1.0150250000000001</v>
      </c>
      <c r="M644" s="3">
        <f t="shared" si="130"/>
        <v>-1.1199999999999999E-3</v>
      </c>
      <c r="N644" s="3">
        <f t="shared" si="129"/>
        <v>0.99887999999999999</v>
      </c>
      <c r="O644" s="3">
        <f t="shared" si="131"/>
        <v>1.1065007E-2</v>
      </c>
      <c r="P644" s="3">
        <f t="shared" si="124"/>
        <v>1.011065007</v>
      </c>
      <c r="Q644" s="3">
        <f t="shared" si="123"/>
        <v>8.567E-3</v>
      </c>
      <c r="R644" s="3">
        <f t="shared" si="125"/>
        <v>1.008567</v>
      </c>
      <c r="S644" s="17">
        <f t="shared" si="126"/>
        <v>14.477832915925964</v>
      </c>
      <c r="T644" s="18" t="str">
        <f>IF(S644&lt;MAX(S$2:S644),(S644-MAX($S$2:S644))/MAX($S$2:S644),"")</f>
        <v/>
      </c>
      <c r="U644" s="18" t="str">
        <f t="shared" si="122"/>
        <v/>
      </c>
      <c r="V644" s="18" t="str">
        <f t="shared" si="121"/>
        <v/>
      </c>
      <c r="W644" s="18" t="str">
        <f t="shared" si="127"/>
        <v/>
      </c>
      <c r="X644" s="16" t="str">
        <f>IF(W644&lt;0,COUNTIF($V$2:V644,W644),"")</f>
        <v/>
      </c>
      <c r="Y644" s="16" t="str">
        <f>IF(W644&lt;0,COUNTIF(U644:$U$1045,W644)-1,"")</f>
        <v/>
      </c>
      <c r="Z644" s="20" t="str">
        <f t="shared" si="120"/>
        <v/>
      </c>
      <c r="AA644" s="15" t="str">
        <f>IF(W644=MIN(W:W),G644,"")</f>
        <v/>
      </c>
    </row>
    <row r="645" spans="7:27" x14ac:dyDescent="0.2">
      <c r="G645" s="15">
        <v>29068</v>
      </c>
      <c r="H645" s="3">
        <v>6.2384000000000002E-2</v>
      </c>
      <c r="I645" s="3">
        <v>-9.0799999999999995E-3</v>
      </c>
      <c r="J645" s="3">
        <v>9.5759230000000001E-3</v>
      </c>
      <c r="K645" s="3">
        <f t="shared" si="128"/>
        <v>6.2384000000000002E-2</v>
      </c>
      <c r="L645" s="3">
        <f t="shared" si="129"/>
        <v>1.062384</v>
      </c>
      <c r="M645" s="3">
        <f t="shared" si="130"/>
        <v>-9.0799999999999995E-3</v>
      </c>
      <c r="N645" s="3">
        <f t="shared" si="129"/>
        <v>0.99092000000000002</v>
      </c>
      <c r="O645" s="3">
        <f t="shared" si="131"/>
        <v>9.5759230000000001E-3</v>
      </c>
      <c r="P645" s="3">
        <f t="shared" si="124"/>
        <v>1.0095759230000001</v>
      </c>
      <c r="Q645" s="3">
        <f t="shared" si="123"/>
        <v>3.3798400000000006E-2</v>
      </c>
      <c r="R645" s="3">
        <f t="shared" si="125"/>
        <v>1.0337984</v>
      </c>
      <c r="S645" s="17">
        <f t="shared" si="126"/>
        <v>14.967160503951597</v>
      </c>
      <c r="T645" s="18" t="str">
        <f>IF(S645&lt;MAX(S$2:S645),(S645-MAX($S$2:S645))/MAX($S$2:S645),"")</f>
        <v/>
      </c>
      <c r="U645" s="18" t="str">
        <f t="shared" si="122"/>
        <v/>
      </c>
      <c r="V645" s="18" t="str">
        <f t="shared" si="121"/>
        <v/>
      </c>
      <c r="W645" s="18" t="str">
        <f t="shared" si="127"/>
        <v/>
      </c>
      <c r="X645" s="16" t="str">
        <f>IF(W645&lt;0,COUNTIF($V$2:V645,W645),"")</f>
        <v/>
      </c>
      <c r="Y645" s="16" t="str">
        <f>IF(W645&lt;0,COUNTIF(U645:$U$1045,W645)-1,"")</f>
        <v/>
      </c>
      <c r="Z645" s="20" t="str">
        <f t="shared" si="120"/>
        <v/>
      </c>
      <c r="AA645" s="15" t="str">
        <f>IF(W645=MIN(W:W),G645,"")</f>
        <v/>
      </c>
    </row>
    <row r="646" spans="7:27" x14ac:dyDescent="0.2">
      <c r="G646" s="15">
        <v>29099</v>
      </c>
      <c r="H646" s="3">
        <v>1.54E-4</v>
      </c>
      <c r="I646" s="3">
        <v>5.5599999999999996E-4</v>
      </c>
      <c r="J646" s="3">
        <v>1.0840107999999999E-2</v>
      </c>
      <c r="K646" s="3">
        <f t="shared" si="128"/>
        <v>1.54E-4</v>
      </c>
      <c r="L646" s="3">
        <f t="shared" si="129"/>
        <v>1.000154</v>
      </c>
      <c r="M646" s="3">
        <f t="shared" si="130"/>
        <v>5.5599999999999996E-4</v>
      </c>
      <c r="N646" s="3">
        <f t="shared" si="129"/>
        <v>1.000556</v>
      </c>
      <c r="O646" s="3">
        <f t="shared" si="131"/>
        <v>1.0840107999999999E-2</v>
      </c>
      <c r="P646" s="3">
        <f t="shared" si="124"/>
        <v>1.010840108</v>
      </c>
      <c r="Q646" s="3">
        <f t="shared" si="123"/>
        <v>3.1479999999999995E-4</v>
      </c>
      <c r="R646" s="3">
        <f t="shared" si="125"/>
        <v>1.0003147999999999</v>
      </c>
      <c r="S646" s="17">
        <f t="shared" si="126"/>
        <v>14.97187216607824</v>
      </c>
      <c r="T646" s="18" t="str">
        <f>IF(S646&lt;MAX(S$2:S646),(S646-MAX($S$2:S646))/MAX($S$2:S646),"")</f>
        <v/>
      </c>
      <c r="U646" s="18" t="str">
        <f t="shared" si="122"/>
        <v/>
      </c>
      <c r="V646" s="18" t="str">
        <f t="shared" si="121"/>
        <v/>
      </c>
      <c r="W646" s="18" t="str">
        <f t="shared" si="127"/>
        <v/>
      </c>
      <c r="X646" s="16" t="str">
        <f>IF(W646&lt;0,COUNTIF($V$2:V646,W646),"")</f>
        <v/>
      </c>
      <c r="Y646" s="16" t="str">
        <f>IF(W646&lt;0,COUNTIF(U646:$U$1045,W646)-1,"")</f>
        <v/>
      </c>
      <c r="Z646" s="20" t="str">
        <f t="shared" si="120"/>
        <v/>
      </c>
      <c r="AA646" s="15" t="str">
        <f>IF(W646=MIN(W:W),G646,"")</f>
        <v/>
      </c>
    </row>
    <row r="647" spans="7:27" x14ac:dyDescent="0.2">
      <c r="G647" s="15">
        <v>29129</v>
      </c>
      <c r="H647" s="3">
        <v>-6.9959999999999994E-2</v>
      </c>
      <c r="I647" s="3">
        <v>-4.684E-2</v>
      </c>
      <c r="J647" s="3">
        <v>8.0428949999999996E-3</v>
      </c>
      <c r="K647" s="3">
        <f t="shared" si="128"/>
        <v>-6.9959999999999994E-2</v>
      </c>
      <c r="L647" s="3">
        <f t="shared" si="129"/>
        <v>0.93003999999999998</v>
      </c>
      <c r="M647" s="3">
        <f t="shared" si="130"/>
        <v>-4.684E-2</v>
      </c>
      <c r="N647" s="3">
        <f t="shared" si="129"/>
        <v>0.95316000000000001</v>
      </c>
      <c r="O647" s="3">
        <f t="shared" si="131"/>
        <v>8.0428949999999996E-3</v>
      </c>
      <c r="P647" s="3">
        <f t="shared" si="124"/>
        <v>1.008042895</v>
      </c>
      <c r="Q647" s="3">
        <f t="shared" si="123"/>
        <v>-6.0711999999999995E-2</v>
      </c>
      <c r="R647" s="3">
        <f t="shared" si="125"/>
        <v>0.93928800000000001</v>
      </c>
      <c r="S647" s="17">
        <f t="shared" si="126"/>
        <v>14.062899863131298</v>
      </c>
      <c r="T647" s="18">
        <f>IF(S647&lt;MAX(S$2:S647),(S647-MAX($S$2:S647))/MAX($S$2:S647),"")</f>
        <v>-6.071200000000003E-2</v>
      </c>
      <c r="U647" s="18">
        <f t="shared" si="122"/>
        <v>-6.071200000000003E-2</v>
      </c>
      <c r="V647" s="18">
        <f t="shared" si="121"/>
        <v>-6.071200000000003E-2</v>
      </c>
      <c r="W647" s="18" t="str">
        <f t="shared" si="127"/>
        <v/>
      </c>
      <c r="X647" s="16" t="str">
        <f>IF(W647&lt;0,COUNTIF($V$2:V647,W647),"")</f>
        <v/>
      </c>
      <c r="Y647" s="16" t="str">
        <f>IF(W647&lt;0,COUNTIF(U647:$U$1045,W647)-1,"")</f>
        <v/>
      </c>
      <c r="Z647" s="20" t="str">
        <f t="shared" si="120"/>
        <v/>
      </c>
      <c r="AA647" s="15" t="str">
        <f>IF(W647=MIN(W:W),G647,"")</f>
        <v/>
      </c>
    </row>
    <row r="648" spans="7:27" x14ac:dyDescent="0.2">
      <c r="G648" s="15">
        <v>29160</v>
      </c>
      <c r="H648" s="3">
        <v>6.1379000000000003E-2</v>
      </c>
      <c r="I648" s="3">
        <v>3.6332000000000003E-2</v>
      </c>
      <c r="J648" s="3">
        <v>9.3085110000000002E-3</v>
      </c>
      <c r="K648" s="3">
        <f t="shared" si="128"/>
        <v>6.1379000000000003E-2</v>
      </c>
      <c r="L648" s="3">
        <f t="shared" si="129"/>
        <v>1.0613790000000001</v>
      </c>
      <c r="M648" s="3">
        <f t="shared" si="130"/>
        <v>3.6332000000000003E-2</v>
      </c>
      <c r="N648" s="3">
        <f t="shared" si="129"/>
        <v>1.036332</v>
      </c>
      <c r="O648" s="3">
        <f t="shared" si="131"/>
        <v>9.3085110000000002E-3</v>
      </c>
      <c r="P648" s="3">
        <f t="shared" si="124"/>
        <v>1.009308511</v>
      </c>
      <c r="Q648" s="3">
        <f t="shared" si="123"/>
        <v>5.1360200000000009E-2</v>
      </c>
      <c r="R648" s="3">
        <f t="shared" si="125"/>
        <v>1.0513602</v>
      </c>
      <c r="S648" s="17">
        <f t="shared" si="126"/>
        <v>14.785173212681693</v>
      </c>
      <c r="T648" s="18">
        <f>IF(S648&lt;MAX(S$2:S648),(S648-MAX($S$2:S648))/MAX($S$2:S648),"")</f>
        <v>-1.2469980462400086E-2</v>
      </c>
      <c r="U648" s="18">
        <f t="shared" si="122"/>
        <v>-6.071200000000003E-2</v>
      </c>
      <c r="V648" s="18">
        <f t="shared" si="121"/>
        <v>-1.2469980462400086E-2</v>
      </c>
      <c r="W648" s="18" t="str">
        <f t="shared" si="127"/>
        <v/>
      </c>
      <c r="X648" s="16" t="str">
        <f>IF(W648&lt;0,COUNTIF($V$2:V648,W648),"")</f>
        <v/>
      </c>
      <c r="Y648" s="16" t="str">
        <f>IF(W648&lt;0,COUNTIF(U648:$U$1045,W648)-1,"")</f>
        <v/>
      </c>
      <c r="Z648" s="20" t="str">
        <f t="shared" si="120"/>
        <v/>
      </c>
      <c r="AA648" s="15" t="str">
        <f>IF(W648=MIN(W:W),G648,"")</f>
        <v/>
      </c>
    </row>
    <row r="649" spans="7:27" x14ac:dyDescent="0.2">
      <c r="G649" s="15">
        <v>29190</v>
      </c>
      <c r="H649" s="3">
        <v>2.5055000000000001E-2</v>
      </c>
      <c r="I649" s="3">
        <v>8.7019999999999997E-3</v>
      </c>
      <c r="J649" s="3">
        <v>1.0540183999999999E-2</v>
      </c>
      <c r="K649" s="3">
        <f t="shared" si="128"/>
        <v>2.5055000000000001E-2</v>
      </c>
      <c r="L649" s="3">
        <f t="shared" si="129"/>
        <v>1.025055</v>
      </c>
      <c r="M649" s="3">
        <f t="shared" si="130"/>
        <v>8.7019999999999997E-3</v>
      </c>
      <c r="N649" s="3">
        <f t="shared" si="129"/>
        <v>1.008702</v>
      </c>
      <c r="O649" s="3">
        <f t="shared" si="131"/>
        <v>1.0540183999999999E-2</v>
      </c>
      <c r="P649" s="3">
        <f t="shared" si="124"/>
        <v>1.0105401839999999</v>
      </c>
      <c r="Q649" s="3">
        <f t="shared" si="123"/>
        <v>1.85138E-2</v>
      </c>
      <c r="R649" s="3">
        <f t="shared" si="125"/>
        <v>1.0185138</v>
      </c>
      <c r="S649" s="17">
        <f t="shared" si="126"/>
        <v>15.05890295250664</v>
      </c>
      <c r="T649" s="18" t="str">
        <f>IF(S649&lt;MAX(S$2:S649),(S649-MAX($S$2:S649))/MAX($S$2:S649),"")</f>
        <v/>
      </c>
      <c r="U649" s="18" t="str">
        <f t="shared" si="122"/>
        <v/>
      </c>
      <c r="V649" s="18" t="str">
        <f t="shared" si="121"/>
        <v/>
      </c>
      <c r="W649" s="18" t="str">
        <f t="shared" si="127"/>
        <v/>
      </c>
      <c r="X649" s="16" t="str">
        <f>IF(W649&lt;0,COUNTIF($V$2:V649,W649),"")</f>
        <v/>
      </c>
      <c r="Y649" s="16" t="str">
        <f>IF(W649&lt;0,COUNTIF(U649:$U$1045,W649)-1,"")</f>
        <v/>
      </c>
      <c r="Z649" s="20" t="str">
        <f t="shared" si="120"/>
        <v/>
      </c>
      <c r="AA649" s="15" t="str">
        <f>IF(W649=MIN(W:W),G649,"")</f>
        <v/>
      </c>
    </row>
    <row r="650" spans="7:27" x14ac:dyDescent="0.2">
      <c r="G650" s="15">
        <v>29221</v>
      </c>
      <c r="H650" s="3">
        <v>6.2206999999999998E-2</v>
      </c>
      <c r="I650" s="3">
        <v>-1.3469999999999999E-2</v>
      </c>
      <c r="J650" s="3">
        <v>1.4341591000000001E-2</v>
      </c>
      <c r="K650" s="3">
        <f t="shared" si="128"/>
        <v>6.2206999999999998E-2</v>
      </c>
      <c r="L650" s="3">
        <f t="shared" si="129"/>
        <v>1.0622069999999999</v>
      </c>
      <c r="M650" s="3">
        <f t="shared" si="130"/>
        <v>-1.3469999999999999E-2</v>
      </c>
      <c r="N650" s="3">
        <f t="shared" si="129"/>
        <v>0.98653000000000002</v>
      </c>
      <c r="O650" s="3">
        <f t="shared" si="131"/>
        <v>1.4341591000000001E-2</v>
      </c>
      <c r="P650" s="3">
        <f t="shared" si="124"/>
        <v>1.014341591</v>
      </c>
      <c r="Q650" s="3">
        <f t="shared" si="123"/>
        <v>3.1936199999999998E-2</v>
      </c>
      <c r="R650" s="3">
        <f t="shared" si="125"/>
        <v>1.0319362000000001</v>
      </c>
      <c r="S650" s="17">
        <f t="shared" si="126"/>
        <v>15.539827088978484</v>
      </c>
      <c r="T650" s="18" t="str">
        <f>IF(S650&lt;MAX(S$2:S650),(S650-MAX($S$2:S650))/MAX($S$2:S650),"")</f>
        <v/>
      </c>
      <c r="U650" s="18" t="str">
        <f t="shared" si="122"/>
        <v/>
      </c>
      <c r="V650" s="18" t="str">
        <f t="shared" si="121"/>
        <v/>
      </c>
      <c r="W650" s="18" t="str">
        <f t="shared" si="127"/>
        <v/>
      </c>
      <c r="X650" s="16" t="str">
        <f>IF(W650&lt;0,COUNTIF($V$2:V650,W650),"")</f>
        <v/>
      </c>
      <c r="Y650" s="16" t="str">
        <f>IF(W650&lt;0,COUNTIF(U650:$U$1045,W650)-1,"")</f>
        <v/>
      </c>
      <c r="Z650" s="20" t="str">
        <f t="shared" si="120"/>
        <v/>
      </c>
      <c r="AA650" s="15" t="str">
        <f>IF(W650=MIN(W:W),G650,"")</f>
        <v/>
      </c>
    </row>
    <row r="651" spans="7:27" x14ac:dyDescent="0.2">
      <c r="G651" s="15">
        <v>29252</v>
      </c>
      <c r="H651" s="3">
        <v>-1.915E-3</v>
      </c>
      <c r="I651" s="3">
        <v>-6.4100000000000004E-2</v>
      </c>
      <c r="J651" s="3">
        <v>1.4138817E-2</v>
      </c>
      <c r="K651" s="3">
        <f t="shared" si="128"/>
        <v>-1.915E-3</v>
      </c>
      <c r="L651" s="3">
        <f t="shared" si="129"/>
        <v>0.998085</v>
      </c>
      <c r="M651" s="3">
        <f t="shared" si="130"/>
        <v>-6.4100000000000004E-2</v>
      </c>
      <c r="N651" s="3">
        <f t="shared" si="129"/>
        <v>0.93589999999999995</v>
      </c>
      <c r="O651" s="3">
        <f t="shared" si="131"/>
        <v>1.4138817E-2</v>
      </c>
      <c r="P651" s="3">
        <f t="shared" si="124"/>
        <v>1.0141388170000001</v>
      </c>
      <c r="Q651" s="3">
        <f t="shared" si="123"/>
        <v>-2.6789000000000004E-2</v>
      </c>
      <c r="R651" s="3">
        <f t="shared" si="125"/>
        <v>0.97321100000000005</v>
      </c>
      <c r="S651" s="17">
        <f t="shared" si="126"/>
        <v>15.12353066109184</v>
      </c>
      <c r="T651" s="18">
        <f>IF(S651&lt;MAX(S$2:S651),(S651-MAX($S$2:S651))/MAX($S$2:S651),"")</f>
        <v>-2.6788999999999983E-2</v>
      </c>
      <c r="U651" s="18">
        <f t="shared" si="122"/>
        <v>-2.6788999999999983E-2</v>
      </c>
      <c r="V651" s="18">
        <f t="shared" si="121"/>
        <v>-8.6828722296399943E-2</v>
      </c>
      <c r="W651" s="18" t="str">
        <f t="shared" si="127"/>
        <v/>
      </c>
      <c r="X651" s="16" t="str">
        <f>IF(W651&lt;0,COUNTIF($V$2:V651,W651),"")</f>
        <v/>
      </c>
      <c r="Y651" s="16" t="str">
        <f>IF(W651&lt;0,COUNTIF(U651:$U$1045,W651)-1,"")</f>
        <v/>
      </c>
      <c r="Z651" s="20" t="str">
        <f t="shared" si="120"/>
        <v/>
      </c>
      <c r="AA651" s="15" t="str">
        <f>IF(W651=MIN(W:W),G651,"")</f>
        <v/>
      </c>
    </row>
    <row r="652" spans="7:27" x14ac:dyDescent="0.2">
      <c r="G652" s="15">
        <v>29281</v>
      </c>
      <c r="H652" s="3">
        <v>-0.11236</v>
      </c>
      <c r="I652" s="3">
        <v>1.4309000000000001E-2</v>
      </c>
      <c r="J652" s="3">
        <v>1.5209125E-2</v>
      </c>
      <c r="K652" s="3">
        <f t="shared" si="128"/>
        <v>-0.11236</v>
      </c>
      <c r="L652" s="3">
        <f t="shared" si="129"/>
        <v>0.88763999999999998</v>
      </c>
      <c r="M652" s="3">
        <f t="shared" si="130"/>
        <v>1.4309000000000001E-2</v>
      </c>
      <c r="N652" s="3">
        <f t="shared" si="129"/>
        <v>1.0143089999999999</v>
      </c>
      <c r="O652" s="3">
        <f t="shared" si="131"/>
        <v>1.5209125E-2</v>
      </c>
      <c r="P652" s="3">
        <f t="shared" si="124"/>
        <v>1.0152091249999999</v>
      </c>
      <c r="Q652" s="3">
        <f t="shared" si="123"/>
        <v>-6.1692400000000001E-2</v>
      </c>
      <c r="R652" s="3">
        <f t="shared" si="125"/>
        <v>0.93830760000000002</v>
      </c>
      <c r="S652" s="17">
        <f t="shared" si="126"/>
        <v>14.190523758135498</v>
      </c>
      <c r="T652" s="18">
        <f>IF(S652&lt;MAX(S$2:S652),(S652-MAX($S$2:S652))/MAX($S$2:S652),"")</f>
        <v>-8.6828722296399943E-2</v>
      </c>
      <c r="U652" s="18">
        <f t="shared" si="122"/>
        <v>-8.6828722296399943E-2</v>
      </c>
      <c r="V652" s="18">
        <f t="shared" si="121"/>
        <v>-8.6828722296399943E-2</v>
      </c>
      <c r="W652" s="18" t="str">
        <f t="shared" si="127"/>
        <v/>
      </c>
      <c r="X652" s="16" t="str">
        <f>IF(W652&lt;0,COUNTIF($V$2:V652,W652),"")</f>
        <v/>
      </c>
      <c r="Y652" s="16" t="str">
        <f>IF(W652&lt;0,COUNTIF(U652:$U$1045,W652)-1,"")</f>
        <v/>
      </c>
      <c r="Z652" s="20" t="str">
        <f t="shared" si="120"/>
        <v/>
      </c>
      <c r="AA652" s="15" t="str">
        <f>IF(W652=MIN(W:W),G652,"")</f>
        <v/>
      </c>
    </row>
    <row r="653" spans="7:27" x14ac:dyDescent="0.2">
      <c r="G653" s="15">
        <v>29312</v>
      </c>
      <c r="H653" s="3">
        <v>5.0654999999999999E-2</v>
      </c>
      <c r="I653" s="3">
        <v>0.119829</v>
      </c>
      <c r="J653" s="3">
        <v>1.1235955000000001E-2</v>
      </c>
      <c r="K653" s="3">
        <f t="shared" si="128"/>
        <v>5.0654999999999999E-2</v>
      </c>
      <c r="L653" s="3">
        <f t="shared" si="129"/>
        <v>1.0506549999999999</v>
      </c>
      <c r="M653" s="3">
        <f t="shared" si="130"/>
        <v>0.119829</v>
      </c>
      <c r="N653" s="3">
        <f t="shared" si="129"/>
        <v>1.119829</v>
      </c>
      <c r="O653" s="3">
        <f t="shared" si="131"/>
        <v>1.1235955000000001E-2</v>
      </c>
      <c r="P653" s="3">
        <f t="shared" si="124"/>
        <v>1.0112359550000001</v>
      </c>
      <c r="Q653" s="3">
        <f t="shared" si="123"/>
        <v>7.8324599999999994E-2</v>
      </c>
      <c r="R653" s="3">
        <f t="shared" si="125"/>
        <v>1.0783246</v>
      </c>
      <c r="S653" s="17">
        <f t="shared" si="126"/>
        <v>15.301990855281957</v>
      </c>
      <c r="T653" s="18">
        <f>IF(S653&lt;MAX(S$2:S653),(S653-MAX($S$2:S653))/MAX($S$2:S653),"")</f>
        <v>-1.5304947238776579E-2</v>
      </c>
      <c r="U653" s="18">
        <f t="shared" si="122"/>
        <v>-8.6828722296399943E-2</v>
      </c>
      <c r="V653" s="18">
        <f t="shared" si="121"/>
        <v>-1.5304947238776579E-2</v>
      </c>
      <c r="W653" s="18" t="str">
        <f t="shared" si="127"/>
        <v/>
      </c>
      <c r="X653" s="16" t="str">
        <f>IF(W653&lt;0,COUNTIF($V$2:V653,W653),"")</f>
        <v/>
      </c>
      <c r="Y653" s="16" t="str">
        <f>IF(W653&lt;0,COUNTIF(U653:$U$1045,W653)-1,"")</f>
        <v/>
      </c>
      <c r="Z653" s="20" t="str">
        <f t="shared" si="120"/>
        <v/>
      </c>
      <c r="AA653" s="15" t="str">
        <f>IF(W653=MIN(W:W),G653,"")</f>
        <v/>
      </c>
    </row>
    <row r="654" spans="7:27" x14ac:dyDescent="0.2">
      <c r="G654" s="15">
        <v>29342</v>
      </c>
      <c r="H654" s="3">
        <v>5.9192000000000002E-2</v>
      </c>
      <c r="I654" s="3">
        <v>4.9021000000000002E-2</v>
      </c>
      <c r="J654" s="3">
        <v>9.8765429999999998E-3</v>
      </c>
      <c r="K654" s="3">
        <f t="shared" si="128"/>
        <v>5.9192000000000002E-2</v>
      </c>
      <c r="L654" s="3">
        <f t="shared" si="129"/>
        <v>1.0591919999999999</v>
      </c>
      <c r="M654" s="3">
        <f t="shared" si="130"/>
        <v>4.9021000000000002E-2</v>
      </c>
      <c r="N654" s="3">
        <f t="shared" si="129"/>
        <v>1.049021</v>
      </c>
      <c r="O654" s="3">
        <f t="shared" si="131"/>
        <v>9.8765429999999998E-3</v>
      </c>
      <c r="P654" s="3">
        <f t="shared" si="124"/>
        <v>1.0098765430000001</v>
      </c>
      <c r="Q654" s="3">
        <f t="shared" si="123"/>
        <v>5.5123599999999995E-2</v>
      </c>
      <c r="R654" s="3">
        <f t="shared" si="125"/>
        <v>1.0551235999999999</v>
      </c>
      <c r="S654" s="17">
        <f t="shared" si="126"/>
        <v>16.145491678392176</v>
      </c>
      <c r="T654" s="18" t="str">
        <f>IF(S654&lt;MAX(S$2:S654),(S654-MAX($S$2:S654))/MAX($S$2:S654),"")</f>
        <v/>
      </c>
      <c r="U654" s="18" t="str">
        <f t="shared" si="122"/>
        <v/>
      </c>
      <c r="V654" s="18" t="str">
        <f t="shared" si="121"/>
        <v/>
      </c>
      <c r="W654" s="18" t="str">
        <f t="shared" si="127"/>
        <v/>
      </c>
      <c r="X654" s="16" t="str">
        <f>IF(W654&lt;0,COUNTIF($V$2:V654,W654),"")</f>
        <v/>
      </c>
      <c r="Y654" s="16" t="str">
        <f>IF(W654&lt;0,COUNTIF(U654:$U$1045,W654)-1,"")</f>
        <v/>
      </c>
      <c r="Z654" s="20" t="str">
        <f t="shared" si="120"/>
        <v/>
      </c>
      <c r="AA654" s="15" t="str">
        <f>IF(W654=MIN(W:W),G654,"")</f>
        <v/>
      </c>
    </row>
    <row r="655" spans="7:27" x14ac:dyDescent="0.2">
      <c r="G655" s="15">
        <v>29373</v>
      </c>
      <c r="H655" s="3">
        <v>3.5194999999999997E-2</v>
      </c>
      <c r="I655" s="3">
        <v>-7.6800000000000002E-3</v>
      </c>
      <c r="J655" s="3">
        <v>1.1002445E-2</v>
      </c>
      <c r="K655" s="3">
        <f t="shared" si="128"/>
        <v>3.5194999999999997E-2</v>
      </c>
      <c r="L655" s="3">
        <f t="shared" si="129"/>
        <v>1.0351950000000001</v>
      </c>
      <c r="M655" s="3">
        <f t="shared" si="130"/>
        <v>-7.6800000000000002E-3</v>
      </c>
      <c r="N655" s="3">
        <f t="shared" si="129"/>
        <v>0.99231999999999998</v>
      </c>
      <c r="O655" s="3">
        <f t="shared" si="131"/>
        <v>1.1002445E-2</v>
      </c>
      <c r="P655" s="3">
        <f t="shared" si="124"/>
        <v>1.0110024449999999</v>
      </c>
      <c r="Q655" s="3">
        <f t="shared" si="123"/>
        <v>1.8044999999999999E-2</v>
      </c>
      <c r="R655" s="3">
        <f t="shared" si="125"/>
        <v>1.0180450000000001</v>
      </c>
      <c r="S655" s="17">
        <f t="shared" si="126"/>
        <v>16.436837075728764</v>
      </c>
      <c r="T655" s="18" t="str">
        <f>IF(S655&lt;MAX(S$2:S655),(S655-MAX($S$2:S655))/MAX($S$2:S655),"")</f>
        <v/>
      </c>
      <c r="U655" s="18" t="str">
        <f t="shared" si="122"/>
        <v/>
      </c>
      <c r="V655" s="18" t="str">
        <f t="shared" si="121"/>
        <v/>
      </c>
      <c r="W655" s="18" t="str">
        <f t="shared" si="127"/>
        <v/>
      </c>
      <c r="X655" s="16" t="str">
        <f>IF(W655&lt;0,COUNTIF($V$2:V655,W655),"")</f>
        <v/>
      </c>
      <c r="Y655" s="16" t="str">
        <f>IF(W655&lt;0,COUNTIF(U655:$U$1045,W655)-1,"")</f>
        <v/>
      </c>
      <c r="Z655" s="20" t="str">
        <f t="shared" si="120"/>
        <v/>
      </c>
      <c r="AA655" s="15" t="str">
        <f>IF(W655=MIN(W:W),G655,"")</f>
        <v/>
      </c>
    </row>
    <row r="656" spans="7:27" x14ac:dyDescent="0.2">
      <c r="G656" s="15">
        <v>29403</v>
      </c>
      <c r="H656" s="3">
        <v>6.9032999999999997E-2</v>
      </c>
      <c r="I656" s="3">
        <v>-1.0619999999999999E-2</v>
      </c>
      <c r="J656" s="3">
        <v>0</v>
      </c>
      <c r="K656" s="3">
        <f t="shared" si="128"/>
        <v>6.9032999999999997E-2</v>
      </c>
      <c r="L656" s="3">
        <f t="shared" si="129"/>
        <v>1.0690329999999999</v>
      </c>
      <c r="M656" s="3">
        <f t="shared" si="130"/>
        <v>-1.0619999999999999E-2</v>
      </c>
      <c r="N656" s="3">
        <f t="shared" si="129"/>
        <v>0.98938000000000004</v>
      </c>
      <c r="O656" s="3">
        <f t="shared" si="131"/>
        <v>0</v>
      </c>
      <c r="P656" s="3">
        <f t="shared" si="124"/>
        <v>1</v>
      </c>
      <c r="Q656" s="3">
        <f t="shared" si="123"/>
        <v>3.7171799999999998E-2</v>
      </c>
      <c r="R656" s="3">
        <f t="shared" si="125"/>
        <v>1.0371718000000001</v>
      </c>
      <c r="S656" s="17">
        <f t="shared" si="126"/>
        <v>17.04782389614034</v>
      </c>
      <c r="T656" s="18" t="str">
        <f>IF(S656&lt;MAX(S$2:S656),(S656-MAX($S$2:S656))/MAX($S$2:S656),"")</f>
        <v/>
      </c>
      <c r="U656" s="18" t="str">
        <f t="shared" si="122"/>
        <v/>
      </c>
      <c r="V656" s="18" t="str">
        <f t="shared" si="121"/>
        <v/>
      </c>
      <c r="W656" s="18" t="str">
        <f t="shared" si="127"/>
        <v/>
      </c>
      <c r="X656" s="16" t="str">
        <f>IF(W656&lt;0,COUNTIF($V$2:V656,W656),"")</f>
        <v/>
      </c>
      <c r="Y656" s="16" t="str">
        <f>IF(W656&lt;0,COUNTIF(U656:$U$1045,W656)-1,"")</f>
        <v/>
      </c>
      <c r="Z656" s="20" t="str">
        <f t="shared" ref="Z656:Z719" si="132">IF(W656&lt;0,Y656+X656,"")</f>
        <v/>
      </c>
      <c r="AA656" s="15" t="str">
        <f>IF(W656=MIN(W:W),G656,"")</f>
        <v/>
      </c>
    </row>
    <row r="657" spans="7:27" x14ac:dyDescent="0.2">
      <c r="G657" s="15">
        <v>29434</v>
      </c>
      <c r="H657" s="3">
        <v>2.1118000000000001E-2</v>
      </c>
      <c r="I657" s="3">
        <v>-3.8730000000000001E-2</v>
      </c>
      <c r="J657" s="3">
        <v>7.2551389999999999E-3</v>
      </c>
      <c r="K657" s="3">
        <f t="shared" si="128"/>
        <v>2.1118000000000001E-2</v>
      </c>
      <c r="L657" s="3">
        <f t="shared" si="129"/>
        <v>1.021118</v>
      </c>
      <c r="M657" s="3">
        <f t="shared" si="130"/>
        <v>-3.8730000000000001E-2</v>
      </c>
      <c r="N657" s="3">
        <f t="shared" si="129"/>
        <v>0.96126999999999996</v>
      </c>
      <c r="O657" s="3">
        <f t="shared" si="131"/>
        <v>7.2551389999999999E-3</v>
      </c>
      <c r="P657" s="3">
        <f t="shared" si="124"/>
        <v>1.007255139</v>
      </c>
      <c r="Q657" s="3">
        <f t="shared" si="123"/>
        <v>-2.8211999999999994E-3</v>
      </c>
      <c r="R657" s="3">
        <f t="shared" si="125"/>
        <v>0.99717880000000003</v>
      </c>
      <c r="S657" s="17">
        <f t="shared" si="126"/>
        <v>16.99972857536455</v>
      </c>
      <c r="T657" s="18">
        <f>IF(S657&lt;MAX(S$2:S657),(S657-MAX($S$2:S657))/MAX($S$2:S657),"")</f>
        <v>-2.8211999999999296E-3</v>
      </c>
      <c r="U657" s="18">
        <f t="shared" si="122"/>
        <v>-2.8211999999999296E-3</v>
      </c>
      <c r="V657" s="18">
        <f t="shared" si="121"/>
        <v>-2.8211999999999296E-3</v>
      </c>
      <c r="W657" s="18" t="str">
        <f t="shared" si="127"/>
        <v/>
      </c>
      <c r="X657" s="16" t="str">
        <f>IF(W657&lt;0,COUNTIF($V$2:V657,W657),"")</f>
        <v/>
      </c>
      <c r="Y657" s="16" t="str">
        <f>IF(W657&lt;0,COUNTIF(U657:$U$1045,W657)-1,"")</f>
        <v/>
      </c>
      <c r="Z657" s="20" t="str">
        <f t="shared" si="132"/>
        <v/>
      </c>
      <c r="AA657" s="15" t="str">
        <f>IF(W657=MIN(W:W),G657,"")</f>
        <v/>
      </c>
    </row>
    <row r="658" spans="7:27" x14ac:dyDescent="0.2">
      <c r="G658" s="15">
        <v>29465</v>
      </c>
      <c r="H658" s="3">
        <v>2.7944E-2</v>
      </c>
      <c r="I658" s="3">
        <v>-3.7699999999999999E-3</v>
      </c>
      <c r="J658" s="3">
        <v>8.4033609999999998E-3</v>
      </c>
      <c r="K658" s="3">
        <f t="shared" si="128"/>
        <v>2.7944E-2</v>
      </c>
      <c r="L658" s="3">
        <f t="shared" si="129"/>
        <v>1.027944</v>
      </c>
      <c r="M658" s="3">
        <f t="shared" si="130"/>
        <v>-3.7699999999999999E-3</v>
      </c>
      <c r="N658" s="3">
        <f t="shared" si="129"/>
        <v>0.99622999999999995</v>
      </c>
      <c r="O658" s="3">
        <f t="shared" si="131"/>
        <v>8.4033609999999998E-3</v>
      </c>
      <c r="P658" s="3">
        <f t="shared" si="124"/>
        <v>1.0084033610000001</v>
      </c>
      <c r="Q658" s="3">
        <f t="shared" si="123"/>
        <v>1.52584E-2</v>
      </c>
      <c r="R658" s="3">
        <f t="shared" si="125"/>
        <v>1.0152584</v>
      </c>
      <c r="S658" s="17">
        <f t="shared" si="126"/>
        <v>17.259117233858891</v>
      </c>
      <c r="T658" s="18" t="str">
        <f>IF(S658&lt;MAX(S$2:S658),(S658-MAX($S$2:S658))/MAX($S$2:S658),"")</f>
        <v/>
      </c>
      <c r="U658" s="18" t="str">
        <f t="shared" si="122"/>
        <v/>
      </c>
      <c r="V658" s="18" t="str">
        <f t="shared" si="121"/>
        <v/>
      </c>
      <c r="W658" s="18" t="str">
        <f t="shared" si="127"/>
        <v/>
      </c>
      <c r="X658" s="16" t="str">
        <f>IF(W658&lt;0,COUNTIF($V$2:V658,W658),"")</f>
        <v/>
      </c>
      <c r="Y658" s="16" t="str">
        <f>IF(W658&lt;0,COUNTIF(U658:$U$1045,W658)-1,"")</f>
        <v/>
      </c>
      <c r="Z658" s="20" t="str">
        <f t="shared" si="132"/>
        <v/>
      </c>
      <c r="AA658" s="15" t="str">
        <f>IF(W658=MIN(W:W),G658,"")</f>
        <v/>
      </c>
    </row>
    <row r="659" spans="7:27" x14ac:dyDescent="0.2">
      <c r="G659" s="15">
        <v>29495</v>
      </c>
      <c r="H659" s="3">
        <v>1.9029999999999998E-2</v>
      </c>
      <c r="I659" s="3">
        <v>-1.523E-2</v>
      </c>
      <c r="J659" s="3">
        <v>9.5238100000000006E-3</v>
      </c>
      <c r="K659" s="3">
        <f t="shared" si="128"/>
        <v>1.9029999999999998E-2</v>
      </c>
      <c r="L659" s="3">
        <f t="shared" si="129"/>
        <v>1.0190300000000001</v>
      </c>
      <c r="M659" s="3">
        <f t="shared" si="130"/>
        <v>-1.523E-2</v>
      </c>
      <c r="N659" s="3">
        <f t="shared" si="129"/>
        <v>0.98477000000000003</v>
      </c>
      <c r="O659" s="3">
        <f t="shared" si="131"/>
        <v>9.5238100000000006E-3</v>
      </c>
      <c r="P659" s="3">
        <f t="shared" si="124"/>
        <v>1.0095238099999999</v>
      </c>
      <c r="Q659" s="3">
        <f t="shared" si="123"/>
        <v>5.3259999999999991E-3</v>
      </c>
      <c r="R659" s="3">
        <f t="shared" si="125"/>
        <v>1.0053259999999999</v>
      </c>
      <c r="S659" s="17">
        <f t="shared" si="126"/>
        <v>17.351039292246423</v>
      </c>
      <c r="T659" s="18" t="str">
        <f>IF(S659&lt;MAX(S$2:S659),(S659-MAX($S$2:S659))/MAX($S$2:S659),"")</f>
        <v/>
      </c>
      <c r="U659" s="18" t="str">
        <f t="shared" si="122"/>
        <v/>
      </c>
      <c r="V659" s="18" t="str">
        <f t="shared" si="121"/>
        <v/>
      </c>
      <c r="W659" s="18" t="str">
        <f t="shared" si="127"/>
        <v/>
      </c>
      <c r="X659" s="16" t="str">
        <f>IF(W659&lt;0,COUNTIF($V$2:V659,W659),"")</f>
        <v/>
      </c>
      <c r="Y659" s="16" t="str">
        <f>IF(W659&lt;0,COUNTIF(U659:$U$1045,W659)-1,"")</f>
        <v/>
      </c>
      <c r="Z659" s="20" t="str">
        <f t="shared" si="132"/>
        <v/>
      </c>
      <c r="AA659" s="15" t="str">
        <f>IF(W659=MIN(W:W),G659,"")</f>
        <v/>
      </c>
    </row>
    <row r="660" spans="7:27" x14ac:dyDescent="0.2">
      <c r="G660" s="15">
        <v>29526</v>
      </c>
      <c r="H660" s="3">
        <v>0.107306</v>
      </c>
      <c r="I660" s="3">
        <v>2.931E-3</v>
      </c>
      <c r="J660" s="3">
        <v>8.254717E-3</v>
      </c>
      <c r="K660" s="3">
        <f t="shared" si="128"/>
        <v>0.107306</v>
      </c>
      <c r="L660" s="3">
        <f t="shared" si="129"/>
        <v>1.1073059999999999</v>
      </c>
      <c r="M660" s="3">
        <f t="shared" si="130"/>
        <v>2.931E-3</v>
      </c>
      <c r="N660" s="3">
        <f t="shared" si="129"/>
        <v>1.002931</v>
      </c>
      <c r="O660" s="3">
        <f t="shared" si="131"/>
        <v>8.254717E-3</v>
      </c>
      <c r="P660" s="3">
        <f t="shared" si="124"/>
        <v>1.008254717</v>
      </c>
      <c r="Q660" s="3">
        <f t="shared" si="123"/>
        <v>6.5556000000000003E-2</v>
      </c>
      <c r="R660" s="3">
        <f t="shared" si="125"/>
        <v>1.0655559999999999</v>
      </c>
      <c r="S660" s="17">
        <f t="shared" si="126"/>
        <v>18.488504024088929</v>
      </c>
      <c r="T660" s="18" t="str">
        <f>IF(S660&lt;MAX(S$2:S660),(S660-MAX($S$2:S660))/MAX($S$2:S660),"")</f>
        <v/>
      </c>
      <c r="U660" s="18" t="str">
        <f t="shared" si="122"/>
        <v/>
      </c>
      <c r="V660" s="18" t="str">
        <f t="shared" si="121"/>
        <v/>
      </c>
      <c r="W660" s="18" t="str">
        <f t="shared" si="127"/>
        <v/>
      </c>
      <c r="X660" s="16" t="str">
        <f>IF(W660&lt;0,COUNTIF($V$2:V660,W660),"")</f>
        <v/>
      </c>
      <c r="Y660" s="16" t="str">
        <f>IF(W660&lt;0,COUNTIF(U660:$U$1045,W660)-1,"")</f>
        <v/>
      </c>
      <c r="Z660" s="20" t="str">
        <f t="shared" si="132"/>
        <v/>
      </c>
      <c r="AA660" s="15" t="str">
        <f>IF(W660=MIN(W:W),G660,"")</f>
        <v/>
      </c>
    </row>
    <row r="661" spans="7:27" x14ac:dyDescent="0.2">
      <c r="G661" s="15">
        <v>29556</v>
      </c>
      <c r="H661" s="3">
        <v>-3.2427999999999998E-2</v>
      </c>
      <c r="I661" s="3">
        <v>1.7145000000000001E-2</v>
      </c>
      <c r="J661" s="3">
        <v>9.3567249999999998E-3</v>
      </c>
      <c r="K661" s="3">
        <f t="shared" si="128"/>
        <v>-3.2427999999999998E-2</v>
      </c>
      <c r="L661" s="3">
        <f t="shared" si="129"/>
        <v>0.96757199999999999</v>
      </c>
      <c r="M661" s="3">
        <f t="shared" si="130"/>
        <v>1.7145000000000001E-2</v>
      </c>
      <c r="N661" s="3">
        <f t="shared" si="129"/>
        <v>1.017145</v>
      </c>
      <c r="O661" s="3">
        <f t="shared" si="131"/>
        <v>9.3567249999999998E-3</v>
      </c>
      <c r="P661" s="3">
        <f t="shared" si="124"/>
        <v>1.009356725</v>
      </c>
      <c r="Q661" s="3">
        <f t="shared" si="123"/>
        <v>-1.25988E-2</v>
      </c>
      <c r="R661" s="3">
        <f t="shared" si="125"/>
        <v>0.98740119999999998</v>
      </c>
      <c r="S661" s="17">
        <f t="shared" si="126"/>
        <v>18.255571059590238</v>
      </c>
      <c r="T661" s="18">
        <f>IF(S661&lt;MAX(S$2:S661),(S661-MAX($S$2:S661))/MAX($S$2:S661),"")</f>
        <v>-1.2598799999999947E-2</v>
      </c>
      <c r="U661" s="18">
        <f t="shared" si="122"/>
        <v>-1.2598799999999947E-2</v>
      </c>
      <c r="V661" s="18">
        <f t="shared" si="121"/>
        <v>-3.6122646188799977E-2</v>
      </c>
      <c r="W661" s="18" t="str">
        <f t="shared" si="127"/>
        <v/>
      </c>
      <c r="X661" s="16" t="str">
        <f>IF(W661&lt;0,COUNTIF($V$2:V661,W661),"")</f>
        <v/>
      </c>
      <c r="Y661" s="16" t="str">
        <f>IF(W661&lt;0,COUNTIF(U661:$U$1045,W661)-1,"")</f>
        <v/>
      </c>
      <c r="Z661" s="20" t="str">
        <f t="shared" si="132"/>
        <v/>
      </c>
      <c r="AA661" s="15" t="str">
        <f>IF(W661=MIN(W:W),G661,"")</f>
        <v/>
      </c>
    </row>
    <row r="662" spans="7:27" x14ac:dyDescent="0.2">
      <c r="G662" s="15">
        <v>29587</v>
      </c>
      <c r="H662" s="3">
        <v>-4.1834000000000003E-2</v>
      </c>
      <c r="I662" s="3">
        <v>3.1909999999999998E-3</v>
      </c>
      <c r="J662" s="3">
        <v>8.1112400000000005E-3</v>
      </c>
      <c r="K662" s="3">
        <f t="shared" si="128"/>
        <v>-4.1834000000000003E-2</v>
      </c>
      <c r="L662" s="3">
        <f t="shared" si="129"/>
        <v>0.95816599999999996</v>
      </c>
      <c r="M662" s="3">
        <f t="shared" si="130"/>
        <v>3.1909999999999998E-3</v>
      </c>
      <c r="N662" s="3">
        <f t="shared" si="129"/>
        <v>1.0031909999999999</v>
      </c>
      <c r="O662" s="3">
        <f t="shared" si="131"/>
        <v>8.1112400000000005E-3</v>
      </c>
      <c r="P662" s="3">
        <f t="shared" si="124"/>
        <v>1.0081112400000001</v>
      </c>
      <c r="Q662" s="3">
        <f t="shared" si="123"/>
        <v>-2.3824000000000001E-2</v>
      </c>
      <c r="R662" s="3">
        <f t="shared" si="125"/>
        <v>0.97617600000000004</v>
      </c>
      <c r="S662" s="17">
        <f t="shared" si="126"/>
        <v>17.82065033466656</v>
      </c>
      <c r="T662" s="18">
        <f>IF(S662&lt;MAX(S$2:S662),(S662-MAX($S$2:S662))/MAX($S$2:S662),"")</f>
        <v>-3.6122646188799977E-2</v>
      </c>
      <c r="U662" s="18">
        <f t="shared" si="122"/>
        <v>-3.6122646188799977E-2</v>
      </c>
      <c r="V662" s="18">
        <f t="shared" si="121"/>
        <v>-3.6122646188799977E-2</v>
      </c>
      <c r="W662" s="18" t="str">
        <f t="shared" si="127"/>
        <v/>
      </c>
      <c r="X662" s="16" t="str">
        <f>IF(W662&lt;0,COUNTIF($V$2:V662,W662),"")</f>
        <v/>
      </c>
      <c r="Y662" s="16" t="str">
        <f>IF(W662&lt;0,COUNTIF(U662:$U$1045,W662)-1,"")</f>
        <v/>
      </c>
      <c r="Z662" s="20" t="str">
        <f t="shared" si="132"/>
        <v/>
      </c>
      <c r="AA662" s="15" t="str">
        <f>IF(W662=MIN(W:W),G662,"")</f>
        <v/>
      </c>
    </row>
    <row r="663" spans="7:27" x14ac:dyDescent="0.2">
      <c r="G663" s="15">
        <v>29618</v>
      </c>
      <c r="H663" s="3">
        <v>1.7878999999999999E-2</v>
      </c>
      <c r="I663" s="3">
        <v>-2.3529999999999999E-2</v>
      </c>
      <c r="J663" s="3">
        <v>1.0344828E-2</v>
      </c>
      <c r="K663" s="3">
        <f t="shared" si="128"/>
        <v>1.7878999999999999E-2</v>
      </c>
      <c r="L663" s="3">
        <f t="shared" si="129"/>
        <v>1.017879</v>
      </c>
      <c r="M663" s="3">
        <f t="shared" si="130"/>
        <v>-2.3529999999999999E-2</v>
      </c>
      <c r="N663" s="3">
        <f t="shared" si="129"/>
        <v>0.97646999999999995</v>
      </c>
      <c r="O663" s="3">
        <f t="shared" si="131"/>
        <v>1.0344828E-2</v>
      </c>
      <c r="P663" s="3">
        <f t="shared" si="124"/>
        <v>1.010344828</v>
      </c>
      <c r="Q663" s="3">
        <f t="shared" si="123"/>
        <v>1.3153999999999996E-3</v>
      </c>
      <c r="R663" s="3">
        <f t="shared" si="125"/>
        <v>1.0013154</v>
      </c>
      <c r="S663" s="17">
        <f t="shared" si="126"/>
        <v>17.844091618116781</v>
      </c>
      <c r="T663" s="18">
        <f>IF(S663&lt;MAX(S$2:S663),(S663-MAX($S$2:S663))/MAX($S$2:S663),"")</f>
        <v>-3.4854761917596663E-2</v>
      </c>
      <c r="U663" s="18">
        <f t="shared" si="122"/>
        <v>-3.6122646188799977E-2</v>
      </c>
      <c r="V663" s="18">
        <f t="shared" si="121"/>
        <v>-3.4854761917596663E-2</v>
      </c>
      <c r="W663" s="18" t="str">
        <f t="shared" si="127"/>
        <v/>
      </c>
      <c r="X663" s="16" t="str">
        <f>IF(W663&lt;0,COUNTIF($V$2:V663,W663),"")</f>
        <v/>
      </c>
      <c r="Y663" s="16" t="str">
        <f>IF(W663&lt;0,COUNTIF(U663:$U$1045,W663)-1,"")</f>
        <v/>
      </c>
      <c r="Z663" s="20" t="str">
        <f t="shared" si="132"/>
        <v/>
      </c>
      <c r="AA663" s="15" t="str">
        <f>IF(W663=MIN(W:W),G663,"")</f>
        <v/>
      </c>
    </row>
    <row r="664" spans="7:27" x14ac:dyDescent="0.2">
      <c r="G664" s="15">
        <v>29646</v>
      </c>
      <c r="H664" s="3">
        <v>4.6646E-2</v>
      </c>
      <c r="I664" s="3">
        <v>2.6335000000000001E-2</v>
      </c>
      <c r="J664" s="3">
        <v>6.8259389999999996E-3</v>
      </c>
      <c r="K664" s="3">
        <f t="shared" si="128"/>
        <v>4.6646E-2</v>
      </c>
      <c r="L664" s="3">
        <f t="shared" si="129"/>
        <v>1.046646</v>
      </c>
      <c r="M664" s="3">
        <f t="shared" si="130"/>
        <v>2.6335000000000001E-2</v>
      </c>
      <c r="N664" s="3">
        <f t="shared" si="129"/>
        <v>1.026335</v>
      </c>
      <c r="O664" s="3">
        <f t="shared" si="131"/>
        <v>6.8259389999999996E-3</v>
      </c>
      <c r="P664" s="3">
        <f t="shared" si="124"/>
        <v>1.0068259390000001</v>
      </c>
      <c r="Q664" s="3">
        <f t="shared" si="123"/>
        <v>3.8521600000000003E-2</v>
      </c>
      <c r="R664" s="3">
        <f t="shared" si="125"/>
        <v>1.0385215999999999</v>
      </c>
      <c r="S664" s="17">
        <f t="shared" si="126"/>
        <v>18.531474577793226</v>
      </c>
      <c r="T664" s="18" t="str">
        <f>IF(S664&lt;MAX(S$2:S664),(S664-MAX($S$2:S664))/MAX($S$2:S664),"")</f>
        <v/>
      </c>
      <c r="U664" s="18" t="str">
        <f t="shared" si="122"/>
        <v/>
      </c>
      <c r="V664" s="18" t="str">
        <f t="shared" si="121"/>
        <v/>
      </c>
      <c r="W664" s="18" t="str">
        <f t="shared" si="127"/>
        <v/>
      </c>
      <c r="X664" s="16" t="str">
        <f>IF(W664&lt;0,COUNTIF($V$2:V664,W664),"")</f>
        <v/>
      </c>
      <c r="Y664" s="16" t="str">
        <f>IF(W664&lt;0,COUNTIF(U664:$U$1045,W664)-1,"")</f>
        <v/>
      </c>
      <c r="Z664" s="20" t="str">
        <f t="shared" si="132"/>
        <v/>
      </c>
      <c r="AA664" s="15" t="str">
        <f>IF(W664=MIN(W:W),G664,"")</f>
        <v/>
      </c>
    </row>
    <row r="665" spans="7:27" x14ac:dyDescent="0.2">
      <c r="G665" s="15">
        <v>29677</v>
      </c>
      <c r="H665" s="3">
        <v>-1.6213999999999999E-2</v>
      </c>
      <c r="I665" s="3">
        <v>-2.1579999999999998E-2</v>
      </c>
      <c r="J665" s="3">
        <v>6.7796610000000002E-3</v>
      </c>
      <c r="K665" s="3">
        <f t="shared" si="128"/>
        <v>-1.6213999999999999E-2</v>
      </c>
      <c r="L665" s="3">
        <f t="shared" si="129"/>
        <v>0.98378600000000005</v>
      </c>
      <c r="M665" s="3">
        <f t="shared" si="130"/>
        <v>-2.1579999999999998E-2</v>
      </c>
      <c r="N665" s="3">
        <f t="shared" si="129"/>
        <v>0.97841999999999996</v>
      </c>
      <c r="O665" s="3">
        <f t="shared" si="131"/>
        <v>6.7796610000000002E-3</v>
      </c>
      <c r="P665" s="3">
        <f t="shared" si="124"/>
        <v>1.0067796609999999</v>
      </c>
      <c r="Q665" s="3">
        <f t="shared" si="123"/>
        <v>-1.8360399999999999E-2</v>
      </c>
      <c r="R665" s="3">
        <f t="shared" si="125"/>
        <v>0.98163960000000006</v>
      </c>
      <c r="S665" s="17">
        <f t="shared" si="126"/>
        <v>18.191229291955111</v>
      </c>
      <c r="T665" s="18">
        <f>IF(S665&lt;MAX(S$2:S665),(S665-MAX($S$2:S665))/MAX($S$2:S665),"")</f>
        <v>-1.836040000000003E-2</v>
      </c>
      <c r="U665" s="18">
        <f t="shared" si="122"/>
        <v>-1.836040000000003E-2</v>
      </c>
      <c r="V665" s="18">
        <f t="shared" si="121"/>
        <v>-8.2064151824679646E-2</v>
      </c>
      <c r="W665" s="18" t="str">
        <f t="shared" si="127"/>
        <v/>
      </c>
      <c r="X665" s="16" t="str">
        <f>IF(W665&lt;0,COUNTIF($V$2:V665,W665),"")</f>
        <v/>
      </c>
      <c r="Y665" s="16" t="str">
        <f>IF(W665&lt;0,COUNTIF(U665:$U$1045,W665)-1,"")</f>
        <v/>
      </c>
      <c r="Z665" s="20" t="str">
        <f t="shared" si="132"/>
        <v/>
      </c>
      <c r="AA665" s="15" t="str">
        <f>IF(W665=MIN(W:W),G665,"")</f>
        <v/>
      </c>
    </row>
    <row r="666" spans="7:27" x14ac:dyDescent="0.2">
      <c r="G666" s="15">
        <v>29707</v>
      </c>
      <c r="H666" s="3">
        <v>9.8779999999999996E-3</v>
      </c>
      <c r="I666" s="3">
        <v>2.4528999999999999E-2</v>
      </c>
      <c r="J666" s="3">
        <v>7.8563409999999993E-3</v>
      </c>
      <c r="K666" s="3">
        <f t="shared" si="128"/>
        <v>9.8779999999999996E-3</v>
      </c>
      <c r="L666" s="3">
        <f t="shared" si="129"/>
        <v>1.0098780000000001</v>
      </c>
      <c r="M666" s="3">
        <f t="shared" si="130"/>
        <v>2.4528999999999999E-2</v>
      </c>
      <c r="N666" s="3">
        <f t="shared" si="129"/>
        <v>1.024529</v>
      </c>
      <c r="O666" s="3">
        <f t="shared" si="131"/>
        <v>7.8563409999999993E-3</v>
      </c>
      <c r="P666" s="3">
        <f t="shared" si="124"/>
        <v>1.0078563410000001</v>
      </c>
      <c r="Q666" s="3">
        <f t="shared" si="123"/>
        <v>1.57384E-2</v>
      </c>
      <c r="R666" s="3">
        <f t="shared" si="125"/>
        <v>1.0157384</v>
      </c>
      <c r="S666" s="17">
        <f t="shared" si="126"/>
        <v>18.477530135043619</v>
      </c>
      <c r="T666" s="18">
        <f>IF(S666&lt;MAX(S$2:S666),(S666-MAX($S$2:S666))/MAX($S$2:S666),"")</f>
        <v>-2.9109633193599334E-3</v>
      </c>
      <c r="U666" s="18">
        <f t="shared" si="122"/>
        <v>-1.836040000000003E-2</v>
      </c>
      <c r="V666" s="18">
        <f t="shared" si="121"/>
        <v>-8.2064151824679646E-2</v>
      </c>
      <c r="W666" s="18" t="str">
        <f t="shared" si="127"/>
        <v/>
      </c>
      <c r="X666" s="16" t="str">
        <f>IF(W666&lt;0,COUNTIF($V$2:V666,W666),"")</f>
        <v/>
      </c>
      <c r="Y666" s="16" t="str">
        <f>IF(W666&lt;0,COUNTIF(U666:$U$1045,W666)-1,"")</f>
        <v/>
      </c>
      <c r="Z666" s="20" t="str">
        <f t="shared" si="132"/>
        <v/>
      </c>
      <c r="AA666" s="15" t="str">
        <f>IF(W666=MIN(W:W),G666,"")</f>
        <v/>
      </c>
    </row>
    <row r="667" spans="7:27" x14ac:dyDescent="0.2">
      <c r="G667" s="15">
        <v>29738</v>
      </c>
      <c r="H667" s="3">
        <v>-7.3200000000000001E-3</v>
      </c>
      <c r="I667" s="3">
        <v>5.9569999999999996E-3</v>
      </c>
      <c r="J667" s="3">
        <v>8.9086860000000007E-3</v>
      </c>
      <c r="K667" s="3">
        <f t="shared" si="128"/>
        <v>-7.3200000000000001E-3</v>
      </c>
      <c r="L667" s="3">
        <f t="shared" si="129"/>
        <v>0.99268000000000001</v>
      </c>
      <c r="M667" s="3">
        <f t="shared" si="130"/>
        <v>5.9569999999999996E-3</v>
      </c>
      <c r="N667" s="3">
        <f t="shared" si="129"/>
        <v>1.005957</v>
      </c>
      <c r="O667" s="3">
        <f t="shared" si="131"/>
        <v>8.9086860000000007E-3</v>
      </c>
      <c r="P667" s="3">
        <f t="shared" si="124"/>
        <v>1.0089086860000001</v>
      </c>
      <c r="Q667" s="3">
        <f t="shared" si="123"/>
        <v>-2.0092E-3</v>
      </c>
      <c r="R667" s="3">
        <f t="shared" si="125"/>
        <v>0.99799079999999996</v>
      </c>
      <c r="S667" s="17">
        <f t="shared" si="126"/>
        <v>18.440405081496287</v>
      </c>
      <c r="T667" s="18">
        <f>IF(S667&lt;MAX(S$2:S667),(S667-MAX($S$2:S667))/MAX($S$2:S667),"")</f>
        <v>-4.9143146118587775E-3</v>
      </c>
      <c r="U667" s="18">
        <f t="shared" si="122"/>
        <v>-1.836040000000003E-2</v>
      </c>
      <c r="V667" s="18">
        <f t="shared" si="121"/>
        <v>-8.2064151824679646E-2</v>
      </c>
      <c r="W667" s="18" t="str">
        <f t="shared" si="127"/>
        <v/>
      </c>
      <c r="X667" s="16" t="str">
        <f>IF(W667&lt;0,COUNTIF($V$2:V667,W667),"")</f>
        <v/>
      </c>
      <c r="Y667" s="16" t="str">
        <f>IF(W667&lt;0,COUNTIF(U667:$U$1045,W667)-1,"")</f>
        <v/>
      </c>
      <c r="Z667" s="20" t="str">
        <f t="shared" si="132"/>
        <v/>
      </c>
      <c r="AA667" s="15" t="str">
        <f>IF(W667=MIN(W:W),G667,"")</f>
        <v/>
      </c>
    </row>
    <row r="668" spans="7:27" x14ac:dyDescent="0.2">
      <c r="G668" s="15">
        <v>29768</v>
      </c>
      <c r="H668" s="3">
        <v>-8.0999999999999996E-4</v>
      </c>
      <c r="I668" s="3">
        <v>-2.6970000000000001E-2</v>
      </c>
      <c r="J668" s="3">
        <v>1.1037528E-2</v>
      </c>
      <c r="K668" s="3">
        <f t="shared" si="128"/>
        <v>-8.0999999999999996E-4</v>
      </c>
      <c r="L668" s="3">
        <f t="shared" si="129"/>
        <v>0.99919000000000002</v>
      </c>
      <c r="M668" s="3">
        <f t="shared" si="130"/>
        <v>-2.6970000000000001E-2</v>
      </c>
      <c r="N668" s="3">
        <f t="shared" si="129"/>
        <v>0.97302999999999995</v>
      </c>
      <c r="O668" s="3">
        <f t="shared" si="131"/>
        <v>1.1037528E-2</v>
      </c>
      <c r="P668" s="3">
        <f t="shared" si="124"/>
        <v>1.0110375279999999</v>
      </c>
      <c r="Q668" s="3">
        <f t="shared" si="123"/>
        <v>-1.1274000000000001E-2</v>
      </c>
      <c r="R668" s="3">
        <f t="shared" si="125"/>
        <v>0.98872599999999999</v>
      </c>
      <c r="S668" s="17">
        <f t="shared" si="126"/>
        <v>18.232507954607499</v>
      </c>
      <c r="T668" s="18">
        <f>IF(S668&lt;MAX(S$2:S668),(S668-MAX($S$2:S668))/MAX($S$2:S668),"")</f>
        <v>-1.6132910628924638E-2</v>
      </c>
      <c r="U668" s="18">
        <f t="shared" si="122"/>
        <v>-1.836040000000003E-2</v>
      </c>
      <c r="V668" s="18">
        <f t="shared" si="121"/>
        <v>-8.2064151824679646E-2</v>
      </c>
      <c r="W668" s="18" t="str">
        <f t="shared" si="127"/>
        <v/>
      </c>
      <c r="X668" s="16" t="str">
        <f>IF(W668&lt;0,COUNTIF($V$2:V668,W668),"")</f>
        <v/>
      </c>
      <c r="Y668" s="16" t="str">
        <f>IF(W668&lt;0,COUNTIF(U668:$U$1045,W668)-1,"")</f>
        <v/>
      </c>
      <c r="Z668" s="20" t="str">
        <f t="shared" si="132"/>
        <v/>
      </c>
      <c r="AA668" s="15" t="str">
        <f>IF(W668=MIN(W:W),G668,"")</f>
        <v/>
      </c>
    </row>
    <row r="669" spans="7:27" x14ac:dyDescent="0.2">
      <c r="G669" s="15">
        <v>29799</v>
      </c>
      <c r="H669" s="3">
        <v>-5.5643999999999999E-2</v>
      </c>
      <c r="I669" s="3">
        <v>-1.7749999999999998E-2</v>
      </c>
      <c r="J669" s="3">
        <v>7.6419210000000003E-3</v>
      </c>
      <c r="K669" s="3">
        <f t="shared" si="128"/>
        <v>-5.5643999999999999E-2</v>
      </c>
      <c r="L669" s="3">
        <f t="shared" si="129"/>
        <v>0.94435599999999997</v>
      </c>
      <c r="M669" s="3">
        <f t="shared" si="130"/>
        <v>-1.7749999999999998E-2</v>
      </c>
      <c r="N669" s="3">
        <f t="shared" si="129"/>
        <v>0.98224999999999996</v>
      </c>
      <c r="O669" s="3">
        <f t="shared" si="131"/>
        <v>7.6419210000000003E-3</v>
      </c>
      <c r="P669" s="3">
        <f t="shared" si="124"/>
        <v>1.0076419210000001</v>
      </c>
      <c r="Q669" s="3">
        <f t="shared" si="123"/>
        <v>-4.0486399999999999E-2</v>
      </c>
      <c r="R669" s="3">
        <f t="shared" si="125"/>
        <v>0.95951359999999997</v>
      </c>
      <c r="S669" s="17">
        <f t="shared" si="126"/>
        <v>17.494339344554078</v>
      </c>
      <c r="T669" s="18">
        <f>IF(S669&lt;MAX(S$2:S669),(S669-MAX($S$2:S669))/MAX($S$2:S669),"")</f>
        <v>-5.5966147156037746E-2</v>
      </c>
      <c r="U669" s="18">
        <f t="shared" si="122"/>
        <v>-5.5966147156037746E-2</v>
      </c>
      <c r="V669" s="18">
        <f t="shared" si="121"/>
        <v>-8.2064151824679646E-2</v>
      </c>
      <c r="W669" s="18" t="str">
        <f t="shared" si="127"/>
        <v/>
      </c>
      <c r="X669" s="16" t="str">
        <f>IF(W669&lt;0,COUNTIF($V$2:V669,W669),"")</f>
        <v/>
      </c>
      <c r="Y669" s="16" t="str">
        <f>IF(W669&lt;0,COUNTIF(U669:$U$1045,W669)-1,"")</f>
        <v/>
      </c>
      <c r="Z669" s="20" t="str">
        <f t="shared" si="132"/>
        <v/>
      </c>
      <c r="AA669" s="15" t="str">
        <f>IF(W669=MIN(W:W),G669,"")</f>
        <v/>
      </c>
    </row>
    <row r="670" spans="7:27" x14ac:dyDescent="0.2">
      <c r="G670" s="15">
        <v>29830</v>
      </c>
      <c r="H670" s="3">
        <v>-5.7031999999999999E-2</v>
      </c>
      <c r="I670" s="3">
        <v>1.6435000000000002E-2</v>
      </c>
      <c r="J670" s="3">
        <v>9.7508130000000005E-3</v>
      </c>
      <c r="K670" s="3">
        <f t="shared" si="128"/>
        <v>-5.7031999999999999E-2</v>
      </c>
      <c r="L670" s="3">
        <f t="shared" si="129"/>
        <v>0.94296800000000003</v>
      </c>
      <c r="M670" s="3">
        <f t="shared" si="130"/>
        <v>1.6435000000000002E-2</v>
      </c>
      <c r="N670" s="3">
        <f t="shared" si="129"/>
        <v>1.016435</v>
      </c>
      <c r="O670" s="3">
        <f t="shared" si="131"/>
        <v>9.7508130000000005E-3</v>
      </c>
      <c r="P670" s="3">
        <f t="shared" si="124"/>
        <v>1.0097508129999999</v>
      </c>
      <c r="Q670" s="3">
        <f t="shared" si="123"/>
        <v>-2.7645199999999998E-2</v>
      </c>
      <c r="R670" s="3">
        <f t="shared" si="125"/>
        <v>0.97235479999999996</v>
      </c>
      <c r="S670" s="17">
        <f t="shared" si="126"/>
        <v>17.010704834506011</v>
      </c>
      <c r="T670" s="18">
        <f>IF(S670&lt;MAX(S$2:S670),(S670-MAX($S$2:S670))/MAX($S$2:S670),"")</f>
        <v>-8.2064151824679646E-2</v>
      </c>
      <c r="U670" s="18">
        <f t="shared" si="122"/>
        <v>-8.2064151824679646E-2</v>
      </c>
      <c r="V670" s="18">
        <f t="shared" si="121"/>
        <v>-8.2064151824679646E-2</v>
      </c>
      <c r="W670" s="18" t="str">
        <f t="shared" si="127"/>
        <v/>
      </c>
      <c r="X670" s="16" t="str">
        <f>IF(W670&lt;0,COUNTIF($V$2:V670,W670),"")</f>
        <v/>
      </c>
      <c r="Y670" s="16" t="str">
        <f>IF(W670&lt;0,COUNTIF(U670:$U$1045,W670)-1,"")</f>
        <v/>
      </c>
      <c r="Z670" s="20" t="str">
        <f t="shared" si="132"/>
        <v/>
      </c>
      <c r="AA670" s="15" t="str">
        <f>IF(W670=MIN(W:W),G670,"")</f>
        <v/>
      </c>
    </row>
    <row r="671" spans="7:27" x14ac:dyDescent="0.2">
      <c r="G671" s="15">
        <v>29860</v>
      </c>
      <c r="H671" s="3">
        <v>5.8583000000000003E-2</v>
      </c>
      <c r="I671" s="3">
        <v>6.1106000000000001E-2</v>
      </c>
      <c r="J671" s="3">
        <v>2.1459230000000001E-3</v>
      </c>
      <c r="K671" s="3">
        <f t="shared" si="128"/>
        <v>5.8583000000000003E-2</v>
      </c>
      <c r="L671" s="3">
        <f t="shared" si="129"/>
        <v>1.0585830000000001</v>
      </c>
      <c r="M671" s="3">
        <f t="shared" si="130"/>
        <v>6.1106000000000001E-2</v>
      </c>
      <c r="N671" s="3">
        <f t="shared" si="129"/>
        <v>1.0611060000000001</v>
      </c>
      <c r="O671" s="3">
        <f t="shared" si="131"/>
        <v>2.1459230000000001E-3</v>
      </c>
      <c r="P671" s="3">
        <f t="shared" si="124"/>
        <v>1.002145923</v>
      </c>
      <c r="Q671" s="3">
        <f t="shared" si="123"/>
        <v>5.9592200000000005E-2</v>
      </c>
      <c r="R671" s="3">
        <f t="shared" si="125"/>
        <v>1.0595922</v>
      </c>
      <c r="S671" s="17">
        <f t="shared" si="126"/>
        <v>18.02441015914486</v>
      </c>
      <c r="T671" s="18">
        <f>IF(S671&lt;MAX(S$2:S671),(S671-MAX($S$2:S671))/MAX($S$2:S671),"")</f>
        <v>-2.7362335173046332E-2</v>
      </c>
      <c r="U671" s="18">
        <f t="shared" si="122"/>
        <v>-8.2064151824679646E-2</v>
      </c>
      <c r="V671" s="18">
        <f t="shared" si="121"/>
        <v>-2.7362335173046332E-2</v>
      </c>
      <c r="W671" s="18" t="str">
        <f t="shared" si="127"/>
        <v/>
      </c>
      <c r="X671" s="16" t="str">
        <f>IF(W671&lt;0,COUNTIF($V$2:V671,W671),"")</f>
        <v/>
      </c>
      <c r="Y671" s="16" t="str">
        <f>IF(W671&lt;0,COUNTIF(U671:$U$1045,W671)-1,"")</f>
        <v/>
      </c>
      <c r="Z671" s="20" t="str">
        <f t="shared" si="132"/>
        <v/>
      </c>
      <c r="AA671" s="15" t="str">
        <f>IF(W671=MIN(W:W),G671,"")</f>
        <v/>
      </c>
    </row>
    <row r="672" spans="7:27" x14ac:dyDescent="0.2">
      <c r="G672" s="15">
        <v>29891</v>
      </c>
      <c r="H672" s="3">
        <v>4.5225000000000001E-2</v>
      </c>
      <c r="I672" s="3">
        <v>6.2382E-2</v>
      </c>
      <c r="J672" s="3">
        <v>3.211991E-3</v>
      </c>
      <c r="K672" s="3">
        <f t="shared" si="128"/>
        <v>4.5225000000000001E-2</v>
      </c>
      <c r="L672" s="3">
        <f t="shared" si="129"/>
        <v>1.0452250000000001</v>
      </c>
      <c r="M672" s="3">
        <f t="shared" si="130"/>
        <v>6.2382E-2</v>
      </c>
      <c r="N672" s="3">
        <f t="shared" si="129"/>
        <v>1.0623819999999999</v>
      </c>
      <c r="O672" s="3">
        <f t="shared" si="131"/>
        <v>3.211991E-3</v>
      </c>
      <c r="P672" s="3">
        <f t="shared" si="124"/>
        <v>1.0032119909999999</v>
      </c>
      <c r="Q672" s="3">
        <f t="shared" si="123"/>
        <v>5.2087800000000004E-2</v>
      </c>
      <c r="R672" s="3">
        <f t="shared" si="125"/>
        <v>1.0520878</v>
      </c>
      <c r="S672" s="17">
        <f t="shared" si="126"/>
        <v>18.963262030632368</v>
      </c>
      <c r="T672" s="18" t="str">
        <f>IF(S672&lt;MAX(S$2:S672),(S672-MAX($S$2:S672))/MAX($S$2:S672),"")</f>
        <v/>
      </c>
      <c r="U672" s="18" t="str">
        <f t="shared" si="122"/>
        <v/>
      </c>
      <c r="V672" s="18" t="str">
        <f t="shared" si="121"/>
        <v/>
      </c>
      <c r="W672" s="18" t="str">
        <f t="shared" si="127"/>
        <v/>
      </c>
      <c r="X672" s="16" t="str">
        <f>IF(W672&lt;0,COUNTIF($V$2:V672,W672),"")</f>
        <v/>
      </c>
      <c r="Y672" s="16" t="str">
        <f>IF(W672&lt;0,COUNTIF(U672:$U$1045,W672)-1,"")</f>
        <v/>
      </c>
      <c r="Z672" s="20" t="str">
        <f t="shared" si="132"/>
        <v/>
      </c>
      <c r="AA672" s="15" t="str">
        <f>IF(W672=MIN(W:W),G672,"")</f>
        <v/>
      </c>
    </row>
    <row r="673" spans="7:27" x14ac:dyDescent="0.2">
      <c r="G673" s="15">
        <v>29921</v>
      </c>
      <c r="H673" s="3">
        <v>-2.7862000000000001E-2</v>
      </c>
      <c r="I673" s="3">
        <v>-1.4160000000000001E-2</v>
      </c>
      <c r="J673" s="3">
        <v>3.2017080000000002E-3</v>
      </c>
      <c r="K673" s="3">
        <f t="shared" si="128"/>
        <v>-2.7862000000000001E-2</v>
      </c>
      <c r="L673" s="3">
        <f t="shared" si="129"/>
        <v>0.97213799999999995</v>
      </c>
      <c r="M673" s="3">
        <f t="shared" si="130"/>
        <v>-1.4160000000000001E-2</v>
      </c>
      <c r="N673" s="3">
        <f t="shared" si="129"/>
        <v>0.98584000000000005</v>
      </c>
      <c r="O673" s="3">
        <f t="shared" si="131"/>
        <v>3.2017080000000002E-3</v>
      </c>
      <c r="P673" s="3">
        <f t="shared" si="124"/>
        <v>1.003201708</v>
      </c>
      <c r="Q673" s="3">
        <f t="shared" si="123"/>
        <v>-2.2381200000000004E-2</v>
      </c>
      <c r="R673" s="3">
        <f t="shared" si="125"/>
        <v>0.97761880000000001</v>
      </c>
      <c r="S673" s="17">
        <f t="shared" si="126"/>
        <v>18.538841470472381</v>
      </c>
      <c r="T673" s="18">
        <f>IF(S673&lt;MAX(S$2:S673),(S673-MAX($S$2:S673))/MAX($S$2:S673),"")</f>
        <v>-2.2381199999999903E-2</v>
      </c>
      <c r="U673" s="18">
        <f t="shared" si="122"/>
        <v>-2.2381199999999903E-2</v>
      </c>
      <c r="V673" s="18">
        <f t="shared" si="121"/>
        <v>-5.9924486758124729E-2</v>
      </c>
      <c r="W673" s="18" t="str">
        <f t="shared" si="127"/>
        <v/>
      </c>
      <c r="X673" s="16" t="str">
        <f>IF(W673&lt;0,COUNTIF($V$2:V673,W673),"")</f>
        <v/>
      </c>
      <c r="Y673" s="16" t="str">
        <f>IF(W673&lt;0,COUNTIF(U673:$U$1045,W673)-1,"")</f>
        <v/>
      </c>
      <c r="Z673" s="20" t="str">
        <f t="shared" si="132"/>
        <v/>
      </c>
      <c r="AA673" s="15" t="str">
        <f>IF(W673=MIN(W:W),G673,"")</f>
        <v/>
      </c>
    </row>
    <row r="674" spans="7:27" x14ac:dyDescent="0.2">
      <c r="G674" s="15">
        <v>29952</v>
      </c>
      <c r="H674" s="3">
        <v>-2.3068999999999999E-2</v>
      </c>
      <c r="I674" s="3">
        <v>4.9750000000000003E-3</v>
      </c>
      <c r="J674" s="3">
        <v>3.191489E-3</v>
      </c>
      <c r="K674" s="3">
        <f t="shared" si="128"/>
        <v>-2.3068999999999999E-2</v>
      </c>
      <c r="L674" s="3">
        <f t="shared" si="129"/>
        <v>0.97693099999999999</v>
      </c>
      <c r="M674" s="3">
        <f t="shared" si="130"/>
        <v>4.9750000000000003E-3</v>
      </c>
      <c r="N674" s="3">
        <f t="shared" si="129"/>
        <v>1.004975</v>
      </c>
      <c r="O674" s="3">
        <f t="shared" si="131"/>
        <v>3.191489E-3</v>
      </c>
      <c r="P674" s="3">
        <f t="shared" si="124"/>
        <v>1.003191489</v>
      </c>
      <c r="Q674" s="3">
        <f t="shared" si="123"/>
        <v>-1.1851399999999998E-2</v>
      </c>
      <c r="R674" s="3">
        <f t="shared" si="125"/>
        <v>0.98814860000000004</v>
      </c>
      <c r="S674" s="17">
        <f t="shared" si="126"/>
        <v>18.319130244669225</v>
      </c>
      <c r="T674" s="18">
        <f>IF(S674&lt;MAX(S$2:S674),(S674-MAX($S$2:S674))/MAX($S$2:S674),"")</f>
        <v>-3.3967351446319884E-2</v>
      </c>
      <c r="U674" s="18">
        <f t="shared" si="122"/>
        <v>-3.3967351446319884E-2</v>
      </c>
      <c r="V674" s="18">
        <f t="shared" si="121"/>
        <v>-5.9924486758124729E-2</v>
      </c>
      <c r="W674" s="18" t="str">
        <f t="shared" si="127"/>
        <v/>
      </c>
      <c r="X674" s="16" t="str">
        <f>IF(W674&lt;0,COUNTIF($V$2:V674,W674),"")</f>
        <v/>
      </c>
      <c r="Y674" s="16" t="str">
        <f>IF(W674&lt;0,COUNTIF(U674:$U$1045,W674)-1,"")</f>
        <v/>
      </c>
      <c r="Z674" s="20" t="str">
        <f t="shared" si="132"/>
        <v/>
      </c>
      <c r="AA674" s="15" t="str">
        <f>IF(W674=MIN(W:W),G674,"")</f>
        <v/>
      </c>
    </row>
    <row r="675" spans="7:27" x14ac:dyDescent="0.2">
      <c r="G675" s="15">
        <v>29983</v>
      </c>
      <c r="H675" s="3">
        <v>-5.0123000000000001E-2</v>
      </c>
      <c r="I675" s="3">
        <v>1.4839E-2</v>
      </c>
      <c r="J675" s="3">
        <v>3.1813359999999999E-3</v>
      </c>
      <c r="K675" s="3">
        <f t="shared" si="128"/>
        <v>-5.0123000000000001E-2</v>
      </c>
      <c r="L675" s="3">
        <f t="shared" si="129"/>
        <v>0.94987699999999997</v>
      </c>
      <c r="M675" s="3">
        <f t="shared" si="130"/>
        <v>1.4839E-2</v>
      </c>
      <c r="N675" s="3">
        <f t="shared" si="129"/>
        <v>1.014839</v>
      </c>
      <c r="O675" s="3">
        <f t="shared" si="131"/>
        <v>3.1813359999999999E-3</v>
      </c>
      <c r="P675" s="3">
        <f t="shared" si="124"/>
        <v>1.0031813359999999</v>
      </c>
      <c r="Q675" s="3">
        <f t="shared" si="123"/>
        <v>-2.4138199999999999E-2</v>
      </c>
      <c r="R675" s="3">
        <f t="shared" si="125"/>
        <v>0.9758618</v>
      </c>
      <c r="S675" s="17">
        <f t="shared" si="126"/>
        <v>17.876939414997349</v>
      </c>
      <c r="T675" s="18">
        <f>IF(S675&lt;MAX(S$2:S675),(S675-MAX($S$2:S675))/MAX($S$2:S675),"")</f>
        <v>-5.7285640723638398E-2</v>
      </c>
      <c r="U675" s="18">
        <f t="shared" si="122"/>
        <v>-5.7285640723638398E-2</v>
      </c>
      <c r="V675" s="18">
        <f t="shared" si="121"/>
        <v>-5.9924486758124729E-2</v>
      </c>
      <c r="W675" s="18" t="str">
        <f t="shared" si="127"/>
        <v/>
      </c>
      <c r="X675" s="16" t="str">
        <f>IF(W675&lt;0,COUNTIF($V$2:V675,W675),"")</f>
        <v/>
      </c>
      <c r="Y675" s="16" t="str">
        <f>IF(W675&lt;0,COUNTIF(U675:$U$1045,W675)-1,"")</f>
        <v/>
      </c>
      <c r="Z675" s="20" t="str">
        <f t="shared" si="132"/>
        <v/>
      </c>
      <c r="AA675" s="15" t="str">
        <f>IF(W675=MIN(W:W),G675,"")</f>
        <v/>
      </c>
    </row>
    <row r="676" spans="7:27" x14ac:dyDescent="0.2">
      <c r="G676" s="15">
        <v>30011</v>
      </c>
      <c r="H676" s="3">
        <v>-7.4819999999999999E-3</v>
      </c>
      <c r="I676" s="3">
        <v>4.2249999999999996E-3</v>
      </c>
      <c r="J676" s="3">
        <v>-1.057082E-3</v>
      </c>
      <c r="K676" s="3">
        <f t="shared" si="128"/>
        <v>-7.4819999999999999E-3</v>
      </c>
      <c r="L676" s="3">
        <f t="shared" si="129"/>
        <v>0.99251800000000001</v>
      </c>
      <c r="M676" s="3">
        <f t="shared" si="130"/>
        <v>4.2249999999999996E-3</v>
      </c>
      <c r="N676" s="3">
        <f t="shared" si="129"/>
        <v>1.0042249999999999</v>
      </c>
      <c r="O676" s="3">
        <f t="shared" si="131"/>
        <v>-1.057082E-3</v>
      </c>
      <c r="P676" s="3">
        <f t="shared" si="124"/>
        <v>0.99894291800000001</v>
      </c>
      <c r="Q676" s="3">
        <f t="shared" si="123"/>
        <v>-2.7992E-3</v>
      </c>
      <c r="R676" s="3">
        <f t="shared" si="125"/>
        <v>0.9972008</v>
      </c>
      <c r="S676" s="17">
        <f t="shared" si="126"/>
        <v>17.826898286186889</v>
      </c>
      <c r="T676" s="18">
        <f>IF(S676&lt;MAX(S$2:S676),(S676-MAX($S$2:S676))/MAX($S$2:S676),"")</f>
        <v>-5.9924486758124729E-2</v>
      </c>
      <c r="U676" s="18">
        <f t="shared" si="122"/>
        <v>-5.9924486758124729E-2</v>
      </c>
      <c r="V676" s="18">
        <f t="shared" si="121"/>
        <v>-5.9924486758124729E-2</v>
      </c>
      <c r="W676" s="18" t="str">
        <f t="shared" si="127"/>
        <v/>
      </c>
      <c r="X676" s="16" t="str">
        <f>IF(W676&lt;0,COUNTIF($V$2:V676,W676),"")</f>
        <v/>
      </c>
      <c r="Y676" s="16" t="str">
        <f>IF(W676&lt;0,COUNTIF(U676:$U$1045,W676)-1,"")</f>
        <v/>
      </c>
      <c r="Z676" s="20" t="str">
        <f t="shared" si="132"/>
        <v/>
      </c>
      <c r="AA676" s="15" t="str">
        <f>IF(W676=MIN(W:W),G676,"")</f>
        <v/>
      </c>
    </row>
    <row r="677" spans="7:27" x14ac:dyDescent="0.2">
      <c r="G677" s="15">
        <v>30042</v>
      </c>
      <c r="H677" s="3">
        <v>4.2583999999999997E-2</v>
      </c>
      <c r="I677" s="3">
        <v>2.9857000000000002E-2</v>
      </c>
      <c r="J677" s="3">
        <v>4.2328039999999997E-3</v>
      </c>
      <c r="K677" s="3">
        <f t="shared" si="128"/>
        <v>4.2583999999999997E-2</v>
      </c>
      <c r="L677" s="3">
        <f t="shared" si="129"/>
        <v>1.042584</v>
      </c>
      <c r="M677" s="3">
        <f t="shared" si="130"/>
        <v>2.9857000000000002E-2</v>
      </c>
      <c r="N677" s="3">
        <f t="shared" si="129"/>
        <v>1.029857</v>
      </c>
      <c r="O677" s="3">
        <f t="shared" si="131"/>
        <v>4.2328039999999997E-3</v>
      </c>
      <c r="P677" s="3">
        <f t="shared" si="124"/>
        <v>1.0042328039999999</v>
      </c>
      <c r="Q677" s="3">
        <f t="shared" si="123"/>
        <v>3.7493199999999997E-2</v>
      </c>
      <c r="R677" s="3">
        <f t="shared" si="125"/>
        <v>1.0374931999999999</v>
      </c>
      <c r="S677" s="17">
        <f t="shared" si="126"/>
        <v>18.495285749010549</v>
      </c>
      <c r="T677" s="18">
        <f>IF(S677&lt;MAX(S$2:S677),(S677-MAX($S$2:S677))/MAX($S$2:S677),"")</f>
        <v>-2.46780475250446E-2</v>
      </c>
      <c r="U677" s="18">
        <f t="shared" si="122"/>
        <v>-5.9924486758124729E-2</v>
      </c>
      <c r="V677" s="18">
        <f t="shared" si="121"/>
        <v>-5.207856802349535E-2</v>
      </c>
      <c r="W677" s="18" t="str">
        <f t="shared" si="127"/>
        <v/>
      </c>
      <c r="X677" s="16" t="str">
        <f>IF(W677&lt;0,COUNTIF($V$2:V677,W677),"")</f>
        <v/>
      </c>
      <c r="Y677" s="16" t="str">
        <f>IF(W677&lt;0,COUNTIF(U677:$U$1045,W677)-1,"")</f>
        <v/>
      </c>
      <c r="Z677" s="20" t="str">
        <f t="shared" si="132"/>
        <v/>
      </c>
      <c r="AA677" s="15" t="str">
        <f>IF(W677=MIN(W:W),G677,"")</f>
        <v/>
      </c>
    </row>
    <row r="678" spans="7:27" x14ac:dyDescent="0.2">
      <c r="G678" s="15">
        <v>30072</v>
      </c>
      <c r="H678" s="3">
        <v>-2.8649999999999998E-2</v>
      </c>
      <c r="I678" s="3">
        <v>1.4619999999999999E-2</v>
      </c>
      <c r="J678" s="3">
        <v>9.4836669999999994E-3</v>
      </c>
      <c r="K678" s="3">
        <f t="shared" si="128"/>
        <v>-2.8649999999999998E-2</v>
      </c>
      <c r="L678" s="3">
        <f t="shared" si="129"/>
        <v>0.97135000000000005</v>
      </c>
      <c r="M678" s="3">
        <f t="shared" si="130"/>
        <v>1.4619999999999999E-2</v>
      </c>
      <c r="N678" s="3">
        <f t="shared" si="129"/>
        <v>1.0146200000000001</v>
      </c>
      <c r="O678" s="3">
        <f t="shared" si="131"/>
        <v>9.4836669999999994E-3</v>
      </c>
      <c r="P678" s="3">
        <f t="shared" si="124"/>
        <v>1.009483667</v>
      </c>
      <c r="Q678" s="3">
        <f t="shared" si="123"/>
        <v>-1.1341999999999998E-2</v>
      </c>
      <c r="R678" s="3">
        <f t="shared" si="125"/>
        <v>0.98865800000000004</v>
      </c>
      <c r="S678" s="17">
        <f t="shared" si="126"/>
        <v>18.285512218045273</v>
      </c>
      <c r="T678" s="18">
        <f>IF(S678&lt;MAX(S$2:S678),(S678-MAX($S$2:S678))/MAX($S$2:S678),"")</f>
        <v>-3.5740149110015433E-2</v>
      </c>
      <c r="U678" s="18">
        <f t="shared" si="122"/>
        <v>-5.9924486758124729E-2</v>
      </c>
      <c r="V678" s="18">
        <f t="shared" ref="V678:V741" si="133">IF(T678="","",MIN(V679,T678))</f>
        <v>-5.207856802349535E-2</v>
      </c>
      <c r="W678" s="18" t="str">
        <f t="shared" si="127"/>
        <v/>
      </c>
      <c r="X678" s="16" t="str">
        <f>IF(W678&lt;0,COUNTIF($V$2:V678,W678),"")</f>
        <v/>
      </c>
      <c r="Y678" s="16" t="str">
        <f>IF(W678&lt;0,COUNTIF(U678:$U$1045,W678)-1,"")</f>
        <v/>
      </c>
      <c r="Z678" s="20" t="str">
        <f t="shared" si="132"/>
        <v/>
      </c>
      <c r="AA678" s="15" t="str">
        <f>IF(W678=MIN(W:W),G678,"")</f>
        <v/>
      </c>
    </row>
    <row r="679" spans="7:27" x14ac:dyDescent="0.2">
      <c r="G679" s="15">
        <v>30103</v>
      </c>
      <c r="H679" s="3">
        <v>-1.924E-2</v>
      </c>
      <c r="I679" s="3">
        <v>-1.35E-2</v>
      </c>
      <c r="J679" s="3">
        <v>1.2526096E-2</v>
      </c>
      <c r="K679" s="3">
        <f t="shared" si="128"/>
        <v>-1.924E-2</v>
      </c>
      <c r="L679" s="3">
        <f t="shared" si="129"/>
        <v>0.98075999999999997</v>
      </c>
      <c r="M679" s="3">
        <f t="shared" si="130"/>
        <v>-1.35E-2</v>
      </c>
      <c r="N679" s="3">
        <f t="shared" si="129"/>
        <v>0.98650000000000004</v>
      </c>
      <c r="O679" s="3">
        <f t="shared" si="131"/>
        <v>1.2526096E-2</v>
      </c>
      <c r="P679" s="3">
        <f t="shared" si="124"/>
        <v>1.012526096</v>
      </c>
      <c r="Q679" s="3">
        <f t="shared" si="123"/>
        <v>-1.6944000000000001E-2</v>
      </c>
      <c r="R679" s="3">
        <f t="shared" si="125"/>
        <v>0.98305600000000004</v>
      </c>
      <c r="S679" s="17">
        <f t="shared" si="126"/>
        <v>17.975682499022714</v>
      </c>
      <c r="T679" s="18">
        <f>IF(S679&lt;MAX(S$2:S679),(S679-MAX($S$2:S679))/MAX($S$2:S679),"")</f>
        <v>-5.207856802349535E-2</v>
      </c>
      <c r="U679" s="18">
        <f t="shared" ref="U679:U742" si="134">IF(T679="","",MIN(U678,T679))</f>
        <v>-5.9924486758124729E-2</v>
      </c>
      <c r="V679" s="18">
        <f t="shared" si="133"/>
        <v>-5.207856802349535E-2</v>
      </c>
      <c r="W679" s="18" t="str">
        <f t="shared" si="127"/>
        <v/>
      </c>
      <c r="X679" s="16" t="str">
        <f>IF(W679&lt;0,COUNTIF($V$2:V679,W679),"")</f>
        <v/>
      </c>
      <c r="Y679" s="16" t="str">
        <f>IF(W679&lt;0,COUNTIF(U679:$U$1045,W679)-1,"")</f>
        <v/>
      </c>
      <c r="Z679" s="20" t="str">
        <f t="shared" si="132"/>
        <v/>
      </c>
      <c r="AA679" s="15" t="str">
        <f>IF(W679=MIN(W:W),G679,"")</f>
        <v/>
      </c>
    </row>
    <row r="680" spans="7:27" x14ac:dyDescent="0.2">
      <c r="G680" s="15">
        <v>30133</v>
      </c>
      <c r="H680" s="3">
        <v>-2.2381999999999999E-2</v>
      </c>
      <c r="I680" s="3">
        <v>4.6371999999999997E-2</v>
      </c>
      <c r="J680" s="3">
        <v>5.1546389999999999E-3</v>
      </c>
      <c r="K680" s="3">
        <f t="shared" si="128"/>
        <v>-2.2381999999999999E-2</v>
      </c>
      <c r="L680" s="3">
        <f t="shared" si="129"/>
        <v>0.97761799999999999</v>
      </c>
      <c r="M680" s="3">
        <f t="shared" si="130"/>
        <v>4.6371999999999997E-2</v>
      </c>
      <c r="N680" s="3">
        <f t="shared" si="129"/>
        <v>1.0463720000000001</v>
      </c>
      <c r="O680" s="3">
        <f t="shared" si="131"/>
        <v>5.1546389999999999E-3</v>
      </c>
      <c r="P680" s="3">
        <f t="shared" si="124"/>
        <v>1.0051546389999999</v>
      </c>
      <c r="Q680" s="3">
        <f t="shared" si="123"/>
        <v>5.1196000000000019E-3</v>
      </c>
      <c r="R680" s="3">
        <f t="shared" si="125"/>
        <v>1.0051196</v>
      </c>
      <c r="S680" s="17">
        <f t="shared" si="126"/>
        <v>18.06771080314471</v>
      </c>
      <c r="T680" s="18">
        <f>IF(S680&lt;MAX(S$2:S680),(S680-MAX($S$2:S680))/MAX($S$2:S680),"")</f>
        <v>-4.7225589460348466E-2</v>
      </c>
      <c r="U680" s="18">
        <f t="shared" si="134"/>
        <v>-5.9924486758124729E-2</v>
      </c>
      <c r="V680" s="18">
        <f t="shared" si="133"/>
        <v>-4.7225589460348466E-2</v>
      </c>
      <c r="W680" s="18" t="str">
        <f t="shared" si="127"/>
        <v/>
      </c>
      <c r="X680" s="16" t="str">
        <f>IF(W680&lt;0,COUNTIF($V$2:V680,W680),"")</f>
        <v/>
      </c>
      <c r="Y680" s="16" t="str">
        <f>IF(W680&lt;0,COUNTIF(U680:$U$1045,W680)-1,"")</f>
        <v/>
      </c>
      <c r="Z680" s="20" t="str">
        <f t="shared" si="132"/>
        <v/>
      </c>
      <c r="AA680" s="15" t="str">
        <f>IF(W680=MIN(W:W),G680,"")</f>
        <v/>
      </c>
    </row>
    <row r="681" spans="7:27" x14ac:dyDescent="0.2">
      <c r="G681" s="15">
        <v>30164</v>
      </c>
      <c r="H681" s="3">
        <v>0.124441</v>
      </c>
      <c r="I681" s="3">
        <v>4.6876000000000001E-2</v>
      </c>
      <c r="J681" s="3">
        <v>2.0512820000000002E-3</v>
      </c>
      <c r="K681" s="3">
        <f t="shared" si="128"/>
        <v>0.124441</v>
      </c>
      <c r="L681" s="3">
        <f t="shared" si="129"/>
        <v>1.124441</v>
      </c>
      <c r="M681" s="3">
        <f t="shared" si="130"/>
        <v>4.6876000000000001E-2</v>
      </c>
      <c r="N681" s="3">
        <f t="shared" si="129"/>
        <v>1.0468759999999999</v>
      </c>
      <c r="O681" s="3">
        <f t="shared" si="131"/>
        <v>2.0512820000000002E-3</v>
      </c>
      <c r="P681" s="3">
        <f t="shared" si="124"/>
        <v>1.002051282</v>
      </c>
      <c r="Q681" s="3">
        <f t="shared" si="123"/>
        <v>9.3414999999999998E-2</v>
      </c>
      <c r="R681" s="3">
        <f t="shared" si="125"/>
        <v>1.093415</v>
      </c>
      <c r="S681" s="17">
        <f t="shared" si="126"/>
        <v>19.755506007820472</v>
      </c>
      <c r="T681" s="18" t="str">
        <f>IF(S681&lt;MAX(S$2:S681),(S681-MAX($S$2:S681))/MAX($S$2:S681),"")</f>
        <v/>
      </c>
      <c r="U681" s="18" t="str">
        <f t="shared" si="134"/>
        <v/>
      </c>
      <c r="V681" s="18" t="str">
        <f t="shared" si="133"/>
        <v/>
      </c>
      <c r="W681" s="18" t="str">
        <f t="shared" si="127"/>
        <v/>
      </c>
      <c r="X681" s="16" t="str">
        <f>IF(W681&lt;0,COUNTIF($V$2:V681,W681),"")</f>
        <v/>
      </c>
      <c r="Y681" s="16" t="str">
        <f>IF(W681&lt;0,COUNTIF(U681:$U$1045,W681)-1,"")</f>
        <v/>
      </c>
      <c r="Z681" s="20" t="str">
        <f t="shared" si="132"/>
        <v/>
      </c>
      <c r="AA681" s="15" t="str">
        <f>IF(W681=MIN(W:W),G681,"")</f>
        <v/>
      </c>
    </row>
    <row r="682" spans="7:27" x14ac:dyDescent="0.2">
      <c r="G682" s="15">
        <v>30195</v>
      </c>
      <c r="H682" s="3">
        <v>1.4385E-2</v>
      </c>
      <c r="I682" s="3">
        <v>3.2496999999999998E-2</v>
      </c>
      <c r="J682" s="3">
        <v>2.0470829999999999E-3</v>
      </c>
      <c r="K682" s="3">
        <f t="shared" si="128"/>
        <v>1.4385E-2</v>
      </c>
      <c r="L682" s="3">
        <f t="shared" si="129"/>
        <v>1.0143850000000001</v>
      </c>
      <c r="M682" s="3">
        <f t="shared" si="130"/>
        <v>3.2496999999999998E-2</v>
      </c>
      <c r="N682" s="3">
        <f t="shared" si="129"/>
        <v>1.032497</v>
      </c>
      <c r="O682" s="3">
        <f t="shared" si="131"/>
        <v>2.0470829999999999E-3</v>
      </c>
      <c r="P682" s="3">
        <f t="shared" si="124"/>
        <v>1.0020470829999999</v>
      </c>
      <c r="Q682" s="3">
        <f t="shared" si="123"/>
        <v>2.1629799999999998E-2</v>
      </c>
      <c r="R682" s="3">
        <f t="shared" si="125"/>
        <v>1.0216297999999999</v>
      </c>
      <c r="S682" s="17">
        <f t="shared" si="126"/>
        <v>20.182813651668425</v>
      </c>
      <c r="T682" s="18" t="str">
        <f>IF(S682&lt;MAX(S$2:S682),(S682-MAX($S$2:S682))/MAX($S$2:S682),"")</f>
        <v/>
      </c>
      <c r="U682" s="18" t="str">
        <f t="shared" si="134"/>
        <v/>
      </c>
      <c r="V682" s="18" t="str">
        <f t="shared" si="133"/>
        <v/>
      </c>
      <c r="W682" s="18" t="str">
        <f t="shared" si="127"/>
        <v/>
      </c>
      <c r="X682" s="16" t="str">
        <f>IF(W682&lt;0,COUNTIF($V$2:V682,W682),"")</f>
        <v/>
      </c>
      <c r="Y682" s="16" t="str">
        <f>IF(W682&lt;0,COUNTIF(U682:$U$1045,W682)-1,"")</f>
        <v/>
      </c>
      <c r="Z682" s="20" t="str">
        <f t="shared" si="132"/>
        <v/>
      </c>
      <c r="AA682" s="15" t="str">
        <f>IF(W682=MIN(W:W),G682,"")</f>
        <v/>
      </c>
    </row>
    <row r="683" spans="7:27" x14ac:dyDescent="0.2">
      <c r="G683" s="15">
        <v>30225</v>
      </c>
      <c r="H683" s="3">
        <v>0.117184</v>
      </c>
      <c r="I683" s="3">
        <v>5.3095999999999997E-2</v>
      </c>
      <c r="J683" s="3">
        <v>3.0643509999999999E-3</v>
      </c>
      <c r="K683" s="3">
        <f t="shared" si="128"/>
        <v>0.117184</v>
      </c>
      <c r="L683" s="3">
        <f t="shared" si="129"/>
        <v>1.117184</v>
      </c>
      <c r="M683" s="3">
        <f t="shared" si="130"/>
        <v>5.3095999999999997E-2</v>
      </c>
      <c r="N683" s="3">
        <f t="shared" si="129"/>
        <v>1.053096</v>
      </c>
      <c r="O683" s="3">
        <f t="shared" si="131"/>
        <v>3.0643509999999999E-3</v>
      </c>
      <c r="P683" s="3">
        <f t="shared" si="124"/>
        <v>1.0030643509999999</v>
      </c>
      <c r="Q683" s="3">
        <f t="shared" si="123"/>
        <v>9.15488E-2</v>
      </c>
      <c r="R683" s="3">
        <f t="shared" si="125"/>
        <v>1.0915488</v>
      </c>
      <c r="S683" s="17">
        <f t="shared" si="126"/>
        <v>22.030526022102286</v>
      </c>
      <c r="T683" s="18" t="str">
        <f>IF(S683&lt;MAX(S$2:S683),(S683-MAX($S$2:S683))/MAX($S$2:S683),"")</f>
        <v/>
      </c>
      <c r="U683" s="18" t="str">
        <f t="shared" si="134"/>
        <v/>
      </c>
      <c r="V683" s="18" t="str">
        <f t="shared" si="133"/>
        <v/>
      </c>
      <c r="W683" s="18" t="str">
        <f t="shared" si="127"/>
        <v/>
      </c>
      <c r="X683" s="16" t="str">
        <f>IF(W683&lt;0,COUNTIF($V$2:V683,W683),"")</f>
        <v/>
      </c>
      <c r="Y683" s="16" t="str">
        <f>IF(W683&lt;0,COUNTIF(U683:$U$1045,W683)-1,"")</f>
        <v/>
      </c>
      <c r="Z683" s="20" t="str">
        <f t="shared" si="132"/>
        <v/>
      </c>
      <c r="AA683" s="15" t="str">
        <f>IF(W683=MIN(W:W),G683,"")</f>
        <v/>
      </c>
    </row>
    <row r="684" spans="7:27" x14ac:dyDescent="0.2">
      <c r="G684" s="15">
        <v>30256</v>
      </c>
      <c r="H684" s="3">
        <v>4.8753999999999999E-2</v>
      </c>
      <c r="I684" s="3">
        <v>8.0070000000000002E-3</v>
      </c>
      <c r="J684" s="3">
        <v>-2.03666E-3</v>
      </c>
      <c r="K684" s="3">
        <f t="shared" si="128"/>
        <v>4.8753999999999999E-2</v>
      </c>
      <c r="L684" s="3">
        <f t="shared" si="129"/>
        <v>1.048754</v>
      </c>
      <c r="M684" s="3">
        <f t="shared" si="130"/>
        <v>8.0070000000000002E-3</v>
      </c>
      <c r="N684" s="3">
        <f t="shared" si="129"/>
        <v>1.0080070000000001</v>
      </c>
      <c r="O684" s="3">
        <f t="shared" si="131"/>
        <v>-2.03666E-3</v>
      </c>
      <c r="P684" s="3">
        <f t="shared" si="124"/>
        <v>0.99796333999999998</v>
      </c>
      <c r="Q684" s="3">
        <f t="shared" si="123"/>
        <v>3.2455199999999997E-2</v>
      </c>
      <c r="R684" s="3">
        <f t="shared" si="125"/>
        <v>1.0324552</v>
      </c>
      <c r="S684" s="17">
        <f t="shared" si="126"/>
        <v>22.74553115025482</v>
      </c>
      <c r="T684" s="18" t="str">
        <f>IF(S684&lt;MAX(S$2:S684),(S684-MAX($S$2:S684))/MAX($S$2:S684),"")</f>
        <v/>
      </c>
      <c r="U684" s="18" t="str">
        <f t="shared" si="134"/>
        <v/>
      </c>
      <c r="V684" s="18" t="str">
        <f t="shared" si="133"/>
        <v/>
      </c>
      <c r="W684" s="18" t="str">
        <f t="shared" si="127"/>
        <v/>
      </c>
      <c r="X684" s="16" t="str">
        <f>IF(W684&lt;0,COUNTIF($V$2:V684,W684),"")</f>
        <v/>
      </c>
      <c r="Y684" s="16" t="str">
        <f>IF(W684&lt;0,COUNTIF(U684:$U$1045,W684)-1,"")</f>
        <v/>
      </c>
      <c r="Z684" s="20" t="str">
        <f t="shared" si="132"/>
        <v/>
      </c>
      <c r="AA684" s="15" t="str">
        <f>IF(W684=MIN(W:W),G684,"")</f>
        <v/>
      </c>
    </row>
    <row r="685" spans="7:27" x14ac:dyDescent="0.2">
      <c r="G685" s="15">
        <v>30286</v>
      </c>
      <c r="H685" s="3">
        <v>1.2421E-2</v>
      </c>
      <c r="I685" s="3">
        <v>1.8478999999999999E-2</v>
      </c>
      <c r="J685" s="3">
        <v>-4.0816330000000003E-3</v>
      </c>
      <c r="K685" s="3">
        <f t="shared" si="128"/>
        <v>1.2421E-2</v>
      </c>
      <c r="L685" s="3">
        <f t="shared" si="129"/>
        <v>1.012421</v>
      </c>
      <c r="M685" s="3">
        <f t="shared" si="130"/>
        <v>1.8478999999999999E-2</v>
      </c>
      <c r="N685" s="3">
        <f t="shared" si="129"/>
        <v>1.0184789999999999</v>
      </c>
      <c r="O685" s="3">
        <f t="shared" si="131"/>
        <v>-4.0816330000000003E-3</v>
      </c>
      <c r="P685" s="3">
        <f t="shared" si="124"/>
        <v>0.99591836700000003</v>
      </c>
      <c r="Q685" s="3">
        <f t="shared" si="123"/>
        <v>1.4844199999999998E-2</v>
      </c>
      <c r="R685" s="3">
        <f t="shared" si="125"/>
        <v>1.0148442</v>
      </c>
      <c r="S685" s="17">
        <f t="shared" si="126"/>
        <v>23.083170363755432</v>
      </c>
      <c r="T685" s="18" t="str">
        <f>IF(S685&lt;MAX(S$2:S685),(S685-MAX($S$2:S685))/MAX($S$2:S685),"")</f>
        <v/>
      </c>
      <c r="U685" s="18" t="str">
        <f t="shared" si="134"/>
        <v/>
      </c>
      <c r="V685" s="18" t="str">
        <f t="shared" si="133"/>
        <v/>
      </c>
      <c r="W685" s="18" t="str">
        <f t="shared" si="127"/>
        <v/>
      </c>
      <c r="X685" s="16" t="str">
        <f>IF(W685&lt;0,COUNTIF($V$2:V685,W685),"")</f>
        <v/>
      </c>
      <c r="Y685" s="16" t="str">
        <f>IF(W685&lt;0,COUNTIF(U685:$U$1045,W685)-1,"")</f>
        <v/>
      </c>
      <c r="Z685" s="20" t="str">
        <f t="shared" si="132"/>
        <v/>
      </c>
      <c r="AA685" s="15" t="str">
        <f>IF(W685=MIN(W:W),G685,"")</f>
        <v/>
      </c>
    </row>
    <row r="686" spans="7:27" x14ac:dyDescent="0.2">
      <c r="G686" s="15">
        <v>30317</v>
      </c>
      <c r="H686" s="3">
        <v>3.9752999999999997E-2</v>
      </c>
      <c r="I686" s="3">
        <v>7.2800000000000002E-4</v>
      </c>
      <c r="J686" s="3">
        <v>2.0491799999999998E-3</v>
      </c>
      <c r="K686" s="3">
        <f t="shared" si="128"/>
        <v>3.9752999999999997E-2</v>
      </c>
      <c r="L686" s="3">
        <f t="shared" si="129"/>
        <v>1.0397529999999999</v>
      </c>
      <c r="M686" s="3">
        <f t="shared" si="130"/>
        <v>7.2800000000000002E-4</v>
      </c>
      <c r="N686" s="3">
        <f t="shared" si="129"/>
        <v>1.0007280000000001</v>
      </c>
      <c r="O686" s="3">
        <f t="shared" si="131"/>
        <v>2.0491799999999998E-3</v>
      </c>
      <c r="P686" s="3">
        <f t="shared" si="124"/>
        <v>1.00204918</v>
      </c>
      <c r="Q686" s="3">
        <f t="shared" si="123"/>
        <v>2.4142999999999994E-2</v>
      </c>
      <c r="R686" s="3">
        <f t="shared" si="125"/>
        <v>1.024143</v>
      </c>
      <c r="S686" s="17">
        <f t="shared" si="126"/>
        <v>23.640467345847579</v>
      </c>
      <c r="T686" s="18" t="str">
        <f>IF(S686&lt;MAX(S$2:S686),(S686-MAX($S$2:S686))/MAX($S$2:S686),"")</f>
        <v/>
      </c>
      <c r="U686" s="18" t="str">
        <f t="shared" si="134"/>
        <v/>
      </c>
      <c r="V686" s="18" t="str">
        <f t="shared" si="133"/>
        <v/>
      </c>
      <c r="W686" s="18" t="str">
        <f t="shared" si="127"/>
        <v/>
      </c>
      <c r="X686" s="16" t="str">
        <f>IF(W686&lt;0,COUNTIF($V$2:V686,W686),"")</f>
        <v/>
      </c>
      <c r="Y686" s="16" t="str">
        <f>IF(W686&lt;0,COUNTIF(U686:$U$1045,W686)-1,"")</f>
        <v/>
      </c>
      <c r="Z686" s="20" t="str">
        <f t="shared" si="132"/>
        <v/>
      </c>
      <c r="AA686" s="15" t="str">
        <f>IF(W686=MIN(W:W),G686,"")</f>
        <v/>
      </c>
    </row>
    <row r="687" spans="7:27" x14ac:dyDescent="0.2">
      <c r="G687" s="15">
        <v>30348</v>
      </c>
      <c r="H687" s="3">
        <v>3.0544000000000002E-2</v>
      </c>
      <c r="I687" s="3">
        <v>2.5222999999999999E-2</v>
      </c>
      <c r="J687" s="3">
        <v>1.022495E-3</v>
      </c>
      <c r="K687" s="3">
        <f t="shared" si="128"/>
        <v>3.0544000000000002E-2</v>
      </c>
      <c r="L687" s="3">
        <f t="shared" si="129"/>
        <v>1.0305439999999999</v>
      </c>
      <c r="M687" s="3">
        <f t="shared" si="130"/>
        <v>2.5222999999999999E-2</v>
      </c>
      <c r="N687" s="3">
        <f t="shared" si="129"/>
        <v>1.025223</v>
      </c>
      <c r="O687" s="3">
        <f t="shared" si="131"/>
        <v>1.022495E-3</v>
      </c>
      <c r="P687" s="3">
        <f t="shared" si="124"/>
        <v>1.001022495</v>
      </c>
      <c r="Q687" s="3">
        <f t="shared" si="123"/>
        <v>2.8415599999999999E-2</v>
      </c>
      <c r="R687" s="3">
        <f t="shared" si="125"/>
        <v>1.0284156</v>
      </c>
      <c r="S687" s="17">
        <f t="shared" si="126"/>
        <v>24.312225409760245</v>
      </c>
      <c r="T687" s="18" t="str">
        <f>IF(S687&lt;MAX(S$2:S687),(S687-MAX($S$2:S687))/MAX($S$2:S687),"")</f>
        <v/>
      </c>
      <c r="U687" s="18" t="str">
        <f t="shared" si="134"/>
        <v/>
      </c>
      <c r="V687" s="18" t="str">
        <f t="shared" si="133"/>
        <v/>
      </c>
      <c r="W687" s="18" t="str">
        <f t="shared" si="127"/>
        <v/>
      </c>
      <c r="X687" s="16" t="str">
        <f>IF(W687&lt;0,COUNTIF($V$2:V687,W687),"")</f>
        <v/>
      </c>
      <c r="Y687" s="16" t="str">
        <f>IF(W687&lt;0,COUNTIF(U687:$U$1045,W687)-1,"")</f>
        <v/>
      </c>
      <c r="Z687" s="20" t="str">
        <f t="shared" si="132"/>
        <v/>
      </c>
      <c r="AA687" s="15" t="str">
        <f>IF(W687=MIN(W:W),G687,"")</f>
        <v/>
      </c>
    </row>
    <row r="688" spans="7:27" x14ac:dyDescent="0.2">
      <c r="G688" s="15">
        <v>30376</v>
      </c>
      <c r="H688" s="3">
        <v>3.3984E-2</v>
      </c>
      <c r="I688" s="3">
        <v>-4.8500000000000001E-3</v>
      </c>
      <c r="J688" s="3">
        <v>0</v>
      </c>
      <c r="K688" s="3">
        <f t="shared" si="128"/>
        <v>3.3984E-2</v>
      </c>
      <c r="L688" s="3">
        <f t="shared" si="129"/>
        <v>1.033984</v>
      </c>
      <c r="M688" s="3">
        <f t="shared" si="130"/>
        <v>-4.8500000000000001E-3</v>
      </c>
      <c r="N688" s="3">
        <f t="shared" si="129"/>
        <v>0.99514999999999998</v>
      </c>
      <c r="O688" s="3">
        <f t="shared" si="131"/>
        <v>0</v>
      </c>
      <c r="P688" s="3">
        <f t="shared" si="124"/>
        <v>1</v>
      </c>
      <c r="Q688" s="3">
        <f t="shared" si="123"/>
        <v>1.8450399999999999E-2</v>
      </c>
      <c r="R688" s="3">
        <f t="shared" si="125"/>
        <v>1.0184504000000001</v>
      </c>
      <c r="S688" s="17">
        <f t="shared" si="126"/>
        <v>24.760795693460487</v>
      </c>
      <c r="T688" s="18" t="str">
        <f>IF(S688&lt;MAX(S$2:S688),(S688-MAX($S$2:S688))/MAX($S$2:S688),"")</f>
        <v/>
      </c>
      <c r="U688" s="18" t="str">
        <f t="shared" si="134"/>
        <v/>
      </c>
      <c r="V688" s="18" t="str">
        <f t="shared" si="133"/>
        <v/>
      </c>
      <c r="W688" s="18" t="str">
        <f t="shared" si="127"/>
        <v/>
      </c>
      <c r="X688" s="16" t="str">
        <f>IF(W688&lt;0,COUNTIF($V$2:V688,W688),"")</f>
        <v/>
      </c>
      <c r="Y688" s="16" t="str">
        <f>IF(W688&lt;0,COUNTIF(U688:$U$1045,W688)-1,"")</f>
        <v/>
      </c>
      <c r="Z688" s="20" t="str">
        <f t="shared" si="132"/>
        <v/>
      </c>
      <c r="AA688" s="15" t="str">
        <f>IF(W688=MIN(W:W),G688,"")</f>
        <v/>
      </c>
    </row>
    <row r="689" spans="7:27" x14ac:dyDescent="0.2">
      <c r="G689" s="15">
        <v>30407</v>
      </c>
      <c r="H689" s="3">
        <v>7.2937000000000002E-2</v>
      </c>
      <c r="I689" s="3">
        <v>2.5891000000000001E-2</v>
      </c>
      <c r="J689" s="3">
        <v>7.1501530000000002E-3</v>
      </c>
      <c r="K689" s="3">
        <f t="shared" si="128"/>
        <v>7.2937000000000002E-2</v>
      </c>
      <c r="L689" s="3">
        <f t="shared" si="129"/>
        <v>1.072937</v>
      </c>
      <c r="M689" s="3">
        <f t="shared" si="130"/>
        <v>2.5891000000000001E-2</v>
      </c>
      <c r="N689" s="3">
        <f t="shared" si="129"/>
        <v>1.0258910000000001</v>
      </c>
      <c r="O689" s="3">
        <f t="shared" si="131"/>
        <v>7.1501530000000002E-3</v>
      </c>
      <c r="P689" s="3">
        <f t="shared" si="124"/>
        <v>1.007150153</v>
      </c>
      <c r="Q689" s="3">
        <f t="shared" si="123"/>
        <v>5.4118600000000003E-2</v>
      </c>
      <c r="R689" s="3">
        <f t="shared" si="125"/>
        <v>1.0541186</v>
      </c>
      <c r="S689" s="17">
        <f t="shared" si="126"/>
        <v>26.1008152912766</v>
      </c>
      <c r="T689" s="18" t="str">
        <f>IF(S689&lt;MAX(S$2:S689),(S689-MAX($S$2:S689))/MAX($S$2:S689),"")</f>
        <v/>
      </c>
      <c r="U689" s="18" t="str">
        <f t="shared" si="134"/>
        <v/>
      </c>
      <c r="V689" s="18" t="str">
        <f t="shared" si="133"/>
        <v/>
      </c>
      <c r="W689" s="18" t="str">
        <f t="shared" si="127"/>
        <v/>
      </c>
      <c r="X689" s="16" t="str">
        <f>IF(W689&lt;0,COUNTIF($V$2:V689,W689),"")</f>
        <v/>
      </c>
      <c r="Y689" s="16" t="str">
        <f>IF(W689&lt;0,COUNTIF(U689:$U$1045,W689)-1,"")</f>
        <v/>
      </c>
      <c r="Z689" s="20" t="str">
        <f t="shared" si="132"/>
        <v/>
      </c>
      <c r="AA689" s="15" t="str">
        <f>IF(W689=MIN(W:W),G689,"")</f>
        <v/>
      </c>
    </row>
    <row r="690" spans="7:27" x14ac:dyDescent="0.2">
      <c r="G690" s="15">
        <v>30437</v>
      </c>
      <c r="H690" s="3">
        <v>7.6810000000000003E-3</v>
      </c>
      <c r="I690" s="3">
        <v>-1.223E-2</v>
      </c>
      <c r="J690" s="3">
        <v>6.085193E-3</v>
      </c>
      <c r="K690" s="3">
        <f t="shared" si="128"/>
        <v>7.6810000000000003E-3</v>
      </c>
      <c r="L690" s="3">
        <f t="shared" si="129"/>
        <v>1.007681</v>
      </c>
      <c r="M690" s="3">
        <f t="shared" si="130"/>
        <v>-1.223E-2</v>
      </c>
      <c r="N690" s="3">
        <f t="shared" si="129"/>
        <v>0.98777000000000004</v>
      </c>
      <c r="O690" s="3">
        <f t="shared" si="131"/>
        <v>6.085193E-3</v>
      </c>
      <c r="P690" s="3">
        <f t="shared" si="124"/>
        <v>1.0060851930000001</v>
      </c>
      <c r="Q690" s="3">
        <f t="shared" si="123"/>
        <v>-2.8340000000000049E-4</v>
      </c>
      <c r="R690" s="3">
        <f t="shared" si="125"/>
        <v>0.99971659999999996</v>
      </c>
      <c r="S690" s="17">
        <f t="shared" si="126"/>
        <v>26.093418320223051</v>
      </c>
      <c r="T690" s="18">
        <f>IF(S690&lt;MAX(S$2:S690),(S690-MAX($S$2:S690))/MAX($S$2:S690),"")</f>
        <v>-2.8340000000003264E-4</v>
      </c>
      <c r="U690" s="18">
        <f t="shared" si="134"/>
        <v>-2.8340000000003264E-4</v>
      </c>
      <c r="V690" s="18">
        <f t="shared" si="133"/>
        <v>-2.8340000000003264E-4</v>
      </c>
      <c r="W690" s="18" t="str">
        <f t="shared" si="127"/>
        <v/>
      </c>
      <c r="X690" s="16" t="str">
        <f>IF(W690&lt;0,COUNTIF($V$2:V690,W690),"")</f>
        <v/>
      </c>
      <c r="Y690" s="16" t="str">
        <f>IF(W690&lt;0,COUNTIF(U690:$U$1045,W690)-1,"")</f>
        <v/>
      </c>
      <c r="Z690" s="20" t="str">
        <f t="shared" si="132"/>
        <v/>
      </c>
      <c r="AA690" s="15" t="str">
        <f>IF(W690=MIN(W:W),G690,"")</f>
        <v/>
      </c>
    </row>
    <row r="691" spans="7:27" x14ac:dyDescent="0.2">
      <c r="G691" s="15">
        <v>30468</v>
      </c>
      <c r="H691" s="3">
        <v>3.7394999999999998E-2</v>
      </c>
      <c r="I691" s="3">
        <v>1.6379999999999999E-3</v>
      </c>
      <c r="J691" s="3">
        <v>3.024194E-3</v>
      </c>
      <c r="K691" s="3">
        <f t="shared" si="128"/>
        <v>3.7394999999999998E-2</v>
      </c>
      <c r="L691" s="3">
        <f t="shared" si="129"/>
        <v>1.0373950000000001</v>
      </c>
      <c r="M691" s="3">
        <f t="shared" si="130"/>
        <v>1.6379999999999999E-3</v>
      </c>
      <c r="N691" s="3">
        <f t="shared" si="129"/>
        <v>1.001638</v>
      </c>
      <c r="O691" s="3">
        <f t="shared" si="131"/>
        <v>3.024194E-3</v>
      </c>
      <c r="P691" s="3">
        <f t="shared" si="124"/>
        <v>1.003024194</v>
      </c>
      <c r="Q691" s="3">
        <f t="shared" si="123"/>
        <v>2.30922E-2</v>
      </c>
      <c r="R691" s="3">
        <f t="shared" si="125"/>
        <v>1.0230922</v>
      </c>
      <c r="S691" s="17">
        <f t="shared" si="126"/>
        <v>26.695972754757307</v>
      </c>
      <c r="T691" s="18" t="str">
        <f>IF(S691&lt;MAX(S$2:S691),(S691-MAX($S$2:S691))/MAX($S$2:S691),"")</f>
        <v/>
      </c>
      <c r="U691" s="18" t="str">
        <f t="shared" si="134"/>
        <v/>
      </c>
      <c r="V691" s="18" t="str">
        <f t="shared" si="133"/>
        <v/>
      </c>
      <c r="W691" s="18" t="str">
        <f t="shared" si="127"/>
        <v/>
      </c>
      <c r="X691" s="16" t="str">
        <f>IF(W691&lt;0,COUNTIF($V$2:V691,W691),"")</f>
        <v/>
      </c>
      <c r="Y691" s="16" t="str">
        <f>IF(W691&lt;0,COUNTIF(U691:$U$1045,W691)-1,"")</f>
        <v/>
      </c>
      <c r="Z691" s="20" t="str">
        <f t="shared" si="132"/>
        <v/>
      </c>
      <c r="AA691" s="15" t="str">
        <f>IF(W691=MIN(W:W),G691,"")</f>
        <v/>
      </c>
    </row>
    <row r="692" spans="7:27" x14ac:dyDescent="0.2">
      <c r="G692" s="15">
        <v>30498</v>
      </c>
      <c r="H692" s="3">
        <v>-3.3570999999999997E-2</v>
      </c>
      <c r="I692" s="3">
        <v>-1.983E-2</v>
      </c>
      <c r="J692" s="3">
        <v>4.0201009999999999E-3</v>
      </c>
      <c r="K692" s="3">
        <f t="shared" si="128"/>
        <v>-3.3570999999999997E-2</v>
      </c>
      <c r="L692" s="3">
        <f t="shared" si="129"/>
        <v>0.96642899999999998</v>
      </c>
      <c r="M692" s="3">
        <f t="shared" si="130"/>
        <v>-1.983E-2</v>
      </c>
      <c r="N692" s="3">
        <f t="shared" si="129"/>
        <v>0.98016999999999999</v>
      </c>
      <c r="O692" s="3">
        <f t="shared" si="131"/>
        <v>4.0201009999999999E-3</v>
      </c>
      <c r="P692" s="3">
        <f t="shared" si="124"/>
        <v>1.0040201010000001</v>
      </c>
      <c r="Q692" s="3">
        <f t="shared" si="123"/>
        <v>-2.8074599999999998E-2</v>
      </c>
      <c r="R692" s="3">
        <f t="shared" si="125"/>
        <v>0.97192540000000005</v>
      </c>
      <c r="S692" s="17">
        <f t="shared" si="126"/>
        <v>25.946493998056599</v>
      </c>
      <c r="T692" s="18">
        <f>IF(S692&lt;MAX(S$2:S692),(S692-MAX($S$2:S692))/MAX($S$2:S692),"")</f>
        <v>-2.8074599999999918E-2</v>
      </c>
      <c r="U692" s="18">
        <f t="shared" si="134"/>
        <v>-2.8074599999999918E-2</v>
      </c>
      <c r="V692" s="18">
        <f t="shared" si="133"/>
        <v>-2.8074599999999918E-2</v>
      </c>
      <c r="W692" s="18" t="str">
        <f t="shared" si="127"/>
        <v/>
      </c>
      <c r="X692" s="16" t="str">
        <f>IF(W692&lt;0,COUNTIF($V$2:V692,W692),"")</f>
        <v/>
      </c>
      <c r="Y692" s="16" t="str">
        <f>IF(W692&lt;0,COUNTIF(U692:$U$1045,W692)-1,"")</f>
        <v/>
      </c>
      <c r="Z692" s="20" t="str">
        <f t="shared" si="132"/>
        <v/>
      </c>
      <c r="AA692" s="15" t="str">
        <f>IF(W692=MIN(W:W),G692,"")</f>
        <v/>
      </c>
    </row>
    <row r="693" spans="7:27" x14ac:dyDescent="0.2">
      <c r="G693" s="15">
        <v>30529</v>
      </c>
      <c r="H693" s="3">
        <v>6.1079999999999997E-3</v>
      </c>
      <c r="I693" s="3">
        <v>8.0630000000000007E-3</v>
      </c>
      <c r="J693" s="3">
        <v>3.0030030000000002E-3</v>
      </c>
      <c r="K693" s="3">
        <f t="shared" si="128"/>
        <v>6.1079999999999997E-3</v>
      </c>
      <c r="L693" s="3">
        <f t="shared" si="129"/>
        <v>1.006108</v>
      </c>
      <c r="M693" s="3">
        <f t="shared" si="130"/>
        <v>8.0630000000000007E-3</v>
      </c>
      <c r="N693" s="3">
        <f t="shared" si="129"/>
        <v>1.0080629999999999</v>
      </c>
      <c r="O693" s="3">
        <f t="shared" si="131"/>
        <v>3.0030030000000002E-3</v>
      </c>
      <c r="P693" s="3">
        <f t="shared" si="124"/>
        <v>1.0030030029999999</v>
      </c>
      <c r="Q693" s="3">
        <f t="shared" si="123"/>
        <v>6.8900000000000003E-3</v>
      </c>
      <c r="R693" s="3">
        <f t="shared" si="125"/>
        <v>1.0068900000000001</v>
      </c>
      <c r="S693" s="17">
        <f t="shared" si="126"/>
        <v>26.125265341703212</v>
      </c>
      <c r="T693" s="18">
        <f>IF(S693&lt;MAX(S$2:S693),(S693-MAX($S$2:S693))/MAX($S$2:S693),"")</f>
        <v>-2.1378033993999814E-2</v>
      </c>
      <c r="U693" s="18">
        <f t="shared" si="134"/>
        <v>-2.8074599999999918E-2</v>
      </c>
      <c r="V693" s="18">
        <f t="shared" si="133"/>
        <v>-2.1378033993999814E-2</v>
      </c>
      <c r="W693" s="18" t="str">
        <f t="shared" si="127"/>
        <v/>
      </c>
      <c r="X693" s="16" t="str">
        <f>IF(W693&lt;0,COUNTIF($V$2:V693,W693),"")</f>
        <v/>
      </c>
      <c r="Y693" s="16" t="str">
        <f>IF(W693&lt;0,COUNTIF(U693:$U$1045,W693)-1,"")</f>
        <v/>
      </c>
      <c r="Z693" s="20" t="str">
        <f t="shared" si="132"/>
        <v/>
      </c>
      <c r="AA693" s="15" t="str">
        <f>IF(W693=MIN(W:W),G693,"")</f>
        <v/>
      </c>
    </row>
    <row r="694" spans="7:27" x14ac:dyDescent="0.2">
      <c r="G694" s="15">
        <v>30560</v>
      </c>
      <c r="H694" s="3">
        <v>1.6565E-2</v>
      </c>
      <c r="I694" s="3">
        <v>3.1461999999999997E-2</v>
      </c>
      <c r="J694" s="3">
        <v>4.9900200000000004E-3</v>
      </c>
      <c r="K694" s="3">
        <f t="shared" si="128"/>
        <v>1.6565E-2</v>
      </c>
      <c r="L694" s="3">
        <f t="shared" si="129"/>
        <v>1.0165649999999999</v>
      </c>
      <c r="M694" s="3">
        <f t="shared" si="130"/>
        <v>3.1461999999999997E-2</v>
      </c>
      <c r="N694" s="3">
        <f t="shared" si="129"/>
        <v>1.0314620000000001</v>
      </c>
      <c r="O694" s="3">
        <f t="shared" si="131"/>
        <v>4.9900200000000004E-3</v>
      </c>
      <c r="P694" s="3">
        <f t="shared" si="124"/>
        <v>1.0049900199999999</v>
      </c>
      <c r="Q694" s="3">
        <f t="shared" si="123"/>
        <v>2.25238E-2</v>
      </c>
      <c r="R694" s="3">
        <f t="shared" si="125"/>
        <v>1.0225238000000001</v>
      </c>
      <c r="S694" s="17">
        <f t="shared" si="126"/>
        <v>26.713705593206669</v>
      </c>
      <c r="T694" s="18" t="str">
        <f>IF(S694&lt;MAX(S$2:S694),(S694-MAX($S$2:S694))/MAX($S$2:S694),"")</f>
        <v/>
      </c>
      <c r="U694" s="18" t="str">
        <f t="shared" si="134"/>
        <v/>
      </c>
      <c r="V694" s="18" t="str">
        <f t="shared" si="133"/>
        <v/>
      </c>
      <c r="W694" s="18" t="str">
        <f t="shared" si="127"/>
        <v/>
      </c>
      <c r="X694" s="16" t="str">
        <f>IF(W694&lt;0,COUNTIF($V$2:V694,W694),"")</f>
        <v/>
      </c>
      <c r="Y694" s="16" t="str">
        <f>IF(W694&lt;0,COUNTIF(U694:$U$1045,W694)-1,"")</f>
        <v/>
      </c>
      <c r="Z694" s="20" t="str">
        <f t="shared" si="132"/>
        <v/>
      </c>
      <c r="AA694" s="15" t="str">
        <f>IF(W694=MIN(W:W),G694,"")</f>
        <v/>
      </c>
    </row>
    <row r="695" spans="7:27" x14ac:dyDescent="0.2">
      <c r="G695" s="15">
        <v>30590</v>
      </c>
      <c r="H695" s="3">
        <v>-2.47E-2</v>
      </c>
      <c r="I695" s="3">
        <v>1.8600000000000001E-3</v>
      </c>
      <c r="J695" s="3">
        <v>2.9791459999999998E-3</v>
      </c>
      <c r="K695" s="3">
        <f t="shared" si="128"/>
        <v>-2.47E-2</v>
      </c>
      <c r="L695" s="3">
        <f t="shared" si="129"/>
        <v>0.97530000000000006</v>
      </c>
      <c r="M695" s="3">
        <f t="shared" si="130"/>
        <v>1.8600000000000001E-3</v>
      </c>
      <c r="N695" s="3">
        <f t="shared" si="129"/>
        <v>1.00186</v>
      </c>
      <c r="O695" s="3">
        <f t="shared" si="131"/>
        <v>2.9791459999999998E-3</v>
      </c>
      <c r="P695" s="3">
        <f t="shared" si="124"/>
        <v>1.0029791459999999</v>
      </c>
      <c r="Q695" s="3">
        <f t="shared" ref="Q695:Q758" si="135">IF(AND($G695&gt;=$B$4,$G695&lt;=$B$5),IF($B$7="Real",(1+K695*$B$3+M695*$E$3)/(1+O695)-1,K695*$B$3+M695*$E$3),"")</f>
        <v>-1.4076E-2</v>
      </c>
      <c r="R695" s="3">
        <f t="shared" si="125"/>
        <v>0.98592400000000002</v>
      </c>
      <c r="S695" s="17">
        <f t="shared" si="126"/>
        <v>26.337683473276691</v>
      </c>
      <c r="T695" s="18">
        <f>IF(S695&lt;MAX(S$2:S695),(S695-MAX($S$2:S695))/MAX($S$2:S695),"")</f>
        <v>-1.4076000000000028E-2</v>
      </c>
      <c r="U695" s="18">
        <f t="shared" si="134"/>
        <v>-1.4076000000000028E-2</v>
      </c>
      <c r="V695" s="18">
        <f t="shared" si="133"/>
        <v>-1.4076000000000028E-2</v>
      </c>
      <c r="W695" s="18" t="str">
        <f t="shared" si="127"/>
        <v/>
      </c>
      <c r="X695" s="16" t="str">
        <f>IF(W695&lt;0,COUNTIF($V$2:V695,W695),"")</f>
        <v/>
      </c>
      <c r="Y695" s="16" t="str">
        <f>IF(W695&lt;0,COUNTIF(U695:$U$1045,W695)-1,"")</f>
        <v/>
      </c>
      <c r="Z695" s="20" t="str">
        <f t="shared" si="132"/>
        <v/>
      </c>
      <c r="AA695" s="15" t="str">
        <f>IF(W695=MIN(W:W),G695,"")</f>
        <v/>
      </c>
    </row>
    <row r="696" spans="7:27" x14ac:dyDescent="0.2">
      <c r="G696" s="15">
        <v>30621</v>
      </c>
      <c r="H696" s="3">
        <v>2.8604999999999998E-2</v>
      </c>
      <c r="I696" s="3">
        <v>1.0300999999999999E-2</v>
      </c>
      <c r="J696" s="3">
        <v>1.9801979999999999E-3</v>
      </c>
      <c r="K696" s="3">
        <f t="shared" si="128"/>
        <v>2.8604999999999998E-2</v>
      </c>
      <c r="L696" s="3">
        <f t="shared" si="129"/>
        <v>1.028605</v>
      </c>
      <c r="M696" s="3">
        <f t="shared" si="130"/>
        <v>1.0300999999999999E-2</v>
      </c>
      <c r="N696" s="3">
        <f t="shared" si="129"/>
        <v>1.0103009999999999</v>
      </c>
      <c r="O696" s="3">
        <f t="shared" si="131"/>
        <v>1.9801979999999999E-3</v>
      </c>
      <c r="P696" s="3">
        <f t="shared" si="124"/>
        <v>1.001980198</v>
      </c>
      <c r="Q696" s="3">
        <f t="shared" si="135"/>
        <v>2.1283399999999997E-2</v>
      </c>
      <c r="R696" s="3">
        <f t="shared" si="125"/>
        <v>1.0212834</v>
      </c>
      <c r="S696" s="17">
        <f t="shared" si="126"/>
        <v>26.898238925711826</v>
      </c>
      <c r="T696" s="18" t="str">
        <f>IF(S696&lt;MAX(S$2:S696),(S696-MAX($S$2:S696))/MAX($S$2:S696),"")</f>
        <v/>
      </c>
      <c r="U696" s="18" t="str">
        <f t="shared" si="134"/>
        <v/>
      </c>
      <c r="V696" s="18" t="str">
        <f t="shared" si="133"/>
        <v/>
      </c>
      <c r="W696" s="18" t="str">
        <f t="shared" si="127"/>
        <v/>
      </c>
      <c r="X696" s="16" t="str">
        <f>IF(W696&lt;0,COUNTIF($V$2:V696,W696),"")</f>
        <v/>
      </c>
      <c r="Y696" s="16" t="str">
        <f>IF(W696&lt;0,COUNTIF(U696:$U$1045,W696)-1,"")</f>
        <v/>
      </c>
      <c r="Z696" s="20" t="str">
        <f t="shared" si="132"/>
        <v/>
      </c>
      <c r="AA696" s="15" t="str">
        <f>IF(W696=MIN(W:W),G696,"")</f>
        <v/>
      </c>
    </row>
    <row r="697" spans="7:27" x14ac:dyDescent="0.2">
      <c r="G697" s="15">
        <v>30651</v>
      </c>
      <c r="H697" s="3">
        <v>-1.0116999999999999E-2</v>
      </c>
      <c r="I697" s="3">
        <v>4.705E-3</v>
      </c>
      <c r="J697" s="3">
        <v>9.8814200000000001E-4</v>
      </c>
      <c r="K697" s="3">
        <f t="shared" si="128"/>
        <v>-1.0116999999999999E-2</v>
      </c>
      <c r="L697" s="3">
        <f t="shared" si="129"/>
        <v>0.98988299999999996</v>
      </c>
      <c r="M697" s="3">
        <f t="shared" si="130"/>
        <v>4.705E-3</v>
      </c>
      <c r="N697" s="3">
        <f t="shared" si="129"/>
        <v>1.004705</v>
      </c>
      <c r="O697" s="3">
        <f t="shared" si="131"/>
        <v>9.8814200000000001E-4</v>
      </c>
      <c r="P697" s="3">
        <f t="shared" si="124"/>
        <v>1.000988142</v>
      </c>
      <c r="Q697" s="3">
        <f t="shared" si="135"/>
        <v>-4.1881999999999996E-3</v>
      </c>
      <c r="R697" s="3">
        <f t="shared" si="125"/>
        <v>0.99581180000000002</v>
      </c>
      <c r="S697" s="17">
        <f t="shared" si="126"/>
        <v>26.78558372144316</v>
      </c>
      <c r="T697" s="18">
        <f>IF(S697&lt;MAX(S$2:S697),(S697-MAX($S$2:S697))/MAX($S$2:S697),"")</f>
        <v>-4.1881999999999952E-3</v>
      </c>
      <c r="U697" s="18">
        <f t="shared" si="134"/>
        <v>-4.1881999999999952E-3</v>
      </c>
      <c r="V697" s="18">
        <f t="shared" si="133"/>
        <v>-6.0121916390188108E-2</v>
      </c>
      <c r="W697" s="18" t="str">
        <f t="shared" si="127"/>
        <v/>
      </c>
      <c r="X697" s="16" t="str">
        <f>IF(W697&lt;0,COUNTIF($V$2:V697,W697),"")</f>
        <v/>
      </c>
      <c r="Y697" s="16" t="str">
        <f>IF(W697&lt;0,COUNTIF(U697:$U$1045,W697)-1,"")</f>
        <v/>
      </c>
      <c r="Z697" s="20" t="str">
        <f t="shared" si="132"/>
        <v/>
      </c>
      <c r="AA697" s="15" t="str">
        <f>IF(W697=MIN(W:W),G697,"")</f>
        <v/>
      </c>
    </row>
    <row r="698" spans="7:27" x14ac:dyDescent="0.2">
      <c r="G698" s="15">
        <v>30682</v>
      </c>
      <c r="H698" s="3">
        <v>-9.2720000000000007E-3</v>
      </c>
      <c r="I698" s="3">
        <v>1.7739999999999999E-2</v>
      </c>
      <c r="J698" s="3">
        <v>5.9230009999999998E-3</v>
      </c>
      <c r="K698" s="3">
        <f t="shared" si="128"/>
        <v>-9.2720000000000007E-3</v>
      </c>
      <c r="L698" s="3">
        <f t="shared" si="129"/>
        <v>0.99072800000000005</v>
      </c>
      <c r="M698" s="3">
        <f t="shared" si="130"/>
        <v>1.7739999999999999E-2</v>
      </c>
      <c r="N698" s="3">
        <f t="shared" si="129"/>
        <v>1.0177400000000001</v>
      </c>
      <c r="O698" s="3">
        <f t="shared" si="131"/>
        <v>5.9230009999999998E-3</v>
      </c>
      <c r="P698" s="3">
        <f t="shared" si="124"/>
        <v>1.005923001</v>
      </c>
      <c r="Q698" s="3">
        <f t="shared" si="135"/>
        <v>1.5328E-3</v>
      </c>
      <c r="R698" s="3">
        <f t="shared" si="125"/>
        <v>1.0015327999999999</v>
      </c>
      <c r="S698" s="17">
        <f t="shared" si="126"/>
        <v>26.826640664171386</v>
      </c>
      <c r="T698" s="18">
        <f>IF(S698&lt;MAX(S$2:S698),(S698-MAX($S$2:S698))/MAX($S$2:S698),"")</f>
        <v>-2.6618196729600928E-3</v>
      </c>
      <c r="U698" s="18">
        <f t="shared" si="134"/>
        <v>-4.1881999999999952E-3</v>
      </c>
      <c r="V698" s="18">
        <f t="shared" si="133"/>
        <v>-6.0121916390188108E-2</v>
      </c>
      <c r="W698" s="18" t="str">
        <f t="shared" si="127"/>
        <v/>
      </c>
      <c r="X698" s="16" t="str">
        <f>IF(W698&lt;0,COUNTIF($V$2:V698,W698),"")</f>
        <v/>
      </c>
      <c r="Y698" s="16" t="str">
        <f>IF(W698&lt;0,COUNTIF(U698:$U$1045,W698)-1,"")</f>
        <v/>
      </c>
      <c r="Z698" s="20" t="str">
        <f t="shared" si="132"/>
        <v/>
      </c>
      <c r="AA698" s="15" t="str">
        <f>IF(W698=MIN(W:W),G698,"")</f>
        <v/>
      </c>
    </row>
    <row r="699" spans="7:27" x14ac:dyDescent="0.2">
      <c r="G699" s="15">
        <v>30713</v>
      </c>
      <c r="H699" s="3">
        <v>-3.9676000000000003E-2</v>
      </c>
      <c r="I699" s="3">
        <v>-6.43E-3</v>
      </c>
      <c r="J699" s="3">
        <v>4.9067709999999999E-3</v>
      </c>
      <c r="K699" s="3">
        <f t="shared" si="128"/>
        <v>-3.9676000000000003E-2</v>
      </c>
      <c r="L699" s="3">
        <f t="shared" si="129"/>
        <v>0.96032399999999996</v>
      </c>
      <c r="M699" s="3">
        <f t="shared" si="130"/>
        <v>-6.43E-3</v>
      </c>
      <c r="N699" s="3">
        <f t="shared" si="129"/>
        <v>0.99356999999999995</v>
      </c>
      <c r="O699" s="3">
        <f t="shared" si="131"/>
        <v>4.9067709999999999E-3</v>
      </c>
      <c r="P699" s="3">
        <f t="shared" si="124"/>
        <v>1.0049067709999999</v>
      </c>
      <c r="Q699" s="3">
        <f t="shared" si="135"/>
        <v>-2.6377600000000001E-2</v>
      </c>
      <c r="R699" s="3">
        <f t="shared" si="125"/>
        <v>0.9736224</v>
      </c>
      <c r="S699" s="17">
        <f t="shared" si="126"/>
        <v>26.119018267388139</v>
      </c>
      <c r="T699" s="18">
        <f>IF(S699&lt;MAX(S$2:S699),(S699-MAX($S$2:S699))/MAX($S$2:S699),"")</f>
        <v>-2.8969207258354612E-2</v>
      </c>
      <c r="U699" s="18">
        <f t="shared" si="134"/>
        <v>-2.8969207258354612E-2</v>
      </c>
      <c r="V699" s="18">
        <f t="shared" si="133"/>
        <v>-6.0121916390188108E-2</v>
      </c>
      <c r="W699" s="18" t="str">
        <f t="shared" si="127"/>
        <v/>
      </c>
      <c r="X699" s="16" t="str">
        <f>IF(W699&lt;0,COUNTIF($V$2:V699,W699),"")</f>
        <v/>
      </c>
      <c r="Y699" s="16" t="str">
        <f>IF(W699&lt;0,COUNTIF(U699:$U$1045,W699)-1,"")</f>
        <v/>
      </c>
      <c r="Z699" s="20" t="str">
        <f t="shared" si="132"/>
        <v/>
      </c>
      <c r="AA699" s="15" t="str">
        <f>IF(W699=MIN(W:W),G699,"")</f>
        <v/>
      </c>
    </row>
    <row r="700" spans="7:27" x14ac:dyDescent="0.2">
      <c r="G700" s="15">
        <v>30742</v>
      </c>
      <c r="H700" s="3">
        <v>1.4168E-2</v>
      </c>
      <c r="I700" s="3">
        <v>-3.47E-3</v>
      </c>
      <c r="J700" s="3">
        <v>1.953125E-3</v>
      </c>
      <c r="K700" s="3">
        <f t="shared" si="128"/>
        <v>1.4168E-2</v>
      </c>
      <c r="L700" s="3">
        <f t="shared" si="129"/>
        <v>1.014168</v>
      </c>
      <c r="M700" s="3">
        <f t="shared" si="130"/>
        <v>-3.47E-3</v>
      </c>
      <c r="N700" s="3">
        <f t="shared" si="129"/>
        <v>0.99653000000000003</v>
      </c>
      <c r="O700" s="3">
        <f t="shared" si="131"/>
        <v>1.953125E-3</v>
      </c>
      <c r="P700" s="3">
        <f t="shared" si="124"/>
        <v>1.001953125</v>
      </c>
      <c r="Q700" s="3">
        <f t="shared" si="135"/>
        <v>7.112799999999999E-3</v>
      </c>
      <c r="R700" s="3">
        <f t="shared" si="125"/>
        <v>1.0071128</v>
      </c>
      <c r="S700" s="17">
        <f t="shared" si="126"/>
        <v>26.304797620520418</v>
      </c>
      <c r="T700" s="18">
        <f>IF(S700&lt;MAX(S$2:S700),(S700-MAX($S$2:S700))/MAX($S$2:S700),"")</f>
        <v>-2.2062459435741807E-2</v>
      </c>
      <c r="U700" s="18">
        <f t="shared" si="134"/>
        <v>-2.8969207258354612E-2</v>
      </c>
      <c r="V700" s="18">
        <f t="shared" si="133"/>
        <v>-6.0121916390188108E-2</v>
      </c>
      <c r="W700" s="18" t="str">
        <f t="shared" si="127"/>
        <v/>
      </c>
      <c r="X700" s="16" t="str">
        <f>IF(W700&lt;0,COUNTIF($V$2:V700,W700),"")</f>
        <v/>
      </c>
      <c r="Y700" s="16" t="str">
        <f>IF(W700&lt;0,COUNTIF(U700:$U$1045,W700)-1,"")</f>
        <v/>
      </c>
      <c r="Z700" s="20" t="str">
        <f t="shared" si="132"/>
        <v/>
      </c>
      <c r="AA700" s="15" t="str">
        <f>IF(W700=MIN(W:W),G700,"")</f>
        <v/>
      </c>
    </row>
    <row r="701" spans="7:27" x14ac:dyDescent="0.2">
      <c r="G701" s="15">
        <v>30773</v>
      </c>
      <c r="H701" s="3">
        <v>3.9350000000000001E-3</v>
      </c>
      <c r="I701" s="3">
        <v>-3.2000000000000003E-4</v>
      </c>
      <c r="J701" s="3">
        <v>4.8732940000000002E-3</v>
      </c>
      <c r="K701" s="3">
        <f t="shared" si="128"/>
        <v>3.9350000000000001E-3</v>
      </c>
      <c r="L701" s="3">
        <f t="shared" si="129"/>
        <v>1.003935</v>
      </c>
      <c r="M701" s="3">
        <f t="shared" si="130"/>
        <v>-3.2000000000000003E-4</v>
      </c>
      <c r="N701" s="3">
        <f t="shared" si="129"/>
        <v>0.99968000000000001</v>
      </c>
      <c r="O701" s="3">
        <f t="shared" si="131"/>
        <v>4.8732940000000002E-3</v>
      </c>
      <c r="P701" s="3">
        <f t="shared" si="124"/>
        <v>1.004873294</v>
      </c>
      <c r="Q701" s="3">
        <f t="shared" si="135"/>
        <v>2.2329999999999997E-3</v>
      </c>
      <c r="R701" s="3">
        <f t="shared" si="125"/>
        <v>1.0022329999999999</v>
      </c>
      <c r="S701" s="17">
        <f t="shared" si="126"/>
        <v>26.363536233607039</v>
      </c>
      <c r="T701" s="18">
        <f>IF(S701&lt;MAX(S$2:S701),(S701-MAX($S$2:S701))/MAX($S$2:S701),"")</f>
        <v>-1.9878724907661845E-2</v>
      </c>
      <c r="U701" s="18">
        <f t="shared" si="134"/>
        <v>-2.8969207258354612E-2</v>
      </c>
      <c r="V701" s="18">
        <f t="shared" si="133"/>
        <v>-6.0121916390188108E-2</v>
      </c>
      <c r="W701" s="18" t="str">
        <f t="shared" si="127"/>
        <v/>
      </c>
      <c r="X701" s="16" t="str">
        <f>IF(W701&lt;0,COUNTIF($V$2:V701,W701),"")</f>
        <v/>
      </c>
      <c r="Y701" s="16" t="str">
        <f>IF(W701&lt;0,COUNTIF(U701:$U$1045,W701)-1,"")</f>
        <v/>
      </c>
      <c r="Z701" s="20" t="str">
        <f t="shared" si="132"/>
        <v/>
      </c>
      <c r="AA701" s="15" t="str">
        <f>IF(W701=MIN(W:W),G701,"")</f>
        <v/>
      </c>
    </row>
    <row r="702" spans="7:27" x14ac:dyDescent="0.2">
      <c r="G702" s="15">
        <v>30803</v>
      </c>
      <c r="H702" s="3">
        <v>-5.1778999999999999E-2</v>
      </c>
      <c r="I702" s="3">
        <v>-2.4979999999999999E-2</v>
      </c>
      <c r="J702" s="3">
        <v>2.9097960000000001E-3</v>
      </c>
      <c r="K702" s="3">
        <f t="shared" si="128"/>
        <v>-5.1778999999999999E-2</v>
      </c>
      <c r="L702" s="3">
        <f t="shared" si="129"/>
        <v>0.94822099999999998</v>
      </c>
      <c r="M702" s="3">
        <f t="shared" si="130"/>
        <v>-2.4979999999999999E-2</v>
      </c>
      <c r="N702" s="3">
        <f t="shared" si="129"/>
        <v>0.97502</v>
      </c>
      <c r="O702" s="3">
        <f t="shared" si="131"/>
        <v>2.9097960000000001E-3</v>
      </c>
      <c r="P702" s="3">
        <f t="shared" si="124"/>
        <v>1.002909796</v>
      </c>
      <c r="Q702" s="3">
        <f t="shared" si="135"/>
        <v>-4.1059399999999996E-2</v>
      </c>
      <c r="R702" s="3">
        <f t="shared" si="125"/>
        <v>0.95894060000000003</v>
      </c>
      <c r="S702" s="17">
        <f t="shared" si="126"/>
        <v>25.281065253976877</v>
      </c>
      <c r="T702" s="18">
        <f>IF(S702&lt;MAX(S$2:S702),(S702-MAX($S$2:S702))/MAX($S$2:S702),"")</f>
        <v>-6.0121916390188108E-2</v>
      </c>
      <c r="U702" s="18">
        <f t="shared" si="134"/>
        <v>-6.0121916390188108E-2</v>
      </c>
      <c r="V702" s="18">
        <f t="shared" si="133"/>
        <v>-6.0121916390188108E-2</v>
      </c>
      <c r="W702" s="18" t="str">
        <f t="shared" si="127"/>
        <v/>
      </c>
      <c r="X702" s="16" t="str">
        <f>IF(W702&lt;0,COUNTIF($V$2:V702,W702),"")</f>
        <v/>
      </c>
      <c r="Y702" s="16" t="str">
        <f>IF(W702&lt;0,COUNTIF(U702:$U$1045,W702)-1,"")</f>
        <v/>
      </c>
      <c r="Z702" s="20" t="str">
        <f t="shared" si="132"/>
        <v/>
      </c>
      <c r="AA702" s="15" t="str">
        <f>IF(W702=MIN(W:W),G702,"")</f>
        <v/>
      </c>
    </row>
    <row r="703" spans="7:27" x14ac:dyDescent="0.2">
      <c r="G703" s="15">
        <v>30834</v>
      </c>
      <c r="H703" s="3">
        <v>2.6133E-2</v>
      </c>
      <c r="I703" s="3">
        <v>9.8549999999999992E-3</v>
      </c>
      <c r="J703" s="3">
        <v>2.9013540000000001E-3</v>
      </c>
      <c r="K703" s="3">
        <f t="shared" si="128"/>
        <v>2.6133E-2</v>
      </c>
      <c r="L703" s="3">
        <f t="shared" si="129"/>
        <v>1.026133</v>
      </c>
      <c r="M703" s="3">
        <f t="shared" si="130"/>
        <v>9.8549999999999992E-3</v>
      </c>
      <c r="N703" s="3">
        <f t="shared" si="129"/>
        <v>1.0098549999999999</v>
      </c>
      <c r="O703" s="3">
        <f t="shared" si="131"/>
        <v>2.9013540000000001E-3</v>
      </c>
      <c r="P703" s="3">
        <f t="shared" si="124"/>
        <v>1.002901354</v>
      </c>
      <c r="Q703" s="3">
        <f t="shared" si="135"/>
        <v>1.9621800000000002E-2</v>
      </c>
      <c r="R703" s="3">
        <f t="shared" si="125"/>
        <v>1.0196217999999999</v>
      </c>
      <c r="S703" s="17">
        <f t="shared" si="126"/>
        <v>25.777125260177357</v>
      </c>
      <c r="T703" s="18">
        <f>IF(S703&lt;MAX(S$2:S703),(S703-MAX($S$2:S703))/MAX($S$2:S703),"")</f>
        <v>-4.167981660921323E-2</v>
      </c>
      <c r="U703" s="18">
        <f t="shared" si="134"/>
        <v>-6.0121916390188108E-2</v>
      </c>
      <c r="V703" s="18">
        <f t="shared" si="133"/>
        <v>-4.167981660921323E-2</v>
      </c>
      <c r="W703" s="18" t="str">
        <f t="shared" si="127"/>
        <v/>
      </c>
      <c r="X703" s="16" t="str">
        <f>IF(W703&lt;0,COUNTIF($V$2:V703,W703),"")</f>
        <v/>
      </c>
      <c r="Y703" s="16" t="str">
        <f>IF(W703&lt;0,COUNTIF(U703:$U$1045,W703)-1,"")</f>
        <v/>
      </c>
      <c r="Z703" s="20" t="str">
        <f t="shared" si="132"/>
        <v/>
      </c>
      <c r="AA703" s="15" t="str">
        <f>IF(W703=MIN(W:W),G703,"")</f>
        <v/>
      </c>
    </row>
    <row r="704" spans="7:27" x14ac:dyDescent="0.2">
      <c r="G704" s="15">
        <v>30864</v>
      </c>
      <c r="H704" s="3">
        <v>-1.8901000000000001E-2</v>
      </c>
      <c r="I704" s="3">
        <v>3.9254999999999998E-2</v>
      </c>
      <c r="J704" s="3">
        <v>3.8572810000000002E-3</v>
      </c>
      <c r="K704" s="3">
        <f t="shared" si="128"/>
        <v>-1.8901000000000001E-2</v>
      </c>
      <c r="L704" s="3">
        <f t="shared" si="129"/>
        <v>0.98109899999999994</v>
      </c>
      <c r="M704" s="3">
        <f t="shared" si="130"/>
        <v>3.9254999999999998E-2</v>
      </c>
      <c r="N704" s="3">
        <f t="shared" si="129"/>
        <v>1.039255</v>
      </c>
      <c r="O704" s="3">
        <f t="shared" si="131"/>
        <v>3.8572810000000002E-3</v>
      </c>
      <c r="P704" s="3">
        <f t="shared" si="124"/>
        <v>1.0038572809999999</v>
      </c>
      <c r="Q704" s="3">
        <f t="shared" si="135"/>
        <v>4.3613999999999997E-3</v>
      </c>
      <c r="R704" s="3">
        <f t="shared" si="125"/>
        <v>1.0043614000000001</v>
      </c>
      <c r="S704" s="17">
        <f t="shared" si="126"/>
        <v>25.889549614287095</v>
      </c>
      <c r="T704" s="18">
        <f>IF(S704&lt;MAX(S$2:S704),(S704-MAX($S$2:S704))/MAX($S$2:S704),"")</f>
        <v>-3.750019896137264E-2</v>
      </c>
      <c r="U704" s="18">
        <f t="shared" si="134"/>
        <v>-6.0121916390188108E-2</v>
      </c>
      <c r="V704" s="18">
        <f t="shared" si="133"/>
        <v>-3.750019896137264E-2</v>
      </c>
      <c r="W704" s="18" t="str">
        <f t="shared" si="127"/>
        <v/>
      </c>
      <c r="X704" s="16" t="str">
        <f>IF(W704&lt;0,COUNTIF($V$2:V704,W704),"")</f>
        <v/>
      </c>
      <c r="Y704" s="16" t="str">
        <f>IF(W704&lt;0,COUNTIF(U704:$U$1045,W704)-1,"")</f>
        <v/>
      </c>
      <c r="Z704" s="20" t="str">
        <f t="shared" si="132"/>
        <v/>
      </c>
      <c r="AA704" s="15" t="str">
        <f>IF(W704=MIN(W:W),G704,"")</f>
        <v/>
      </c>
    </row>
    <row r="705" spans="7:27" x14ac:dyDescent="0.2">
      <c r="G705" s="15">
        <v>30895</v>
      </c>
      <c r="H705" s="3">
        <v>0.112329</v>
      </c>
      <c r="I705" s="3">
        <v>1.0073E-2</v>
      </c>
      <c r="J705" s="3">
        <v>3.8424589999999999E-3</v>
      </c>
      <c r="K705" s="3">
        <f t="shared" si="128"/>
        <v>0.112329</v>
      </c>
      <c r="L705" s="3">
        <f t="shared" si="129"/>
        <v>1.1123289999999999</v>
      </c>
      <c r="M705" s="3">
        <f t="shared" si="130"/>
        <v>1.0073E-2</v>
      </c>
      <c r="N705" s="3">
        <f t="shared" si="129"/>
        <v>1.010073</v>
      </c>
      <c r="O705" s="3">
        <f t="shared" si="131"/>
        <v>3.8424589999999999E-3</v>
      </c>
      <c r="P705" s="3">
        <f t="shared" si="124"/>
        <v>1.0038424589999999</v>
      </c>
      <c r="Q705" s="3">
        <f t="shared" si="135"/>
        <v>7.1426599999999993E-2</v>
      </c>
      <c r="R705" s="3">
        <f t="shared" si="125"/>
        <v>1.0714265999999999</v>
      </c>
      <c r="S705" s="17">
        <f t="shared" si="126"/>
        <v>27.738752118766932</v>
      </c>
      <c r="T705" s="18" t="str">
        <f>IF(S705&lt;MAX(S$2:S705),(S705-MAX($S$2:S705))/MAX($S$2:S705),"")</f>
        <v/>
      </c>
      <c r="U705" s="18" t="str">
        <f t="shared" si="134"/>
        <v/>
      </c>
      <c r="V705" s="18" t="str">
        <f t="shared" si="133"/>
        <v/>
      </c>
      <c r="W705" s="18" t="str">
        <f t="shared" si="127"/>
        <v/>
      </c>
      <c r="X705" s="16" t="str">
        <f>IF(W705&lt;0,COUNTIF($V$2:V705,W705),"")</f>
        <v/>
      </c>
      <c r="Y705" s="16" t="str">
        <f>IF(W705&lt;0,COUNTIF(U705:$U$1045,W705)-1,"")</f>
        <v/>
      </c>
      <c r="Z705" s="20" t="str">
        <f t="shared" si="132"/>
        <v/>
      </c>
      <c r="AA705" s="15" t="str">
        <f>IF(W705=MIN(W:W),G705,"")</f>
        <v/>
      </c>
    </row>
    <row r="706" spans="7:27" x14ac:dyDescent="0.2">
      <c r="G706" s="15">
        <v>30926</v>
      </c>
      <c r="H706" s="3">
        <v>2.1599999999999999E-4</v>
      </c>
      <c r="I706" s="3">
        <v>2.0166E-2</v>
      </c>
      <c r="J706" s="3">
        <v>4.784689E-3</v>
      </c>
      <c r="K706" s="3">
        <f t="shared" si="128"/>
        <v>2.1599999999999999E-4</v>
      </c>
      <c r="L706" s="3">
        <f t="shared" si="129"/>
        <v>1.000216</v>
      </c>
      <c r="M706" s="3">
        <f t="shared" si="130"/>
        <v>2.0166E-2</v>
      </c>
      <c r="N706" s="3">
        <f t="shared" si="129"/>
        <v>1.0201659999999999</v>
      </c>
      <c r="O706" s="3">
        <f t="shared" si="131"/>
        <v>4.784689E-3</v>
      </c>
      <c r="P706" s="3">
        <f t="shared" ref="P706:P769" si="136">IF(O706="","",1+O706)</f>
        <v>1.0047846890000001</v>
      </c>
      <c r="Q706" s="3">
        <f t="shared" si="135"/>
        <v>8.1960000000000002E-3</v>
      </c>
      <c r="R706" s="3">
        <f t="shared" ref="R706:R769" si="137">IF(Q706="","",1+Q706)</f>
        <v>1.0081960000000001</v>
      </c>
      <c r="S706" s="17">
        <f t="shared" ref="S706:S769" si="138">IF(G706=$B$4,(1+Q706),IF(AND(G706&gt;$B$4,G706&lt;=$B$5),(1+Q706)*S705,""))</f>
        <v>27.966098931132347</v>
      </c>
      <c r="T706" s="18" t="str">
        <f>IF(S706&lt;MAX(S$2:S706),(S706-MAX($S$2:S706))/MAX($S$2:S706),"")</f>
        <v/>
      </c>
      <c r="U706" s="18" t="str">
        <f t="shared" si="134"/>
        <v/>
      </c>
      <c r="V706" s="18" t="str">
        <f t="shared" si="133"/>
        <v/>
      </c>
      <c r="W706" s="18" t="str">
        <f t="shared" ref="W706:W769" si="139">IF(AND(V706=U706,T706&lt;-$B$6),T706,"")</f>
        <v/>
      </c>
      <c r="X706" s="16" t="str">
        <f>IF(W706&lt;0,COUNTIF($V$2:V706,W706),"")</f>
        <v/>
      </c>
      <c r="Y706" s="16" t="str">
        <f>IF(W706&lt;0,COUNTIF(U706:$U$1045,W706)-1,"")</f>
        <v/>
      </c>
      <c r="Z706" s="20" t="str">
        <f t="shared" si="132"/>
        <v/>
      </c>
      <c r="AA706" s="15" t="str">
        <f>IF(W706=MIN(W:W),G706,"")</f>
        <v/>
      </c>
    </row>
    <row r="707" spans="7:27" x14ac:dyDescent="0.2">
      <c r="G707" s="15">
        <v>30956</v>
      </c>
      <c r="H707" s="3">
        <v>1.6080000000000001E-3</v>
      </c>
      <c r="I707" s="3">
        <v>3.8328000000000001E-2</v>
      </c>
      <c r="J707" s="3">
        <v>2.8571429999999999E-3</v>
      </c>
      <c r="K707" s="3">
        <f t="shared" ref="K707:K770" si="140">IF(AND($G707&gt;=$B$4,$G707&lt;=$B$5),IF($B$7="Real",(1+H707)/(1+J707)-1,H707),"")</f>
        <v>1.6080000000000001E-3</v>
      </c>
      <c r="L707" s="3">
        <f t="shared" ref="L707:N770" si="141">IF(K707="","",1+K707)</f>
        <v>1.0016080000000001</v>
      </c>
      <c r="M707" s="3">
        <f t="shared" ref="M707:M770" si="142">IF(AND($G707&gt;=$B$4,$G707&lt;=$B$5),IF($B$7="Real",(1+I707)/(1+J707)-1,I707),"")</f>
        <v>3.8328000000000001E-2</v>
      </c>
      <c r="N707" s="3">
        <f t="shared" si="141"/>
        <v>1.0383279999999999</v>
      </c>
      <c r="O707" s="3">
        <f t="shared" ref="O707:O770" si="143">IF(AND($G707&gt;=$B$4,$G707&lt;=$B$5),IF($B$7="Real",(1+J707)/(1+J707)-1,J707),"")</f>
        <v>2.8571429999999999E-3</v>
      </c>
      <c r="P707" s="3">
        <f t="shared" si="136"/>
        <v>1.002857143</v>
      </c>
      <c r="Q707" s="3">
        <f t="shared" si="135"/>
        <v>1.6296000000000001E-2</v>
      </c>
      <c r="R707" s="3">
        <f t="shared" si="137"/>
        <v>1.0162960000000001</v>
      </c>
      <c r="S707" s="17">
        <f t="shared" si="138"/>
        <v>28.421834479314082</v>
      </c>
      <c r="T707" s="18" t="str">
        <f>IF(S707&lt;MAX(S$2:S707),(S707-MAX($S$2:S707))/MAX($S$2:S707),"")</f>
        <v/>
      </c>
      <c r="U707" s="18" t="str">
        <f t="shared" si="134"/>
        <v/>
      </c>
      <c r="V707" s="18" t="str">
        <f t="shared" si="133"/>
        <v/>
      </c>
      <c r="W707" s="18" t="str">
        <f t="shared" si="139"/>
        <v/>
      </c>
      <c r="X707" s="16" t="str">
        <f>IF(W707&lt;0,COUNTIF($V$2:V707,W707),"")</f>
        <v/>
      </c>
      <c r="Y707" s="16" t="str">
        <f>IF(W707&lt;0,COUNTIF(U707:$U$1045,W707)-1,"")</f>
        <v/>
      </c>
      <c r="Z707" s="20" t="str">
        <f t="shared" si="132"/>
        <v/>
      </c>
      <c r="AA707" s="15" t="str">
        <f>IF(W707=MIN(W:W),G707,"")</f>
        <v/>
      </c>
    </row>
    <row r="708" spans="7:27" x14ac:dyDescent="0.2">
      <c r="G708" s="15">
        <v>30987</v>
      </c>
      <c r="H708" s="3">
        <v>-1.042E-2</v>
      </c>
      <c r="I708" s="3">
        <v>1.9186000000000002E-2</v>
      </c>
      <c r="J708" s="3">
        <v>0</v>
      </c>
      <c r="K708" s="3">
        <f t="shared" si="140"/>
        <v>-1.042E-2</v>
      </c>
      <c r="L708" s="3">
        <f t="shared" si="141"/>
        <v>0.98958000000000002</v>
      </c>
      <c r="M708" s="3">
        <f t="shared" si="142"/>
        <v>1.9186000000000002E-2</v>
      </c>
      <c r="N708" s="3">
        <f t="shared" si="141"/>
        <v>1.0191859999999999</v>
      </c>
      <c r="O708" s="3">
        <f t="shared" si="143"/>
        <v>0</v>
      </c>
      <c r="P708" s="3">
        <f t="shared" si="136"/>
        <v>1</v>
      </c>
      <c r="Q708" s="3">
        <f t="shared" si="135"/>
        <v>1.4224000000000016E-3</v>
      </c>
      <c r="R708" s="3">
        <f t="shared" si="137"/>
        <v>1.0014224</v>
      </c>
      <c r="S708" s="17">
        <f t="shared" si="138"/>
        <v>28.462261696677459</v>
      </c>
      <c r="T708" s="18" t="str">
        <f>IF(S708&lt;MAX(S$2:S708),(S708-MAX($S$2:S708))/MAX($S$2:S708),"")</f>
        <v/>
      </c>
      <c r="U708" s="18" t="str">
        <f t="shared" si="134"/>
        <v/>
      </c>
      <c r="V708" s="18" t="str">
        <f t="shared" si="133"/>
        <v/>
      </c>
      <c r="W708" s="18" t="str">
        <f t="shared" si="139"/>
        <v/>
      </c>
      <c r="X708" s="16" t="str">
        <f>IF(W708&lt;0,COUNTIF($V$2:V708,W708),"")</f>
        <v/>
      </c>
      <c r="Y708" s="16" t="str">
        <f>IF(W708&lt;0,COUNTIF(U708:$U$1045,W708)-1,"")</f>
        <v/>
      </c>
      <c r="Z708" s="20" t="str">
        <f t="shared" si="132"/>
        <v/>
      </c>
      <c r="AA708" s="15" t="str">
        <f>IF(W708=MIN(W:W),G708,"")</f>
        <v/>
      </c>
    </row>
    <row r="709" spans="7:27" x14ac:dyDescent="0.2">
      <c r="G709" s="15">
        <v>31017</v>
      </c>
      <c r="H709" s="3">
        <v>2.4878999999999998E-2</v>
      </c>
      <c r="I709" s="3">
        <v>1.4336E-2</v>
      </c>
      <c r="J709" s="3">
        <v>0</v>
      </c>
      <c r="K709" s="3">
        <f t="shared" si="140"/>
        <v>2.4878999999999998E-2</v>
      </c>
      <c r="L709" s="3">
        <f t="shared" si="141"/>
        <v>1.0248790000000001</v>
      </c>
      <c r="M709" s="3">
        <f t="shared" si="142"/>
        <v>1.4336E-2</v>
      </c>
      <c r="N709" s="3">
        <f t="shared" si="141"/>
        <v>1.0143359999999999</v>
      </c>
      <c r="O709" s="3">
        <f t="shared" si="143"/>
        <v>0</v>
      </c>
      <c r="P709" s="3">
        <f t="shared" si="136"/>
        <v>1</v>
      </c>
      <c r="Q709" s="3">
        <f t="shared" si="135"/>
        <v>2.0661800000000001E-2</v>
      </c>
      <c r="R709" s="3">
        <f t="shared" si="137"/>
        <v>1.0206618000000001</v>
      </c>
      <c r="S709" s="17">
        <f t="shared" si="138"/>
        <v>29.05034325540187</v>
      </c>
      <c r="T709" s="18" t="str">
        <f>IF(S709&lt;MAX(S$2:S709),(S709-MAX($S$2:S709))/MAX($S$2:S709),"")</f>
        <v/>
      </c>
      <c r="U709" s="18" t="str">
        <f t="shared" si="134"/>
        <v/>
      </c>
      <c r="V709" s="18" t="str">
        <f t="shared" si="133"/>
        <v/>
      </c>
      <c r="W709" s="18" t="str">
        <f t="shared" si="139"/>
        <v/>
      </c>
      <c r="X709" s="16" t="str">
        <f>IF(W709&lt;0,COUNTIF($V$2:V709,W709),"")</f>
        <v/>
      </c>
      <c r="Y709" s="16" t="str">
        <f>IF(W709&lt;0,COUNTIF(U709:$U$1045,W709)-1,"")</f>
        <v/>
      </c>
      <c r="Z709" s="20" t="str">
        <f t="shared" si="132"/>
        <v/>
      </c>
      <c r="AA709" s="15" t="str">
        <f>IF(W709=MIN(W:W),G709,"")</f>
        <v/>
      </c>
    </row>
    <row r="710" spans="7:27" x14ac:dyDescent="0.2">
      <c r="G710" s="15">
        <v>31048</v>
      </c>
      <c r="H710" s="3">
        <v>8.5375999999999994E-2</v>
      </c>
      <c r="I710" s="3">
        <v>2.061E-2</v>
      </c>
      <c r="J710" s="3">
        <v>1.899335E-3</v>
      </c>
      <c r="K710" s="3">
        <f t="shared" si="140"/>
        <v>8.5375999999999994E-2</v>
      </c>
      <c r="L710" s="3">
        <f t="shared" si="141"/>
        <v>1.0853759999999999</v>
      </c>
      <c r="M710" s="3">
        <f t="shared" si="142"/>
        <v>2.061E-2</v>
      </c>
      <c r="N710" s="3">
        <f t="shared" si="141"/>
        <v>1.02061</v>
      </c>
      <c r="O710" s="3">
        <f t="shared" si="143"/>
        <v>1.899335E-3</v>
      </c>
      <c r="P710" s="3">
        <f t="shared" si="136"/>
        <v>1.0018993350000001</v>
      </c>
      <c r="Q710" s="3">
        <f t="shared" si="135"/>
        <v>5.9469599999999997E-2</v>
      </c>
      <c r="R710" s="3">
        <f t="shared" si="137"/>
        <v>1.0594695999999999</v>
      </c>
      <c r="S710" s="17">
        <f t="shared" si="138"/>
        <v>30.777955548663314</v>
      </c>
      <c r="T710" s="18" t="str">
        <f>IF(S710&lt;MAX(S$2:S710),(S710-MAX($S$2:S710))/MAX($S$2:S710),"")</f>
        <v/>
      </c>
      <c r="U710" s="18" t="str">
        <f t="shared" si="134"/>
        <v/>
      </c>
      <c r="V710" s="18" t="str">
        <f t="shared" si="133"/>
        <v/>
      </c>
      <c r="W710" s="18" t="str">
        <f t="shared" si="139"/>
        <v/>
      </c>
      <c r="X710" s="16" t="str">
        <f>IF(W710&lt;0,COUNTIF($V$2:V710,W710),"")</f>
        <v/>
      </c>
      <c r="Y710" s="16" t="str">
        <f>IF(W710&lt;0,COUNTIF(U710:$U$1045,W710)-1,"")</f>
        <v/>
      </c>
      <c r="Z710" s="20" t="str">
        <f t="shared" si="132"/>
        <v/>
      </c>
      <c r="AA710" s="15" t="str">
        <f>IF(W710=MIN(W:W),G710,"")</f>
        <v/>
      </c>
    </row>
    <row r="711" spans="7:27" x14ac:dyDescent="0.2">
      <c r="G711" s="15">
        <v>31079</v>
      </c>
      <c r="H711" s="3">
        <v>1.7257999999999999E-2</v>
      </c>
      <c r="I711" s="3">
        <v>-1.7940000000000001E-2</v>
      </c>
      <c r="J711" s="3">
        <v>4.7393360000000002E-3</v>
      </c>
      <c r="K711" s="3">
        <f t="shared" si="140"/>
        <v>1.7257999999999999E-2</v>
      </c>
      <c r="L711" s="3">
        <f t="shared" si="141"/>
        <v>1.017258</v>
      </c>
      <c r="M711" s="3">
        <f t="shared" si="142"/>
        <v>-1.7940000000000001E-2</v>
      </c>
      <c r="N711" s="3">
        <f t="shared" si="141"/>
        <v>0.98206000000000004</v>
      </c>
      <c r="O711" s="3">
        <f t="shared" si="143"/>
        <v>4.7393360000000002E-3</v>
      </c>
      <c r="P711" s="3">
        <f t="shared" si="136"/>
        <v>1.0047393360000001</v>
      </c>
      <c r="Q711" s="3">
        <f t="shared" si="135"/>
        <v>3.1787999999999981E-3</v>
      </c>
      <c r="R711" s="3">
        <f t="shared" si="137"/>
        <v>1.0031787999999999</v>
      </c>
      <c r="S711" s="17">
        <f t="shared" si="138"/>
        <v>30.875792513761404</v>
      </c>
      <c r="T711" s="18" t="str">
        <f>IF(S711&lt;MAX(S$2:S711),(S711-MAX($S$2:S711))/MAX($S$2:S711),"")</f>
        <v/>
      </c>
      <c r="U711" s="18" t="str">
        <f t="shared" si="134"/>
        <v/>
      </c>
      <c r="V711" s="18" t="str">
        <f t="shared" si="133"/>
        <v/>
      </c>
      <c r="W711" s="18" t="str">
        <f t="shared" si="139"/>
        <v/>
      </c>
      <c r="X711" s="16" t="str">
        <f>IF(W711&lt;0,COUNTIF($V$2:V711,W711),"")</f>
        <v/>
      </c>
      <c r="Y711" s="16" t="str">
        <f>IF(W711&lt;0,COUNTIF(U711:$U$1045,W711)-1,"")</f>
        <v/>
      </c>
      <c r="Z711" s="20" t="str">
        <f t="shared" si="132"/>
        <v/>
      </c>
      <c r="AA711" s="15" t="str">
        <f>IF(W711=MIN(W:W),G711,"")</f>
        <v/>
      </c>
    </row>
    <row r="712" spans="7:27" x14ac:dyDescent="0.2">
      <c r="G712" s="15">
        <v>31107</v>
      </c>
      <c r="H712" s="3">
        <v>-2.689E-3</v>
      </c>
      <c r="I712" s="3">
        <v>1.6641E-2</v>
      </c>
      <c r="J712" s="3">
        <v>3.7735849999999999E-3</v>
      </c>
      <c r="K712" s="3">
        <f t="shared" si="140"/>
        <v>-2.689E-3</v>
      </c>
      <c r="L712" s="3">
        <f t="shared" si="141"/>
        <v>0.99731099999999995</v>
      </c>
      <c r="M712" s="3">
        <f t="shared" si="142"/>
        <v>1.6641E-2</v>
      </c>
      <c r="N712" s="3">
        <f t="shared" si="141"/>
        <v>1.0166409999999999</v>
      </c>
      <c r="O712" s="3">
        <f t="shared" si="143"/>
        <v>3.7735849999999999E-3</v>
      </c>
      <c r="P712" s="3">
        <f t="shared" si="136"/>
        <v>1.003773585</v>
      </c>
      <c r="Q712" s="3">
        <f t="shared" si="135"/>
        <v>5.0429999999999997E-3</v>
      </c>
      <c r="R712" s="3">
        <f t="shared" si="137"/>
        <v>1.0050429999999999</v>
      </c>
      <c r="S712" s="17">
        <f t="shared" si="138"/>
        <v>31.0314991354083</v>
      </c>
      <c r="T712" s="18" t="str">
        <f>IF(S712&lt;MAX(S$2:S712),(S712-MAX($S$2:S712))/MAX($S$2:S712),"")</f>
        <v/>
      </c>
      <c r="U712" s="18" t="str">
        <f t="shared" si="134"/>
        <v/>
      </c>
      <c r="V712" s="18" t="str">
        <f t="shared" si="133"/>
        <v/>
      </c>
      <c r="W712" s="18" t="str">
        <f t="shared" si="139"/>
        <v/>
      </c>
      <c r="X712" s="16" t="str">
        <f>IF(W712&lt;0,COUNTIF($V$2:V712,W712),"")</f>
        <v/>
      </c>
      <c r="Y712" s="16" t="str">
        <f>IF(W712&lt;0,COUNTIF(U712:$U$1045,W712)-1,"")</f>
        <v/>
      </c>
      <c r="Z712" s="20" t="str">
        <f t="shared" si="132"/>
        <v/>
      </c>
      <c r="AA712" s="15" t="str">
        <f>IF(W712=MIN(W:W),G712,"")</f>
        <v/>
      </c>
    </row>
    <row r="713" spans="7:27" x14ac:dyDescent="0.2">
      <c r="G713" s="15">
        <v>31138</v>
      </c>
      <c r="H713" s="3">
        <v>-2.6670000000000001E-3</v>
      </c>
      <c r="I713" s="3">
        <v>2.639E-2</v>
      </c>
      <c r="J713" s="3">
        <v>4.6992479999999996E-3</v>
      </c>
      <c r="K713" s="3">
        <f t="shared" si="140"/>
        <v>-2.6670000000000001E-3</v>
      </c>
      <c r="L713" s="3">
        <f t="shared" si="141"/>
        <v>0.99733300000000003</v>
      </c>
      <c r="M713" s="3">
        <f t="shared" si="142"/>
        <v>2.639E-2</v>
      </c>
      <c r="N713" s="3">
        <f t="shared" si="141"/>
        <v>1.0263899999999999</v>
      </c>
      <c r="O713" s="3">
        <f t="shared" si="143"/>
        <v>4.6992479999999996E-3</v>
      </c>
      <c r="P713" s="3">
        <f t="shared" si="136"/>
        <v>1.0046992480000001</v>
      </c>
      <c r="Q713" s="3">
        <f t="shared" si="135"/>
        <v>8.9558000000000016E-3</v>
      </c>
      <c r="R713" s="3">
        <f t="shared" si="137"/>
        <v>1.0089558000000001</v>
      </c>
      <c r="S713" s="17">
        <f t="shared" si="138"/>
        <v>31.309411035365191</v>
      </c>
      <c r="T713" s="18" t="str">
        <f>IF(S713&lt;MAX(S$2:S713),(S713-MAX($S$2:S713))/MAX($S$2:S713),"")</f>
        <v/>
      </c>
      <c r="U713" s="18" t="str">
        <f t="shared" si="134"/>
        <v/>
      </c>
      <c r="V713" s="18" t="str">
        <f t="shared" si="133"/>
        <v/>
      </c>
      <c r="W713" s="18" t="str">
        <f t="shared" si="139"/>
        <v/>
      </c>
      <c r="X713" s="16" t="str">
        <f>IF(W713&lt;0,COUNTIF($V$2:V713,W713),"")</f>
        <v/>
      </c>
      <c r="Y713" s="16" t="str">
        <f>IF(W713&lt;0,COUNTIF(U713:$U$1045,W713)-1,"")</f>
        <v/>
      </c>
      <c r="Z713" s="20" t="str">
        <f t="shared" si="132"/>
        <v/>
      </c>
      <c r="AA713" s="15" t="str">
        <f>IF(W713=MIN(W:W),G713,"")</f>
        <v/>
      </c>
    </row>
    <row r="714" spans="7:27" x14ac:dyDescent="0.2">
      <c r="G714" s="15">
        <v>31168</v>
      </c>
      <c r="H714" s="3">
        <v>5.7764999999999997E-2</v>
      </c>
      <c r="I714" s="3">
        <v>4.8464E-2</v>
      </c>
      <c r="J714" s="3">
        <v>3.7418149999999999E-3</v>
      </c>
      <c r="K714" s="3">
        <f t="shared" si="140"/>
        <v>5.7764999999999997E-2</v>
      </c>
      <c r="L714" s="3">
        <f t="shared" si="141"/>
        <v>1.0577650000000001</v>
      </c>
      <c r="M714" s="3">
        <f t="shared" si="142"/>
        <v>4.8464E-2</v>
      </c>
      <c r="N714" s="3">
        <f t="shared" si="141"/>
        <v>1.0484640000000001</v>
      </c>
      <c r="O714" s="3">
        <f t="shared" si="143"/>
        <v>3.7418149999999999E-3</v>
      </c>
      <c r="P714" s="3">
        <f t="shared" si="136"/>
        <v>1.0037418149999999</v>
      </c>
      <c r="Q714" s="3">
        <f t="shared" si="135"/>
        <v>5.4044599999999998E-2</v>
      </c>
      <c r="R714" s="3">
        <f t="shared" si="137"/>
        <v>1.0540446000000001</v>
      </c>
      <c r="S714" s="17">
        <f t="shared" si="138"/>
        <v>33.001515631007095</v>
      </c>
      <c r="T714" s="18" t="str">
        <f>IF(S714&lt;MAX(S$2:S714),(S714-MAX($S$2:S714))/MAX($S$2:S714),"")</f>
        <v/>
      </c>
      <c r="U714" s="18" t="str">
        <f t="shared" si="134"/>
        <v/>
      </c>
      <c r="V714" s="18" t="str">
        <f t="shared" si="133"/>
        <v/>
      </c>
      <c r="W714" s="18" t="str">
        <f t="shared" si="139"/>
        <v/>
      </c>
      <c r="X714" s="16" t="str">
        <f>IF(W714&lt;0,COUNTIF($V$2:V714,W714),"")</f>
        <v/>
      </c>
      <c r="Y714" s="16" t="str">
        <f>IF(W714&lt;0,COUNTIF(U714:$U$1045,W714)-1,"")</f>
        <v/>
      </c>
      <c r="Z714" s="20" t="str">
        <f t="shared" si="132"/>
        <v/>
      </c>
      <c r="AA714" s="15" t="str">
        <f>IF(W714=MIN(W:W),G714,"")</f>
        <v/>
      </c>
    </row>
    <row r="715" spans="7:27" x14ac:dyDescent="0.2">
      <c r="G715" s="15">
        <v>31199</v>
      </c>
      <c r="H715" s="3">
        <v>1.8367000000000001E-2</v>
      </c>
      <c r="I715" s="3">
        <v>1.0836999999999999E-2</v>
      </c>
      <c r="J715" s="3">
        <v>2.7958990000000001E-3</v>
      </c>
      <c r="K715" s="3">
        <f t="shared" si="140"/>
        <v>1.8367000000000001E-2</v>
      </c>
      <c r="L715" s="3">
        <f t="shared" si="141"/>
        <v>1.018367</v>
      </c>
      <c r="M715" s="3">
        <f t="shared" si="142"/>
        <v>1.0836999999999999E-2</v>
      </c>
      <c r="N715" s="3">
        <f t="shared" si="141"/>
        <v>1.010837</v>
      </c>
      <c r="O715" s="3">
        <f t="shared" si="143"/>
        <v>2.7958990000000001E-3</v>
      </c>
      <c r="P715" s="3">
        <f t="shared" si="136"/>
        <v>1.0027958990000001</v>
      </c>
      <c r="Q715" s="3">
        <f t="shared" si="135"/>
        <v>1.5355000000000001E-2</v>
      </c>
      <c r="R715" s="3">
        <f t="shared" si="137"/>
        <v>1.015355</v>
      </c>
      <c r="S715" s="17">
        <f t="shared" si="138"/>
        <v>33.508253903521208</v>
      </c>
      <c r="T715" s="18" t="str">
        <f>IF(S715&lt;MAX(S$2:S715),(S715-MAX($S$2:S715))/MAX($S$2:S715),"")</f>
        <v/>
      </c>
      <c r="U715" s="18" t="str">
        <f t="shared" si="134"/>
        <v/>
      </c>
      <c r="V715" s="18" t="str">
        <f t="shared" si="133"/>
        <v/>
      </c>
      <c r="W715" s="18" t="str">
        <f t="shared" si="139"/>
        <v/>
      </c>
      <c r="X715" s="16" t="str">
        <f>IF(W715&lt;0,COUNTIF($V$2:V715,W715),"")</f>
        <v/>
      </c>
      <c r="Y715" s="16" t="str">
        <f>IF(W715&lt;0,COUNTIF(U715:$U$1045,W715)-1,"")</f>
        <v/>
      </c>
      <c r="Z715" s="20" t="str">
        <f t="shared" si="132"/>
        <v/>
      </c>
      <c r="AA715" s="15" t="str">
        <f>IF(W715=MIN(W:W),G715,"")</f>
        <v/>
      </c>
    </row>
    <row r="716" spans="7:27" x14ac:dyDescent="0.2">
      <c r="G716" s="15">
        <v>31229</v>
      </c>
      <c r="H716" s="3">
        <v>-1.467E-3</v>
      </c>
      <c r="I716" s="3">
        <v>-4.5199999999999997E-3</v>
      </c>
      <c r="J716" s="3">
        <v>1.8587359999999999E-3</v>
      </c>
      <c r="K716" s="3">
        <f t="shared" si="140"/>
        <v>-1.467E-3</v>
      </c>
      <c r="L716" s="3">
        <f t="shared" si="141"/>
        <v>0.998533</v>
      </c>
      <c r="M716" s="3">
        <f t="shared" si="142"/>
        <v>-4.5199999999999997E-3</v>
      </c>
      <c r="N716" s="3">
        <f t="shared" si="141"/>
        <v>0.99548000000000003</v>
      </c>
      <c r="O716" s="3">
        <f t="shared" si="143"/>
        <v>1.8587359999999999E-3</v>
      </c>
      <c r="P716" s="3">
        <f t="shared" si="136"/>
        <v>1.001858736</v>
      </c>
      <c r="Q716" s="3">
        <f t="shared" si="135"/>
        <v>-2.6882E-3</v>
      </c>
      <c r="R716" s="3">
        <f t="shared" si="137"/>
        <v>0.99731179999999997</v>
      </c>
      <c r="S716" s="17">
        <f t="shared" si="138"/>
        <v>33.418177015377758</v>
      </c>
      <c r="T716" s="18">
        <f>IF(S716&lt;MAX(S$2:S716),(S716-MAX($S$2:S716))/MAX($S$2:S716),"")</f>
        <v>-2.6882000000001327E-3</v>
      </c>
      <c r="U716" s="18">
        <f t="shared" si="134"/>
        <v>-2.6882000000001327E-3</v>
      </c>
      <c r="V716" s="18">
        <f t="shared" si="133"/>
        <v>-2.6882000000001327E-3</v>
      </c>
      <c r="W716" s="18" t="str">
        <f t="shared" si="139"/>
        <v/>
      </c>
      <c r="X716" s="16" t="str">
        <f>IF(W716&lt;0,COUNTIF($V$2:V716,W716),"")</f>
        <v/>
      </c>
      <c r="Y716" s="16" t="str">
        <f>IF(W716&lt;0,COUNTIF(U716:$U$1045,W716)-1,"")</f>
        <v/>
      </c>
      <c r="Z716" s="20" t="str">
        <f t="shared" si="132"/>
        <v/>
      </c>
      <c r="AA716" s="15" t="str">
        <f>IF(W716=MIN(W:W),G716,"")</f>
        <v/>
      </c>
    </row>
    <row r="717" spans="7:27" x14ac:dyDescent="0.2">
      <c r="G717" s="15">
        <v>31260</v>
      </c>
      <c r="H717" s="3">
        <v>-4.6189999999999998E-3</v>
      </c>
      <c r="I717" s="3">
        <v>1.4814000000000001E-2</v>
      </c>
      <c r="J717" s="3">
        <v>1.8552880000000001E-3</v>
      </c>
      <c r="K717" s="3">
        <f t="shared" si="140"/>
        <v>-4.6189999999999998E-3</v>
      </c>
      <c r="L717" s="3">
        <f t="shared" si="141"/>
        <v>0.99538099999999996</v>
      </c>
      <c r="M717" s="3">
        <f t="shared" si="142"/>
        <v>1.4814000000000001E-2</v>
      </c>
      <c r="N717" s="3">
        <f t="shared" si="141"/>
        <v>1.0148140000000001</v>
      </c>
      <c r="O717" s="3">
        <f t="shared" si="143"/>
        <v>1.8552880000000001E-3</v>
      </c>
      <c r="P717" s="3">
        <f t="shared" si="136"/>
        <v>1.001855288</v>
      </c>
      <c r="Q717" s="3">
        <f t="shared" si="135"/>
        <v>3.1542000000000007E-3</v>
      </c>
      <c r="R717" s="3">
        <f t="shared" si="137"/>
        <v>1.0031542</v>
      </c>
      <c r="S717" s="17">
        <f t="shared" si="138"/>
        <v>33.523584629319664</v>
      </c>
      <c r="T717" s="18" t="str">
        <f>IF(S717&lt;MAX(S$2:S717),(S717-MAX($S$2:S717))/MAX($S$2:S717),"")</f>
        <v/>
      </c>
      <c r="U717" s="18" t="str">
        <f t="shared" si="134"/>
        <v/>
      </c>
      <c r="V717" s="18" t="str">
        <f t="shared" si="133"/>
        <v/>
      </c>
      <c r="W717" s="18" t="str">
        <f t="shared" si="139"/>
        <v/>
      </c>
      <c r="X717" s="16" t="str">
        <f>IF(W717&lt;0,COUNTIF($V$2:V717,W717),"")</f>
        <v/>
      </c>
      <c r="Y717" s="16" t="str">
        <f>IF(W717&lt;0,COUNTIF(U717:$U$1045,W717)-1,"")</f>
        <v/>
      </c>
      <c r="Z717" s="20" t="str">
        <f t="shared" si="132"/>
        <v/>
      </c>
      <c r="AA717" s="15" t="str">
        <f>IF(W717=MIN(W:W),G717,"")</f>
        <v/>
      </c>
    </row>
    <row r="718" spans="7:27" x14ac:dyDescent="0.2">
      <c r="G718" s="15">
        <v>31291</v>
      </c>
      <c r="H718" s="3">
        <v>-3.8566999999999997E-2</v>
      </c>
      <c r="I718" s="3">
        <v>1.1253000000000001E-2</v>
      </c>
      <c r="J718" s="3">
        <v>2.7777779999999998E-3</v>
      </c>
      <c r="K718" s="3">
        <f t="shared" si="140"/>
        <v>-3.8566999999999997E-2</v>
      </c>
      <c r="L718" s="3">
        <f t="shared" si="141"/>
        <v>0.96143299999999998</v>
      </c>
      <c r="M718" s="3">
        <f t="shared" si="142"/>
        <v>1.1253000000000001E-2</v>
      </c>
      <c r="N718" s="3">
        <f t="shared" si="141"/>
        <v>1.011253</v>
      </c>
      <c r="O718" s="3">
        <f t="shared" si="143"/>
        <v>2.7777779999999998E-3</v>
      </c>
      <c r="P718" s="3">
        <f t="shared" si="136"/>
        <v>1.002777778</v>
      </c>
      <c r="Q718" s="3">
        <f t="shared" si="135"/>
        <v>-1.8638999999999996E-2</v>
      </c>
      <c r="R718" s="3">
        <f t="shared" si="137"/>
        <v>0.98136100000000004</v>
      </c>
      <c r="S718" s="17">
        <f t="shared" si="138"/>
        <v>32.898738535413777</v>
      </c>
      <c r="T718" s="18">
        <f>IF(S718&lt;MAX(S$2:S718),(S718-MAX($S$2:S718))/MAX($S$2:S718),"")</f>
        <v>-1.8638999999999944E-2</v>
      </c>
      <c r="U718" s="18">
        <f t="shared" si="134"/>
        <v>-1.8638999999999944E-2</v>
      </c>
      <c r="V718" s="18">
        <f t="shared" si="133"/>
        <v>-1.8638999999999944E-2</v>
      </c>
      <c r="W718" s="18" t="str">
        <f t="shared" si="139"/>
        <v/>
      </c>
      <c r="X718" s="16" t="str">
        <f>IF(W718&lt;0,COUNTIF($V$2:V718,W718),"")</f>
        <v/>
      </c>
      <c r="Y718" s="16" t="str">
        <f>IF(W718&lt;0,COUNTIF(U718:$U$1045,W718)-1,"")</f>
        <v/>
      </c>
      <c r="Z718" s="20" t="str">
        <f t="shared" si="132"/>
        <v/>
      </c>
      <c r="AA718" s="15" t="str">
        <f>IF(W718=MIN(W:W),G718,"")</f>
        <v/>
      </c>
    </row>
    <row r="719" spans="7:27" x14ac:dyDescent="0.2">
      <c r="G719" s="15">
        <v>31321</v>
      </c>
      <c r="H719" s="3">
        <v>4.6545000000000003E-2</v>
      </c>
      <c r="I719" s="3">
        <v>1.6199000000000002E-2</v>
      </c>
      <c r="J719" s="3">
        <v>3.6934440000000002E-3</v>
      </c>
      <c r="K719" s="3">
        <f t="shared" si="140"/>
        <v>4.6545000000000003E-2</v>
      </c>
      <c r="L719" s="3">
        <f t="shared" si="141"/>
        <v>1.0465450000000001</v>
      </c>
      <c r="M719" s="3">
        <f t="shared" si="142"/>
        <v>1.6199000000000002E-2</v>
      </c>
      <c r="N719" s="3">
        <f t="shared" si="141"/>
        <v>1.0161990000000001</v>
      </c>
      <c r="O719" s="3">
        <f t="shared" si="143"/>
        <v>3.6934440000000002E-3</v>
      </c>
      <c r="P719" s="3">
        <f t="shared" si="136"/>
        <v>1.003693444</v>
      </c>
      <c r="Q719" s="3">
        <f t="shared" si="135"/>
        <v>3.4406600000000002E-2</v>
      </c>
      <c r="R719" s="3">
        <f t="shared" si="137"/>
        <v>1.0344066000000001</v>
      </c>
      <c r="S719" s="17">
        <f t="shared" si="138"/>
        <v>34.030672272706347</v>
      </c>
      <c r="T719" s="18" t="str">
        <f>IF(S719&lt;MAX(S$2:S719),(S719-MAX($S$2:S719))/MAX($S$2:S719),"")</f>
        <v/>
      </c>
      <c r="U719" s="18" t="str">
        <f t="shared" si="134"/>
        <v/>
      </c>
      <c r="V719" s="18" t="str">
        <f t="shared" si="133"/>
        <v/>
      </c>
      <c r="W719" s="18" t="str">
        <f t="shared" si="139"/>
        <v/>
      </c>
      <c r="X719" s="16" t="str">
        <f>IF(W719&lt;0,COUNTIF($V$2:V719,W719),"")</f>
        <v/>
      </c>
      <c r="Y719" s="16" t="str">
        <f>IF(W719&lt;0,COUNTIF(U719:$U$1045,W719)-1,"")</f>
        <v/>
      </c>
      <c r="Z719" s="20" t="str">
        <f t="shared" si="132"/>
        <v/>
      </c>
      <c r="AA719" s="15" t="str">
        <f>IF(W719=MIN(W:W),G719,"")</f>
        <v/>
      </c>
    </row>
    <row r="720" spans="7:27" x14ac:dyDescent="0.2">
      <c r="G720" s="15">
        <v>31352</v>
      </c>
      <c r="H720" s="3">
        <v>6.9907999999999998E-2</v>
      </c>
      <c r="I720" s="3">
        <v>1.9514E-2</v>
      </c>
      <c r="J720" s="3">
        <v>2.7598900000000001E-3</v>
      </c>
      <c r="K720" s="3">
        <f t="shared" si="140"/>
        <v>6.9907999999999998E-2</v>
      </c>
      <c r="L720" s="3">
        <f t="shared" si="141"/>
        <v>1.0699080000000001</v>
      </c>
      <c r="M720" s="3">
        <f t="shared" si="142"/>
        <v>1.9514E-2</v>
      </c>
      <c r="N720" s="3">
        <f t="shared" si="141"/>
        <v>1.019514</v>
      </c>
      <c r="O720" s="3">
        <f t="shared" si="143"/>
        <v>2.7598900000000001E-3</v>
      </c>
      <c r="P720" s="3">
        <f t="shared" si="136"/>
        <v>1.0027598900000001</v>
      </c>
      <c r="Q720" s="3">
        <f t="shared" si="135"/>
        <v>4.97504E-2</v>
      </c>
      <c r="R720" s="3">
        <f t="shared" si="137"/>
        <v>1.0497504</v>
      </c>
      <c r="S720" s="17">
        <f t="shared" si="138"/>
        <v>35.723711830542399</v>
      </c>
      <c r="T720" s="18" t="str">
        <f>IF(S720&lt;MAX(S$2:S720),(S720-MAX($S$2:S720))/MAX($S$2:S720),"")</f>
        <v/>
      </c>
      <c r="U720" s="18" t="str">
        <f t="shared" si="134"/>
        <v/>
      </c>
      <c r="V720" s="18" t="str">
        <f t="shared" si="133"/>
        <v/>
      </c>
      <c r="W720" s="18" t="str">
        <f t="shared" si="139"/>
        <v/>
      </c>
      <c r="X720" s="16" t="str">
        <f>IF(W720&lt;0,COUNTIF($V$2:V720,W720),"")</f>
        <v/>
      </c>
      <c r="Y720" s="16" t="str">
        <f>IF(W720&lt;0,COUNTIF(U720:$U$1045,W720)-1,"")</f>
        <v/>
      </c>
      <c r="Z720" s="20" t="str">
        <f t="shared" ref="Z720:Z783" si="144">IF(W720&lt;0,Y720+X720,"")</f>
        <v/>
      </c>
      <c r="AA720" s="15" t="str">
        <f>IF(W720=MIN(W:W),G720,"")</f>
        <v/>
      </c>
    </row>
    <row r="721" spans="7:27" x14ac:dyDescent="0.2">
      <c r="G721" s="15">
        <v>31382</v>
      </c>
      <c r="H721" s="3">
        <v>4.4181999999999999E-2</v>
      </c>
      <c r="I721" s="3">
        <v>2.5687999999999999E-2</v>
      </c>
      <c r="J721" s="3">
        <v>2.7522940000000002E-3</v>
      </c>
      <c r="K721" s="3">
        <f t="shared" si="140"/>
        <v>4.4181999999999999E-2</v>
      </c>
      <c r="L721" s="3">
        <f t="shared" si="141"/>
        <v>1.0441819999999999</v>
      </c>
      <c r="M721" s="3">
        <f t="shared" si="142"/>
        <v>2.5687999999999999E-2</v>
      </c>
      <c r="N721" s="3">
        <f t="shared" si="141"/>
        <v>1.0256879999999999</v>
      </c>
      <c r="O721" s="3">
        <f t="shared" si="143"/>
        <v>2.7522940000000002E-3</v>
      </c>
      <c r="P721" s="3">
        <f t="shared" si="136"/>
        <v>1.002752294</v>
      </c>
      <c r="Q721" s="3">
        <f t="shared" si="135"/>
        <v>3.6784400000000002E-2</v>
      </c>
      <c r="R721" s="3">
        <f t="shared" si="137"/>
        <v>1.0367843999999999</v>
      </c>
      <c r="S721" s="17">
        <f t="shared" si="138"/>
        <v>37.037787136001803</v>
      </c>
      <c r="T721" s="18" t="str">
        <f>IF(S721&lt;MAX(S$2:S721),(S721-MAX($S$2:S721))/MAX($S$2:S721),"")</f>
        <v/>
      </c>
      <c r="U721" s="18" t="str">
        <f t="shared" si="134"/>
        <v/>
      </c>
      <c r="V721" s="18" t="str">
        <f t="shared" si="133"/>
        <v/>
      </c>
      <c r="W721" s="18" t="str">
        <f t="shared" si="139"/>
        <v/>
      </c>
      <c r="X721" s="16" t="str">
        <f>IF(W721&lt;0,COUNTIF($V$2:V721,W721),"")</f>
        <v/>
      </c>
      <c r="Y721" s="16" t="str">
        <f>IF(W721&lt;0,COUNTIF(U721:$U$1045,W721)-1,"")</f>
        <v/>
      </c>
      <c r="Z721" s="20" t="str">
        <f t="shared" si="144"/>
        <v/>
      </c>
      <c r="AA721" s="15" t="str">
        <f>IF(W721=MIN(W:W),G721,"")</f>
        <v/>
      </c>
    </row>
    <row r="722" spans="7:27" x14ac:dyDescent="0.2">
      <c r="G722" s="15">
        <v>31413</v>
      </c>
      <c r="H722" s="3">
        <v>1.1505E-2</v>
      </c>
      <c r="I722" s="3">
        <v>8.2330000000000007E-3</v>
      </c>
      <c r="J722" s="3">
        <v>2.7447389999999999E-3</v>
      </c>
      <c r="K722" s="3">
        <f t="shared" si="140"/>
        <v>1.1505E-2</v>
      </c>
      <c r="L722" s="3">
        <f t="shared" si="141"/>
        <v>1.0115050000000001</v>
      </c>
      <c r="M722" s="3">
        <f t="shared" si="142"/>
        <v>8.2330000000000007E-3</v>
      </c>
      <c r="N722" s="3">
        <f t="shared" si="141"/>
        <v>1.0082329999999999</v>
      </c>
      <c r="O722" s="3">
        <f t="shared" si="143"/>
        <v>2.7447389999999999E-3</v>
      </c>
      <c r="P722" s="3">
        <f t="shared" si="136"/>
        <v>1.0027447389999999</v>
      </c>
      <c r="Q722" s="3">
        <f t="shared" si="135"/>
        <v>1.0196199999999999E-2</v>
      </c>
      <c r="R722" s="3">
        <f t="shared" si="137"/>
        <v>1.0101962</v>
      </c>
      <c r="S722" s="17">
        <f t="shared" si="138"/>
        <v>37.415431821197906</v>
      </c>
      <c r="T722" s="18" t="str">
        <f>IF(S722&lt;MAX(S$2:S722),(S722-MAX($S$2:S722))/MAX($S$2:S722),"")</f>
        <v/>
      </c>
      <c r="U722" s="18" t="str">
        <f t="shared" si="134"/>
        <v/>
      </c>
      <c r="V722" s="18" t="str">
        <f t="shared" si="133"/>
        <v/>
      </c>
      <c r="W722" s="18" t="str">
        <f t="shared" si="139"/>
        <v/>
      </c>
      <c r="X722" s="16" t="str">
        <f>IF(W722&lt;0,COUNTIF($V$2:V722,W722),"")</f>
        <v/>
      </c>
      <c r="Y722" s="16" t="str">
        <f>IF(W722&lt;0,COUNTIF(U722:$U$1045,W722)-1,"")</f>
        <v/>
      </c>
      <c r="Z722" s="20" t="str">
        <f t="shared" si="144"/>
        <v/>
      </c>
      <c r="AA722" s="15" t="str">
        <f>IF(W722=MIN(W:W),G722,"")</f>
        <v/>
      </c>
    </row>
    <row r="723" spans="7:27" x14ac:dyDescent="0.2">
      <c r="G723" s="15">
        <v>31444</v>
      </c>
      <c r="H723" s="3">
        <v>7.5290999999999997E-2</v>
      </c>
      <c r="I723" s="3">
        <v>2.7511000000000001E-2</v>
      </c>
      <c r="J723" s="3">
        <v>-2.7372260000000002E-3</v>
      </c>
      <c r="K723" s="3">
        <f t="shared" si="140"/>
        <v>7.5290999999999997E-2</v>
      </c>
      <c r="L723" s="3">
        <f t="shared" si="141"/>
        <v>1.075291</v>
      </c>
      <c r="M723" s="3">
        <f t="shared" si="142"/>
        <v>2.7511000000000001E-2</v>
      </c>
      <c r="N723" s="3">
        <f t="shared" si="141"/>
        <v>1.0275110000000001</v>
      </c>
      <c r="O723" s="3">
        <f t="shared" si="143"/>
        <v>-2.7372260000000002E-3</v>
      </c>
      <c r="P723" s="3">
        <f t="shared" si="136"/>
        <v>0.99726277399999996</v>
      </c>
      <c r="Q723" s="3">
        <f t="shared" si="135"/>
        <v>5.6178999999999993E-2</v>
      </c>
      <c r="R723" s="3">
        <f t="shared" si="137"/>
        <v>1.056179</v>
      </c>
      <c r="S723" s="17">
        <f t="shared" si="138"/>
        <v>39.517393365480984</v>
      </c>
      <c r="T723" s="18" t="str">
        <f>IF(S723&lt;MAX(S$2:S723),(S723-MAX($S$2:S723))/MAX($S$2:S723),"")</f>
        <v/>
      </c>
      <c r="U723" s="18" t="str">
        <f t="shared" si="134"/>
        <v/>
      </c>
      <c r="V723" s="18" t="str">
        <f t="shared" si="133"/>
        <v/>
      </c>
      <c r="W723" s="18" t="str">
        <f t="shared" si="139"/>
        <v/>
      </c>
      <c r="X723" s="16" t="str">
        <f>IF(W723&lt;0,COUNTIF($V$2:V723,W723),"")</f>
        <v/>
      </c>
      <c r="Y723" s="16" t="str">
        <f>IF(W723&lt;0,COUNTIF(U723:$U$1045,W723)-1,"")</f>
        <v/>
      </c>
      <c r="Z723" s="20" t="str">
        <f t="shared" si="144"/>
        <v/>
      </c>
      <c r="AA723" s="15" t="str">
        <f>IF(W723=MIN(W:W),G723,"")</f>
        <v/>
      </c>
    </row>
    <row r="724" spans="7:27" x14ac:dyDescent="0.2">
      <c r="G724" s="15">
        <v>31472</v>
      </c>
      <c r="H724" s="3">
        <v>5.3706999999999998E-2</v>
      </c>
      <c r="I724" s="3">
        <v>3.3831E-2</v>
      </c>
      <c r="J724" s="3">
        <v>-4.5745650000000001E-3</v>
      </c>
      <c r="K724" s="3">
        <f t="shared" si="140"/>
        <v>5.3706999999999998E-2</v>
      </c>
      <c r="L724" s="3">
        <f t="shared" si="141"/>
        <v>1.0537069999999999</v>
      </c>
      <c r="M724" s="3">
        <f t="shared" si="142"/>
        <v>3.3831E-2</v>
      </c>
      <c r="N724" s="3">
        <f t="shared" si="141"/>
        <v>1.0338309999999999</v>
      </c>
      <c r="O724" s="3">
        <f t="shared" si="143"/>
        <v>-4.5745650000000001E-3</v>
      </c>
      <c r="P724" s="3">
        <f t="shared" si="136"/>
        <v>0.99542543500000003</v>
      </c>
      <c r="Q724" s="3">
        <f t="shared" si="135"/>
        <v>4.5756599999999994E-2</v>
      </c>
      <c r="R724" s="3">
        <f t="shared" si="137"/>
        <v>1.0457566</v>
      </c>
      <c r="S724" s="17">
        <f t="shared" si="138"/>
        <v>41.325574926747954</v>
      </c>
      <c r="T724" s="18" t="str">
        <f>IF(S724&lt;MAX(S$2:S724),(S724-MAX($S$2:S724))/MAX($S$2:S724),"")</f>
        <v/>
      </c>
      <c r="U724" s="18" t="str">
        <f t="shared" si="134"/>
        <v/>
      </c>
      <c r="V724" s="18" t="str">
        <f t="shared" si="133"/>
        <v/>
      </c>
      <c r="W724" s="18" t="str">
        <f t="shared" si="139"/>
        <v/>
      </c>
      <c r="X724" s="16" t="str">
        <f>IF(W724&lt;0,COUNTIF($V$2:V724,W724),"")</f>
        <v/>
      </c>
      <c r="Y724" s="16" t="str">
        <f>IF(W724&lt;0,COUNTIF(U724:$U$1045,W724)-1,"")</f>
        <v/>
      </c>
      <c r="Z724" s="20" t="str">
        <f t="shared" si="144"/>
        <v/>
      </c>
      <c r="AA724" s="15" t="str">
        <f>IF(W724=MIN(W:W),G724,"")</f>
        <v/>
      </c>
    </row>
    <row r="725" spans="7:27" x14ac:dyDescent="0.2">
      <c r="G725" s="15">
        <v>31503</v>
      </c>
      <c r="H725" s="3">
        <v>-7.7580000000000001E-3</v>
      </c>
      <c r="I725" s="3">
        <v>8.1449999999999995E-3</v>
      </c>
      <c r="J725" s="3">
        <v>-1.8382349999999999E-3</v>
      </c>
      <c r="K725" s="3">
        <f t="shared" si="140"/>
        <v>-7.7580000000000001E-3</v>
      </c>
      <c r="L725" s="3">
        <f t="shared" si="141"/>
        <v>0.99224199999999996</v>
      </c>
      <c r="M725" s="3">
        <f t="shared" si="142"/>
        <v>8.1449999999999995E-3</v>
      </c>
      <c r="N725" s="3">
        <f t="shared" si="141"/>
        <v>1.0081450000000001</v>
      </c>
      <c r="O725" s="3">
        <f t="shared" si="143"/>
        <v>-1.8382349999999999E-3</v>
      </c>
      <c r="P725" s="3">
        <f t="shared" si="136"/>
        <v>0.99816176499999998</v>
      </c>
      <c r="Q725" s="3">
        <f t="shared" si="135"/>
        <v>-1.3967999999999997E-3</v>
      </c>
      <c r="R725" s="3">
        <f t="shared" si="137"/>
        <v>0.99860320000000002</v>
      </c>
      <c r="S725" s="17">
        <f t="shared" si="138"/>
        <v>41.267851363690276</v>
      </c>
      <c r="T725" s="18">
        <f>IF(S725&lt;MAX(S$2:S725),(S725-MAX($S$2:S725))/MAX($S$2:S725),"")</f>
        <v>-1.3967999999999145E-3</v>
      </c>
      <c r="U725" s="18">
        <f t="shared" si="134"/>
        <v>-1.3967999999999145E-3</v>
      </c>
      <c r="V725" s="18">
        <f t="shared" si="133"/>
        <v>-1.3967999999999145E-3</v>
      </c>
      <c r="W725" s="18" t="str">
        <f t="shared" si="139"/>
        <v/>
      </c>
      <c r="X725" s="16" t="str">
        <f>IF(W725&lt;0,COUNTIF($V$2:V725,W725),"")</f>
        <v/>
      </c>
      <c r="Y725" s="16" t="str">
        <f>IF(W725&lt;0,COUNTIF(U725:$U$1045,W725)-1,"")</f>
        <v/>
      </c>
      <c r="Z725" s="20" t="str">
        <f t="shared" si="144"/>
        <v/>
      </c>
      <c r="AA725" s="15" t="str">
        <f>IF(W725=MIN(W:W),G725,"")</f>
        <v/>
      </c>
    </row>
    <row r="726" spans="7:27" x14ac:dyDescent="0.2">
      <c r="G726" s="15">
        <v>31533</v>
      </c>
      <c r="H726" s="3">
        <v>5.1228999999999997E-2</v>
      </c>
      <c r="I726" s="3">
        <v>-2.147E-2</v>
      </c>
      <c r="J726" s="3">
        <v>2.7624310000000001E-3</v>
      </c>
      <c r="K726" s="3">
        <f t="shared" si="140"/>
        <v>5.1228999999999997E-2</v>
      </c>
      <c r="L726" s="3">
        <f t="shared" si="141"/>
        <v>1.051229</v>
      </c>
      <c r="M726" s="3">
        <f t="shared" si="142"/>
        <v>-2.147E-2</v>
      </c>
      <c r="N726" s="3">
        <f t="shared" si="141"/>
        <v>0.97853000000000001</v>
      </c>
      <c r="O726" s="3">
        <f t="shared" si="143"/>
        <v>2.7624310000000001E-3</v>
      </c>
      <c r="P726" s="3">
        <f t="shared" si="136"/>
        <v>1.0027624310000001</v>
      </c>
      <c r="Q726" s="3">
        <f t="shared" si="135"/>
        <v>2.21494E-2</v>
      </c>
      <c r="R726" s="3">
        <f t="shared" si="137"/>
        <v>1.0221494</v>
      </c>
      <c r="S726" s="17">
        <f t="shared" si="138"/>
        <v>42.181909510685195</v>
      </c>
      <c r="T726" s="18" t="str">
        <f>IF(S726&lt;MAX(S$2:S726),(S726-MAX($S$2:S726))/MAX($S$2:S726),"")</f>
        <v/>
      </c>
      <c r="U726" s="18" t="str">
        <f t="shared" si="134"/>
        <v/>
      </c>
      <c r="V726" s="18" t="str">
        <f t="shared" si="133"/>
        <v/>
      </c>
      <c r="W726" s="18" t="str">
        <f t="shared" si="139"/>
        <v/>
      </c>
      <c r="X726" s="16" t="str">
        <f>IF(W726&lt;0,COUNTIF($V$2:V726,W726),"")</f>
        <v/>
      </c>
      <c r="Y726" s="16" t="str">
        <f>IF(W726&lt;0,COUNTIF(U726:$U$1045,W726)-1,"")</f>
        <v/>
      </c>
      <c r="Z726" s="20" t="str">
        <f t="shared" si="144"/>
        <v/>
      </c>
      <c r="AA726" s="15" t="str">
        <f>IF(W726=MIN(W:W),G726,"")</f>
        <v/>
      </c>
    </row>
    <row r="727" spans="7:27" x14ac:dyDescent="0.2">
      <c r="G727" s="15">
        <v>31564</v>
      </c>
      <c r="H727" s="3">
        <v>1.5098E-2</v>
      </c>
      <c r="I727" s="3">
        <v>2.7608000000000001E-2</v>
      </c>
      <c r="J727" s="3">
        <v>5.5096420000000004E-3</v>
      </c>
      <c r="K727" s="3">
        <f t="shared" si="140"/>
        <v>1.5098E-2</v>
      </c>
      <c r="L727" s="3">
        <f t="shared" si="141"/>
        <v>1.0150980000000001</v>
      </c>
      <c r="M727" s="3">
        <f t="shared" si="142"/>
        <v>2.7608000000000001E-2</v>
      </c>
      <c r="N727" s="3">
        <f t="shared" si="141"/>
        <v>1.0276080000000001</v>
      </c>
      <c r="O727" s="3">
        <f t="shared" si="143"/>
        <v>5.5096420000000004E-3</v>
      </c>
      <c r="P727" s="3">
        <f t="shared" si="136"/>
        <v>1.005509642</v>
      </c>
      <c r="Q727" s="3">
        <f t="shared" si="135"/>
        <v>2.0102000000000002E-2</v>
      </c>
      <c r="R727" s="3">
        <f t="shared" si="137"/>
        <v>1.0201020000000001</v>
      </c>
      <c r="S727" s="17">
        <f t="shared" si="138"/>
        <v>43.02985025566899</v>
      </c>
      <c r="T727" s="18" t="str">
        <f>IF(S727&lt;MAX(S$2:S727),(S727-MAX($S$2:S727))/MAX($S$2:S727),"")</f>
        <v/>
      </c>
      <c r="U727" s="18" t="str">
        <f t="shared" si="134"/>
        <v/>
      </c>
      <c r="V727" s="18" t="str">
        <f t="shared" si="133"/>
        <v/>
      </c>
      <c r="W727" s="18" t="str">
        <f t="shared" si="139"/>
        <v/>
      </c>
      <c r="X727" s="16" t="str">
        <f>IF(W727&lt;0,COUNTIF($V$2:V727,W727),"")</f>
        <v/>
      </c>
      <c r="Y727" s="16" t="str">
        <f>IF(W727&lt;0,COUNTIF(U727:$U$1045,W727)-1,"")</f>
        <v/>
      </c>
      <c r="Z727" s="20" t="str">
        <f t="shared" si="144"/>
        <v/>
      </c>
      <c r="AA727" s="15" t="str">
        <f>IF(W727=MIN(W:W),G727,"")</f>
        <v/>
      </c>
    </row>
    <row r="728" spans="7:27" x14ac:dyDescent="0.2">
      <c r="G728" s="15">
        <v>31594</v>
      </c>
      <c r="H728" s="3">
        <v>-5.9431999999999999E-2</v>
      </c>
      <c r="I728" s="3">
        <v>1.5709999999999998E-2</v>
      </c>
      <c r="J728" s="3">
        <v>0</v>
      </c>
      <c r="K728" s="3">
        <f t="shared" si="140"/>
        <v>-5.9431999999999999E-2</v>
      </c>
      <c r="L728" s="3">
        <f t="shared" si="141"/>
        <v>0.94056799999999996</v>
      </c>
      <c r="M728" s="3">
        <f t="shared" si="142"/>
        <v>1.5709999999999998E-2</v>
      </c>
      <c r="N728" s="3">
        <f t="shared" si="141"/>
        <v>1.0157099999999999</v>
      </c>
      <c r="O728" s="3">
        <f t="shared" si="143"/>
        <v>0</v>
      </c>
      <c r="P728" s="3">
        <f t="shared" si="136"/>
        <v>1</v>
      </c>
      <c r="Q728" s="3">
        <f t="shared" si="135"/>
        <v>-2.9375199999999997E-2</v>
      </c>
      <c r="R728" s="3">
        <f t="shared" si="137"/>
        <v>0.97062479999999995</v>
      </c>
      <c r="S728" s="17">
        <f t="shared" si="138"/>
        <v>41.765839798438662</v>
      </c>
      <c r="T728" s="18">
        <f>IF(S728&lt;MAX(S$2:S728),(S728-MAX($S$2:S728))/MAX($S$2:S728),"")</f>
        <v>-2.937519999999999E-2</v>
      </c>
      <c r="U728" s="18">
        <f t="shared" si="134"/>
        <v>-2.937519999999999E-2</v>
      </c>
      <c r="V728" s="18">
        <f t="shared" si="133"/>
        <v>-2.937519999999999E-2</v>
      </c>
      <c r="W728" s="18" t="str">
        <f t="shared" si="139"/>
        <v/>
      </c>
      <c r="X728" s="16" t="str">
        <f>IF(W728&lt;0,COUNTIF($V$2:V728,W728),"")</f>
        <v/>
      </c>
      <c r="Y728" s="16" t="str">
        <f>IF(W728&lt;0,COUNTIF(U728:$U$1045,W728)-1,"")</f>
        <v/>
      </c>
      <c r="Z728" s="20" t="str">
        <f t="shared" si="144"/>
        <v/>
      </c>
      <c r="AA728" s="15" t="str">
        <f>IF(W728=MIN(W:W),G728,"")</f>
        <v/>
      </c>
    </row>
    <row r="729" spans="7:27" x14ac:dyDescent="0.2">
      <c r="G729" s="15">
        <v>31625</v>
      </c>
      <c r="H729" s="3">
        <v>6.6780000000000006E-2</v>
      </c>
      <c r="I729" s="3">
        <v>2.6558999999999999E-2</v>
      </c>
      <c r="J729" s="3">
        <v>1.826484E-3</v>
      </c>
      <c r="K729" s="3">
        <f t="shared" si="140"/>
        <v>6.6780000000000006E-2</v>
      </c>
      <c r="L729" s="3">
        <f t="shared" si="141"/>
        <v>1.0667800000000001</v>
      </c>
      <c r="M729" s="3">
        <f t="shared" si="142"/>
        <v>2.6558999999999999E-2</v>
      </c>
      <c r="N729" s="3">
        <f t="shared" si="141"/>
        <v>1.026559</v>
      </c>
      <c r="O729" s="3">
        <f t="shared" si="143"/>
        <v>1.826484E-3</v>
      </c>
      <c r="P729" s="3">
        <f t="shared" si="136"/>
        <v>1.001826484</v>
      </c>
      <c r="Q729" s="3">
        <f t="shared" si="135"/>
        <v>5.0691600000000003E-2</v>
      </c>
      <c r="R729" s="3">
        <f t="shared" si="137"/>
        <v>1.0506915999999999</v>
      </c>
      <c r="S729" s="17">
        <f t="shared" si="138"/>
        <v>43.883017043165196</v>
      </c>
      <c r="T729" s="18" t="str">
        <f>IF(S729&lt;MAX(S$2:S729),(S729-MAX($S$2:S729))/MAX($S$2:S729),"")</f>
        <v/>
      </c>
      <c r="U729" s="18" t="str">
        <f t="shared" si="134"/>
        <v/>
      </c>
      <c r="V729" s="18" t="str">
        <f t="shared" si="133"/>
        <v/>
      </c>
      <c r="W729" s="18" t="str">
        <f t="shared" si="139"/>
        <v/>
      </c>
      <c r="X729" s="16" t="str">
        <f>IF(W729&lt;0,COUNTIF($V$2:V729,W729),"")</f>
        <v/>
      </c>
      <c r="Y729" s="16" t="str">
        <f>IF(W729&lt;0,COUNTIF(U729:$U$1045,W729)-1,"")</f>
        <v/>
      </c>
      <c r="Z729" s="20" t="str">
        <f t="shared" si="144"/>
        <v/>
      </c>
      <c r="AA729" s="15" t="str">
        <f>IF(W729=MIN(W:W),G729,"")</f>
        <v/>
      </c>
    </row>
    <row r="730" spans="7:27" x14ac:dyDescent="0.2">
      <c r="G730" s="15">
        <v>31656</v>
      </c>
      <c r="H730" s="3">
        <v>-8.0895999999999996E-2</v>
      </c>
      <c r="I730" s="3">
        <v>-1.098E-2</v>
      </c>
      <c r="J730" s="3">
        <v>4.5578850000000002E-3</v>
      </c>
      <c r="K730" s="3">
        <f t="shared" si="140"/>
        <v>-8.0895999999999996E-2</v>
      </c>
      <c r="L730" s="3">
        <f t="shared" si="141"/>
        <v>0.91910400000000003</v>
      </c>
      <c r="M730" s="3">
        <f t="shared" si="142"/>
        <v>-1.098E-2</v>
      </c>
      <c r="N730" s="3">
        <f t="shared" si="141"/>
        <v>0.98902000000000001</v>
      </c>
      <c r="O730" s="3">
        <f t="shared" si="143"/>
        <v>4.5578850000000002E-3</v>
      </c>
      <c r="P730" s="3">
        <f t="shared" si="136"/>
        <v>1.0045578850000001</v>
      </c>
      <c r="Q730" s="3">
        <f t="shared" si="135"/>
        <v>-5.2929599999999993E-2</v>
      </c>
      <c r="R730" s="3">
        <f t="shared" si="137"/>
        <v>0.94707039999999998</v>
      </c>
      <c r="S730" s="17">
        <f t="shared" si="138"/>
        <v>41.560306504277278</v>
      </c>
      <c r="T730" s="18">
        <f>IF(S730&lt;MAX(S$2:S730),(S730-MAX($S$2:S730))/MAX($S$2:S730),"")</f>
        <v>-5.2929600000000035E-2</v>
      </c>
      <c r="U730" s="18">
        <f t="shared" si="134"/>
        <v>-5.2929600000000035E-2</v>
      </c>
      <c r="V730" s="18">
        <f t="shared" si="133"/>
        <v>-5.2929600000000035E-2</v>
      </c>
      <c r="W730" s="18" t="str">
        <f t="shared" si="139"/>
        <v/>
      </c>
      <c r="X730" s="16" t="str">
        <f>IF(W730&lt;0,COUNTIF($V$2:V730,W730),"")</f>
        <v/>
      </c>
      <c r="Y730" s="16" t="str">
        <f>IF(W730&lt;0,COUNTIF(U730:$U$1045,W730)-1,"")</f>
        <v/>
      </c>
      <c r="Z730" s="20" t="str">
        <f t="shared" si="144"/>
        <v/>
      </c>
      <c r="AA730" s="15" t="str">
        <f>IF(W730=MIN(W:W),G730,"")</f>
        <v/>
      </c>
    </row>
    <row r="731" spans="7:27" x14ac:dyDescent="0.2">
      <c r="G731" s="15">
        <v>31686</v>
      </c>
      <c r="H731" s="3">
        <v>5.1199000000000001E-2</v>
      </c>
      <c r="I731" s="3">
        <v>1.6192999999999999E-2</v>
      </c>
      <c r="J731" s="3">
        <v>9.0744100000000004E-4</v>
      </c>
      <c r="K731" s="3">
        <f t="shared" si="140"/>
        <v>5.1199000000000001E-2</v>
      </c>
      <c r="L731" s="3">
        <f t="shared" si="141"/>
        <v>1.051199</v>
      </c>
      <c r="M731" s="3">
        <f t="shared" si="142"/>
        <v>1.6192999999999999E-2</v>
      </c>
      <c r="N731" s="3">
        <f t="shared" si="141"/>
        <v>1.0161929999999999</v>
      </c>
      <c r="O731" s="3">
        <f t="shared" si="143"/>
        <v>9.0744100000000004E-4</v>
      </c>
      <c r="P731" s="3">
        <f t="shared" si="136"/>
        <v>1.0009074410000001</v>
      </c>
      <c r="Q731" s="3">
        <f t="shared" si="135"/>
        <v>3.7196600000000003E-2</v>
      </c>
      <c r="R731" s="3">
        <f t="shared" si="137"/>
        <v>1.0371965999999999</v>
      </c>
      <c r="S731" s="17">
        <f t="shared" si="138"/>
        <v>43.106208601194275</v>
      </c>
      <c r="T731" s="18">
        <f>IF(S731&lt;MAX(S$2:S731),(S731-MAX($S$2:S731))/MAX($S$2:S731),"")</f>
        <v>-1.7701801159360112E-2</v>
      </c>
      <c r="U731" s="18">
        <f t="shared" si="134"/>
        <v>-5.2929600000000035E-2</v>
      </c>
      <c r="V731" s="18">
        <f t="shared" si="133"/>
        <v>-2.0228504853653257E-2</v>
      </c>
      <c r="W731" s="18" t="str">
        <f t="shared" si="139"/>
        <v/>
      </c>
      <c r="X731" s="16" t="str">
        <f>IF(W731&lt;0,COUNTIF($V$2:V731,W731),"")</f>
        <v/>
      </c>
      <c r="Y731" s="16" t="str">
        <f>IF(W731&lt;0,COUNTIF(U731:$U$1045,W731)-1,"")</f>
        <v/>
      </c>
      <c r="Z731" s="20" t="str">
        <f t="shared" si="144"/>
        <v/>
      </c>
      <c r="AA731" s="15" t="str">
        <f>IF(W731=MIN(W:W),G731,"")</f>
        <v/>
      </c>
    </row>
    <row r="732" spans="7:27" x14ac:dyDescent="0.2">
      <c r="G732" s="15">
        <v>31717</v>
      </c>
      <c r="H732" s="3">
        <v>1.5476E-2</v>
      </c>
      <c r="I732" s="3">
        <v>1.1266999999999999E-2</v>
      </c>
      <c r="J732" s="3">
        <v>9.0661799999999999E-4</v>
      </c>
      <c r="K732" s="3">
        <f t="shared" si="140"/>
        <v>1.5476E-2</v>
      </c>
      <c r="L732" s="3">
        <f t="shared" si="141"/>
        <v>1.015476</v>
      </c>
      <c r="M732" s="3">
        <f t="shared" si="142"/>
        <v>1.1266999999999999E-2</v>
      </c>
      <c r="N732" s="3">
        <f t="shared" si="141"/>
        <v>1.0112669999999999</v>
      </c>
      <c r="O732" s="3">
        <f t="shared" si="143"/>
        <v>9.0661799999999999E-4</v>
      </c>
      <c r="P732" s="3">
        <f t="shared" si="136"/>
        <v>1.0009066179999999</v>
      </c>
      <c r="Q732" s="3">
        <f t="shared" si="135"/>
        <v>1.37924E-2</v>
      </c>
      <c r="R732" s="3">
        <f t="shared" si="137"/>
        <v>1.0137924</v>
      </c>
      <c r="S732" s="17">
        <f t="shared" si="138"/>
        <v>43.700746672705392</v>
      </c>
      <c r="T732" s="18">
        <f>IF(S732&lt;MAX(S$2:S732),(S732-MAX($S$2:S732))/MAX($S$2:S732),"")</f>
        <v>-4.1535514816703513E-3</v>
      </c>
      <c r="U732" s="18">
        <f t="shared" si="134"/>
        <v>-5.2929600000000035E-2</v>
      </c>
      <c r="V732" s="18">
        <f t="shared" si="133"/>
        <v>-2.0228504853653257E-2</v>
      </c>
      <c r="W732" s="18" t="str">
        <f t="shared" si="139"/>
        <v/>
      </c>
      <c r="X732" s="16" t="str">
        <f>IF(W732&lt;0,COUNTIF($V$2:V732,W732),"")</f>
        <v/>
      </c>
      <c r="Y732" s="16" t="str">
        <f>IF(W732&lt;0,COUNTIF(U732:$U$1045,W732)-1,"")</f>
        <v/>
      </c>
      <c r="Z732" s="20" t="str">
        <f t="shared" si="144"/>
        <v/>
      </c>
      <c r="AA732" s="15" t="str">
        <f>IF(W732=MIN(W:W),G732,"")</f>
        <v/>
      </c>
    </row>
    <row r="733" spans="7:27" x14ac:dyDescent="0.2">
      <c r="G733" s="15">
        <v>31747</v>
      </c>
      <c r="H733" s="3">
        <v>-2.7366000000000001E-2</v>
      </c>
      <c r="I733" s="3">
        <v>6.9399999999999996E-4</v>
      </c>
      <c r="J733" s="3">
        <v>9.0579699999999996E-4</v>
      </c>
      <c r="K733" s="3">
        <f t="shared" si="140"/>
        <v>-2.7366000000000001E-2</v>
      </c>
      <c r="L733" s="3">
        <f t="shared" si="141"/>
        <v>0.972634</v>
      </c>
      <c r="M733" s="3">
        <f t="shared" si="142"/>
        <v>6.9399999999999996E-4</v>
      </c>
      <c r="N733" s="3">
        <f t="shared" si="141"/>
        <v>1.000694</v>
      </c>
      <c r="O733" s="3">
        <f t="shared" si="143"/>
        <v>9.0579699999999996E-4</v>
      </c>
      <c r="P733" s="3">
        <f t="shared" si="136"/>
        <v>1.0009057969999999</v>
      </c>
      <c r="Q733" s="3">
        <f t="shared" si="135"/>
        <v>-1.6142E-2</v>
      </c>
      <c r="R733" s="3">
        <f t="shared" si="137"/>
        <v>0.98385800000000001</v>
      </c>
      <c r="S733" s="17">
        <f t="shared" si="138"/>
        <v>42.995329219914581</v>
      </c>
      <c r="T733" s="18">
        <f>IF(S733&lt;MAX(S$2:S733),(S733-MAX($S$2:S733))/MAX($S$2:S733),"")</f>
        <v>-2.0228504853653257E-2</v>
      </c>
      <c r="U733" s="18">
        <f t="shared" si="134"/>
        <v>-5.2929600000000035E-2</v>
      </c>
      <c r="V733" s="18">
        <f t="shared" si="133"/>
        <v>-2.0228504853653257E-2</v>
      </c>
      <c r="W733" s="18" t="str">
        <f t="shared" si="139"/>
        <v/>
      </c>
      <c r="X733" s="16" t="str">
        <f>IF(W733&lt;0,COUNTIF($V$2:V733,W733),"")</f>
        <v/>
      </c>
      <c r="Y733" s="16" t="str">
        <f>IF(W733&lt;0,COUNTIF(U733:$U$1045,W733)-1,"")</f>
        <v/>
      </c>
      <c r="Z733" s="20" t="str">
        <f t="shared" si="144"/>
        <v/>
      </c>
      <c r="AA733" s="15" t="str">
        <f>IF(W733=MIN(W:W),G733,"")</f>
        <v/>
      </c>
    </row>
    <row r="734" spans="7:27" x14ac:dyDescent="0.2">
      <c r="G734" s="15">
        <v>31778</v>
      </c>
      <c r="H734" s="3">
        <v>0.12831699999999999</v>
      </c>
      <c r="I734" s="3">
        <v>1.0666E-2</v>
      </c>
      <c r="J734" s="3">
        <v>6.3348420000000003E-3</v>
      </c>
      <c r="K734" s="3">
        <f t="shared" si="140"/>
        <v>0.12831699999999999</v>
      </c>
      <c r="L734" s="3">
        <f t="shared" si="141"/>
        <v>1.128317</v>
      </c>
      <c r="M734" s="3">
        <f t="shared" si="142"/>
        <v>1.0666E-2</v>
      </c>
      <c r="N734" s="3">
        <f t="shared" si="141"/>
        <v>1.0106660000000001</v>
      </c>
      <c r="O734" s="3">
        <f t="shared" si="143"/>
        <v>6.3348420000000003E-3</v>
      </c>
      <c r="P734" s="3">
        <f t="shared" si="136"/>
        <v>1.006334842</v>
      </c>
      <c r="Q734" s="3">
        <f t="shared" si="135"/>
        <v>8.1256599999999998E-2</v>
      </c>
      <c r="R734" s="3">
        <f t="shared" si="137"/>
        <v>1.0812565999999999</v>
      </c>
      <c r="S734" s="17">
        <f t="shared" si="138"/>
        <v>46.488983488205484</v>
      </c>
      <c r="T734" s="18" t="str">
        <f>IF(S734&lt;MAX(S$2:S734),(S734-MAX($S$2:S734))/MAX($S$2:S734),"")</f>
        <v/>
      </c>
      <c r="U734" s="18" t="str">
        <f t="shared" si="134"/>
        <v/>
      </c>
      <c r="V734" s="18" t="str">
        <f t="shared" si="133"/>
        <v/>
      </c>
      <c r="W734" s="18" t="str">
        <f t="shared" si="139"/>
        <v/>
      </c>
      <c r="X734" s="16" t="str">
        <f>IF(W734&lt;0,COUNTIF($V$2:V734,W734),"")</f>
        <v/>
      </c>
      <c r="Y734" s="16" t="str">
        <f>IF(W734&lt;0,COUNTIF(U734:$U$1045,W734)-1,"")</f>
        <v/>
      </c>
      <c r="Z734" s="20" t="str">
        <f t="shared" si="144"/>
        <v/>
      </c>
      <c r="AA734" s="15" t="str">
        <f>IF(W734=MIN(W:W),G734,"")</f>
        <v/>
      </c>
    </row>
    <row r="735" spans="7:27" x14ac:dyDescent="0.2">
      <c r="G735" s="15">
        <v>31809</v>
      </c>
      <c r="H735" s="3">
        <v>4.7462999999999998E-2</v>
      </c>
      <c r="I735" s="3">
        <v>5.9170000000000004E-3</v>
      </c>
      <c r="J735" s="3">
        <v>3.5971219999999999E-3</v>
      </c>
      <c r="K735" s="3">
        <f t="shared" si="140"/>
        <v>4.7462999999999998E-2</v>
      </c>
      <c r="L735" s="3">
        <f t="shared" si="141"/>
        <v>1.047463</v>
      </c>
      <c r="M735" s="3">
        <f t="shared" si="142"/>
        <v>5.9170000000000004E-3</v>
      </c>
      <c r="N735" s="3">
        <f t="shared" si="141"/>
        <v>1.005917</v>
      </c>
      <c r="O735" s="3">
        <f t="shared" si="143"/>
        <v>3.5971219999999999E-3</v>
      </c>
      <c r="P735" s="3">
        <f t="shared" si="136"/>
        <v>1.003597122</v>
      </c>
      <c r="Q735" s="3">
        <f t="shared" si="135"/>
        <v>3.08446E-2</v>
      </c>
      <c r="R735" s="3">
        <f t="shared" si="137"/>
        <v>1.0308446</v>
      </c>
      <c r="S735" s="17">
        <f t="shared" si="138"/>
        <v>47.922917588305786</v>
      </c>
      <c r="T735" s="18" t="str">
        <f>IF(S735&lt;MAX(S$2:S735),(S735-MAX($S$2:S735))/MAX($S$2:S735),"")</f>
        <v/>
      </c>
      <c r="U735" s="18" t="str">
        <f t="shared" si="134"/>
        <v/>
      </c>
      <c r="V735" s="18" t="str">
        <f t="shared" si="133"/>
        <v/>
      </c>
      <c r="W735" s="18" t="str">
        <f t="shared" si="139"/>
        <v/>
      </c>
      <c r="X735" s="16" t="str">
        <f>IF(W735&lt;0,COUNTIF($V$2:V735,W735),"")</f>
        <v/>
      </c>
      <c r="Y735" s="16" t="str">
        <f>IF(W735&lt;0,COUNTIF(U735:$U$1045,W735)-1,"")</f>
        <v/>
      </c>
      <c r="Z735" s="20" t="str">
        <f t="shared" si="144"/>
        <v/>
      </c>
      <c r="AA735" s="15" t="str">
        <f>IF(W735=MIN(W:W),G735,"")</f>
        <v/>
      </c>
    </row>
    <row r="736" spans="7:27" x14ac:dyDescent="0.2">
      <c r="G736" s="15">
        <v>31837</v>
      </c>
      <c r="H736" s="3">
        <v>2.1187000000000001E-2</v>
      </c>
      <c r="I736" s="3">
        <v>-3.1199999999999999E-3</v>
      </c>
      <c r="J736" s="3">
        <v>4.4802870000000003E-3</v>
      </c>
      <c r="K736" s="3">
        <f t="shared" si="140"/>
        <v>2.1187000000000001E-2</v>
      </c>
      <c r="L736" s="3">
        <f t="shared" si="141"/>
        <v>1.0211870000000001</v>
      </c>
      <c r="M736" s="3">
        <f t="shared" si="142"/>
        <v>-3.1199999999999999E-3</v>
      </c>
      <c r="N736" s="3">
        <f t="shared" si="141"/>
        <v>0.99687999999999999</v>
      </c>
      <c r="O736" s="3">
        <f t="shared" si="143"/>
        <v>4.4802870000000003E-3</v>
      </c>
      <c r="P736" s="3">
        <f t="shared" si="136"/>
        <v>1.004480287</v>
      </c>
      <c r="Q736" s="3">
        <f t="shared" si="135"/>
        <v>1.1464200000000001E-2</v>
      </c>
      <c r="R736" s="3">
        <f t="shared" si="137"/>
        <v>1.0114642</v>
      </c>
      <c r="S736" s="17">
        <f t="shared" si="138"/>
        <v>48.472315500121645</v>
      </c>
      <c r="T736" s="18" t="str">
        <f>IF(S736&lt;MAX(S$2:S736),(S736-MAX($S$2:S736))/MAX($S$2:S736),"")</f>
        <v/>
      </c>
      <c r="U736" s="18" t="str">
        <f t="shared" si="134"/>
        <v/>
      </c>
      <c r="V736" s="18" t="str">
        <f t="shared" si="133"/>
        <v/>
      </c>
      <c r="W736" s="18" t="str">
        <f t="shared" si="139"/>
        <v/>
      </c>
      <c r="X736" s="16" t="str">
        <f>IF(W736&lt;0,COUNTIF($V$2:V736,W736),"")</f>
        <v/>
      </c>
      <c r="Y736" s="16" t="str">
        <f>IF(W736&lt;0,COUNTIF(U736:$U$1045,W736)-1,"")</f>
        <v/>
      </c>
      <c r="Z736" s="20" t="str">
        <f t="shared" si="144"/>
        <v/>
      </c>
      <c r="AA736" s="15" t="str">
        <f>IF(W736=MIN(W:W),G736,"")</f>
        <v/>
      </c>
    </row>
    <row r="737" spans="7:27" x14ac:dyDescent="0.2">
      <c r="G737" s="15">
        <v>31868</v>
      </c>
      <c r="H737" s="3">
        <v>-1.6711E-2</v>
      </c>
      <c r="I737" s="3">
        <v>-2.4400000000000002E-2</v>
      </c>
      <c r="J737" s="3">
        <v>5.3523640000000001E-3</v>
      </c>
      <c r="K737" s="3">
        <f t="shared" si="140"/>
        <v>-1.6711E-2</v>
      </c>
      <c r="L737" s="3">
        <f t="shared" si="141"/>
        <v>0.98328899999999997</v>
      </c>
      <c r="M737" s="3">
        <f t="shared" si="142"/>
        <v>-2.4400000000000002E-2</v>
      </c>
      <c r="N737" s="3">
        <f t="shared" si="141"/>
        <v>0.97560000000000002</v>
      </c>
      <c r="O737" s="3">
        <f t="shared" si="143"/>
        <v>5.3523640000000001E-3</v>
      </c>
      <c r="P737" s="3">
        <f t="shared" si="136"/>
        <v>1.0053523639999999</v>
      </c>
      <c r="Q737" s="3">
        <f t="shared" si="135"/>
        <v>-1.9786600000000001E-2</v>
      </c>
      <c r="R737" s="3">
        <f t="shared" si="137"/>
        <v>0.98021340000000001</v>
      </c>
      <c r="S737" s="17">
        <f t="shared" si="138"/>
        <v>47.513213182246936</v>
      </c>
      <c r="T737" s="18">
        <f>IF(S737&lt;MAX(S$2:S737),(S737-MAX($S$2:S737))/MAX($S$2:S737),"")</f>
        <v>-1.978660000000005E-2</v>
      </c>
      <c r="U737" s="18">
        <f t="shared" si="134"/>
        <v>-1.978660000000005E-2</v>
      </c>
      <c r="V737" s="18">
        <f t="shared" si="133"/>
        <v>-1.978660000000005E-2</v>
      </c>
      <c r="W737" s="18" t="str">
        <f t="shared" si="139"/>
        <v/>
      </c>
      <c r="X737" s="16" t="str">
        <f>IF(W737&lt;0,COUNTIF($V$2:V737,W737),"")</f>
        <v/>
      </c>
      <c r="Y737" s="16" t="str">
        <f>IF(W737&lt;0,COUNTIF(U737:$U$1045,W737)-1,"")</f>
        <v/>
      </c>
      <c r="Z737" s="20" t="str">
        <f t="shared" si="144"/>
        <v/>
      </c>
      <c r="AA737" s="15" t="str">
        <f>IF(W737=MIN(W:W),G737,"")</f>
        <v/>
      </c>
    </row>
    <row r="738" spans="7:27" x14ac:dyDescent="0.2">
      <c r="G738" s="15">
        <v>31898</v>
      </c>
      <c r="H738" s="3">
        <v>4.986E-3</v>
      </c>
      <c r="I738" s="3">
        <v>-3.7699999999999999E-3</v>
      </c>
      <c r="J738" s="3">
        <v>3.5492459999999998E-3</v>
      </c>
      <c r="K738" s="3">
        <f t="shared" si="140"/>
        <v>4.986E-3</v>
      </c>
      <c r="L738" s="3">
        <f t="shared" si="141"/>
        <v>1.0049859999999999</v>
      </c>
      <c r="M738" s="3">
        <f t="shared" si="142"/>
        <v>-3.7699999999999999E-3</v>
      </c>
      <c r="N738" s="3">
        <f t="shared" si="141"/>
        <v>0.99622999999999995</v>
      </c>
      <c r="O738" s="3">
        <f t="shared" si="143"/>
        <v>3.5492459999999998E-3</v>
      </c>
      <c r="P738" s="3">
        <f t="shared" si="136"/>
        <v>1.003549246</v>
      </c>
      <c r="Q738" s="3">
        <f t="shared" si="135"/>
        <v>1.4836000000000001E-3</v>
      </c>
      <c r="R738" s="3">
        <f t="shared" si="137"/>
        <v>1.0014836</v>
      </c>
      <c r="S738" s="17">
        <f t="shared" si="138"/>
        <v>47.583703785324118</v>
      </c>
      <c r="T738" s="18">
        <f>IF(S738&lt;MAX(S$2:S738),(S738-MAX($S$2:S738))/MAX($S$2:S738),"")</f>
        <v>-1.8332355399760032E-2</v>
      </c>
      <c r="U738" s="18">
        <f t="shared" si="134"/>
        <v>-1.978660000000005E-2</v>
      </c>
      <c r="V738" s="18">
        <f t="shared" si="133"/>
        <v>-1.8332355399760032E-2</v>
      </c>
      <c r="W738" s="18" t="str">
        <f t="shared" si="139"/>
        <v/>
      </c>
      <c r="X738" s="16" t="str">
        <f>IF(W738&lt;0,COUNTIF($V$2:V738,W738),"")</f>
        <v/>
      </c>
      <c r="Y738" s="16" t="str">
        <f>IF(W738&lt;0,COUNTIF(U738:$U$1045,W738)-1,"")</f>
        <v/>
      </c>
      <c r="Z738" s="20" t="str">
        <f t="shared" si="144"/>
        <v/>
      </c>
      <c r="AA738" s="15" t="str">
        <f>IF(W738=MIN(W:W),G738,"")</f>
        <v/>
      </c>
    </row>
    <row r="739" spans="7:27" x14ac:dyDescent="0.2">
      <c r="G739" s="15">
        <v>31929</v>
      </c>
      <c r="H739" s="3">
        <v>4.3672999999999997E-2</v>
      </c>
      <c r="I739" s="3">
        <v>1.2233000000000001E-2</v>
      </c>
      <c r="J739" s="3">
        <v>3.536693E-3</v>
      </c>
      <c r="K739" s="3">
        <f t="shared" si="140"/>
        <v>4.3672999999999997E-2</v>
      </c>
      <c r="L739" s="3">
        <f t="shared" si="141"/>
        <v>1.0436730000000001</v>
      </c>
      <c r="M739" s="3">
        <f t="shared" si="142"/>
        <v>1.2233000000000001E-2</v>
      </c>
      <c r="N739" s="3">
        <f t="shared" si="141"/>
        <v>1.0122329999999999</v>
      </c>
      <c r="O739" s="3">
        <f t="shared" si="143"/>
        <v>3.536693E-3</v>
      </c>
      <c r="P739" s="3">
        <f t="shared" si="136"/>
        <v>1.003536693</v>
      </c>
      <c r="Q739" s="3">
        <f t="shared" si="135"/>
        <v>3.1096999999999996E-2</v>
      </c>
      <c r="R739" s="3">
        <f t="shared" si="137"/>
        <v>1.0310969999999999</v>
      </c>
      <c r="S739" s="17">
        <f t="shared" si="138"/>
        <v>49.063414221936341</v>
      </c>
      <c r="T739" s="18" t="str">
        <f>IF(S739&lt;MAX(S$2:S739),(S739-MAX($S$2:S739))/MAX($S$2:S739),"")</f>
        <v/>
      </c>
      <c r="U739" s="18" t="str">
        <f t="shared" si="134"/>
        <v/>
      </c>
      <c r="V739" s="18" t="str">
        <f t="shared" si="133"/>
        <v/>
      </c>
      <c r="W739" s="18" t="str">
        <f t="shared" si="139"/>
        <v/>
      </c>
      <c r="X739" s="16" t="str">
        <f>IF(W739&lt;0,COUNTIF($V$2:V739,W739),"")</f>
        <v/>
      </c>
      <c r="Y739" s="16" t="str">
        <f>IF(W739&lt;0,COUNTIF(U739:$U$1045,W739)-1,"")</f>
        <v/>
      </c>
      <c r="Z739" s="20" t="str">
        <f t="shared" si="144"/>
        <v/>
      </c>
      <c r="AA739" s="15" t="str">
        <f>IF(W739=MIN(W:W),G739,"")</f>
        <v/>
      </c>
    </row>
    <row r="740" spans="7:27" x14ac:dyDescent="0.2">
      <c r="G740" s="15">
        <v>31959</v>
      </c>
      <c r="H740" s="3">
        <v>4.3278999999999998E-2</v>
      </c>
      <c r="I740" s="3">
        <v>2.5249999999999999E-3</v>
      </c>
      <c r="J740" s="3">
        <v>2.6431720000000001E-3</v>
      </c>
      <c r="K740" s="3">
        <f t="shared" si="140"/>
        <v>4.3278999999999998E-2</v>
      </c>
      <c r="L740" s="3">
        <f t="shared" si="141"/>
        <v>1.0432790000000001</v>
      </c>
      <c r="M740" s="3">
        <f t="shared" si="142"/>
        <v>2.5249999999999999E-3</v>
      </c>
      <c r="N740" s="3">
        <f t="shared" si="141"/>
        <v>1.0025250000000001</v>
      </c>
      <c r="O740" s="3">
        <f t="shared" si="143"/>
        <v>2.6431720000000001E-3</v>
      </c>
      <c r="P740" s="3">
        <f t="shared" si="136"/>
        <v>1.002643172</v>
      </c>
      <c r="Q740" s="3">
        <f t="shared" si="135"/>
        <v>2.6977399999999999E-2</v>
      </c>
      <c r="R740" s="3">
        <f t="shared" si="137"/>
        <v>1.0269774</v>
      </c>
      <c r="S740" s="17">
        <f t="shared" si="138"/>
        <v>50.387017572767206</v>
      </c>
      <c r="T740" s="18" t="str">
        <f>IF(S740&lt;MAX(S$2:S740),(S740-MAX($S$2:S740))/MAX($S$2:S740),"")</f>
        <v/>
      </c>
      <c r="U740" s="18" t="str">
        <f t="shared" si="134"/>
        <v/>
      </c>
      <c r="V740" s="18" t="str">
        <f t="shared" si="133"/>
        <v/>
      </c>
      <c r="W740" s="18" t="str">
        <f t="shared" si="139"/>
        <v/>
      </c>
      <c r="X740" s="16" t="str">
        <f>IF(W740&lt;0,COUNTIF($V$2:V740,W740),"")</f>
        <v/>
      </c>
      <c r="Y740" s="16" t="str">
        <f>IF(W740&lt;0,COUNTIF(U740:$U$1045,W740)-1,"")</f>
        <v/>
      </c>
      <c r="Z740" s="20" t="str">
        <f t="shared" si="144"/>
        <v/>
      </c>
      <c r="AA740" s="15" t="str">
        <f>IF(W740=MIN(W:W),G740,"")</f>
        <v/>
      </c>
    </row>
    <row r="741" spans="7:27" x14ac:dyDescent="0.2">
      <c r="G741" s="15">
        <v>31990</v>
      </c>
      <c r="H741" s="3">
        <v>3.9641999999999997E-2</v>
      </c>
      <c r="I741" s="3">
        <v>-3.7699999999999999E-3</v>
      </c>
      <c r="J741" s="3">
        <v>5.2724080000000001E-3</v>
      </c>
      <c r="K741" s="3">
        <f t="shared" si="140"/>
        <v>3.9641999999999997E-2</v>
      </c>
      <c r="L741" s="3">
        <f t="shared" si="141"/>
        <v>1.039642</v>
      </c>
      <c r="M741" s="3">
        <f t="shared" si="142"/>
        <v>-3.7699999999999999E-3</v>
      </c>
      <c r="N741" s="3">
        <f t="shared" si="141"/>
        <v>0.99622999999999995</v>
      </c>
      <c r="O741" s="3">
        <f t="shared" si="143"/>
        <v>5.2724080000000001E-3</v>
      </c>
      <c r="P741" s="3">
        <f t="shared" si="136"/>
        <v>1.005272408</v>
      </c>
      <c r="Q741" s="3">
        <f t="shared" si="135"/>
        <v>2.2277199999999997E-2</v>
      </c>
      <c r="R741" s="3">
        <f t="shared" si="137"/>
        <v>1.0222772</v>
      </c>
      <c r="S741" s="17">
        <f t="shared" si="138"/>
        <v>51.509499240639258</v>
      </c>
      <c r="T741" s="18" t="str">
        <f>IF(S741&lt;MAX(S$2:S741),(S741-MAX($S$2:S741))/MAX($S$2:S741),"")</f>
        <v/>
      </c>
      <c r="U741" s="18" t="str">
        <f t="shared" si="134"/>
        <v/>
      </c>
      <c r="V741" s="18" t="str">
        <f t="shared" si="133"/>
        <v/>
      </c>
      <c r="W741" s="18" t="str">
        <f t="shared" si="139"/>
        <v/>
      </c>
      <c r="X741" s="16" t="str">
        <f>IF(W741&lt;0,COUNTIF($V$2:V741,W741),"")</f>
        <v/>
      </c>
      <c r="Y741" s="16" t="str">
        <f>IF(W741&lt;0,COUNTIF(U741:$U$1045,W741)-1,"")</f>
        <v/>
      </c>
      <c r="Z741" s="20" t="str">
        <f t="shared" si="144"/>
        <v/>
      </c>
      <c r="AA741" s="15" t="str">
        <f>IF(W741=MIN(W:W),G741,"")</f>
        <v/>
      </c>
    </row>
    <row r="742" spans="7:27" x14ac:dyDescent="0.2">
      <c r="G742" s="15">
        <v>32021</v>
      </c>
      <c r="H742" s="3">
        <v>-2.1399000000000001E-2</v>
      </c>
      <c r="I742" s="3">
        <v>-1.405E-2</v>
      </c>
      <c r="J742" s="3">
        <v>5.2447550000000003E-3</v>
      </c>
      <c r="K742" s="3">
        <f t="shared" si="140"/>
        <v>-2.1399000000000001E-2</v>
      </c>
      <c r="L742" s="3">
        <f t="shared" si="141"/>
        <v>0.97860100000000005</v>
      </c>
      <c r="M742" s="3">
        <f t="shared" si="142"/>
        <v>-1.405E-2</v>
      </c>
      <c r="N742" s="3">
        <f t="shared" si="141"/>
        <v>0.98594999999999999</v>
      </c>
      <c r="O742" s="3">
        <f t="shared" si="143"/>
        <v>5.2447550000000003E-3</v>
      </c>
      <c r="P742" s="3">
        <f t="shared" si="136"/>
        <v>1.0052447550000001</v>
      </c>
      <c r="Q742" s="3">
        <f t="shared" si="135"/>
        <v>-1.8459400000000001E-2</v>
      </c>
      <c r="R742" s="3">
        <f t="shared" si="137"/>
        <v>0.98154059999999999</v>
      </c>
      <c r="S742" s="17">
        <f t="shared" si="138"/>
        <v>50.558664790356602</v>
      </c>
      <c r="T742" s="18">
        <f>IF(S742&lt;MAX(S$2:S742),(S742-MAX($S$2:S742))/MAX($S$2:S742),"")</f>
        <v>-1.8459399999999994E-2</v>
      </c>
      <c r="U742" s="18">
        <f t="shared" si="134"/>
        <v>-1.8459399999999994E-2</v>
      </c>
      <c r="V742" s="18">
        <f t="shared" ref="V742:V805" si="145">IF(T742="","",MIN(V743,T742))</f>
        <v>-0.17442117968154966</v>
      </c>
      <c r="W742" s="18" t="str">
        <f t="shared" si="139"/>
        <v/>
      </c>
      <c r="X742" s="16" t="str">
        <f>IF(W742&lt;0,COUNTIF($V$2:V742,W742),"")</f>
        <v/>
      </c>
      <c r="Y742" s="16" t="str">
        <f>IF(W742&lt;0,COUNTIF(U742:$U$1045,W742)-1,"")</f>
        <v/>
      </c>
      <c r="Z742" s="20" t="str">
        <f t="shared" si="144"/>
        <v/>
      </c>
      <c r="AA742" s="15" t="str">
        <f>IF(W742=MIN(W:W),G742,"")</f>
        <v/>
      </c>
    </row>
    <row r="743" spans="7:27" x14ac:dyDescent="0.2">
      <c r="G743" s="15">
        <v>32051</v>
      </c>
      <c r="H743" s="3">
        <v>-0.224798</v>
      </c>
      <c r="I743" s="3">
        <v>2.9901E-2</v>
      </c>
      <c r="J743" s="3">
        <v>2.6086960000000002E-3</v>
      </c>
      <c r="K743" s="3">
        <f t="shared" si="140"/>
        <v>-0.224798</v>
      </c>
      <c r="L743" s="3">
        <f t="shared" si="141"/>
        <v>0.77520199999999995</v>
      </c>
      <c r="M743" s="3">
        <f t="shared" si="142"/>
        <v>2.9901E-2</v>
      </c>
      <c r="N743" s="3">
        <f t="shared" si="141"/>
        <v>1.029901</v>
      </c>
      <c r="O743" s="3">
        <f t="shared" si="143"/>
        <v>2.6086960000000002E-3</v>
      </c>
      <c r="P743" s="3">
        <f t="shared" si="136"/>
        <v>1.002608696</v>
      </c>
      <c r="Q743" s="3">
        <f t="shared" si="135"/>
        <v>-0.1229184</v>
      </c>
      <c r="R743" s="3">
        <f t="shared" si="137"/>
        <v>0.87708160000000002</v>
      </c>
      <c r="S743" s="17">
        <f t="shared" si="138"/>
        <v>44.344074608189636</v>
      </c>
      <c r="T743" s="18">
        <f>IF(S743&lt;MAX(S$2:S743),(S743-MAX($S$2:S743))/MAX($S$2:S743),"")</f>
        <v>-0.13910880008703994</v>
      </c>
      <c r="U743" s="18">
        <f t="shared" ref="U743:U806" si="146">IF(T743="","",MIN(U742,T743))</f>
        <v>-0.13910880008703994</v>
      </c>
      <c r="V743" s="18">
        <f t="shared" si="145"/>
        <v>-0.17442117968154966</v>
      </c>
      <c r="W743" s="18" t="str">
        <f t="shared" si="139"/>
        <v/>
      </c>
      <c r="X743" s="16" t="str">
        <f>IF(W743&lt;0,COUNTIF($V$2:V743,W743),"")</f>
        <v/>
      </c>
      <c r="Y743" s="16" t="str">
        <f>IF(W743&lt;0,COUNTIF(U743:$U$1045,W743)-1,"")</f>
        <v/>
      </c>
      <c r="Z743" s="20" t="str">
        <f t="shared" si="144"/>
        <v/>
      </c>
      <c r="AA743" s="15" t="str">
        <f>IF(W743=MIN(W:W),G743,"")</f>
        <v/>
      </c>
    </row>
    <row r="744" spans="7:27" x14ac:dyDescent="0.2">
      <c r="G744" s="15">
        <v>32082</v>
      </c>
      <c r="H744" s="3">
        <v>-7.3885999999999993E-2</v>
      </c>
      <c r="I744" s="3">
        <v>8.2830000000000004E-3</v>
      </c>
      <c r="J744" s="3">
        <v>8.6730300000000004E-4</v>
      </c>
      <c r="K744" s="3">
        <f t="shared" si="140"/>
        <v>-7.3885999999999993E-2</v>
      </c>
      <c r="L744" s="3">
        <f t="shared" si="141"/>
        <v>0.92611399999999999</v>
      </c>
      <c r="M744" s="3">
        <f t="shared" si="142"/>
        <v>8.2830000000000004E-3</v>
      </c>
      <c r="N744" s="3">
        <f t="shared" si="141"/>
        <v>1.008283</v>
      </c>
      <c r="O744" s="3">
        <f t="shared" si="143"/>
        <v>8.6730300000000004E-4</v>
      </c>
      <c r="P744" s="3">
        <f t="shared" si="136"/>
        <v>1.0008673029999999</v>
      </c>
      <c r="Q744" s="3">
        <f t="shared" si="135"/>
        <v>-4.101839999999999E-2</v>
      </c>
      <c r="R744" s="3">
        <f t="shared" si="137"/>
        <v>0.95898159999999999</v>
      </c>
      <c r="S744" s="17">
        <f t="shared" si="138"/>
        <v>42.525151618281072</v>
      </c>
      <c r="T744" s="18">
        <f>IF(S744&lt;MAX(S$2:S744),(S744-MAX($S$2:S744))/MAX($S$2:S744),"")</f>
        <v>-0.17442117968154966</v>
      </c>
      <c r="U744" s="18">
        <f t="shared" si="146"/>
        <v>-0.17442117968154966</v>
      </c>
      <c r="V744" s="18">
        <f t="shared" si="145"/>
        <v>-0.17442117968154966</v>
      </c>
      <c r="W744" s="18" t="str">
        <f t="shared" si="139"/>
        <v/>
      </c>
      <c r="X744" s="16" t="str">
        <f>IF(W744&lt;0,COUNTIF($V$2:V744,W744),"")</f>
        <v/>
      </c>
      <c r="Y744" s="16" t="str">
        <f>IF(W744&lt;0,COUNTIF(U744:$U$1045,W744)-1,"")</f>
        <v/>
      </c>
      <c r="Z744" s="20" t="str">
        <f t="shared" si="144"/>
        <v/>
      </c>
      <c r="AA744" s="15" t="str">
        <f>IF(W744=MIN(W:W),G744,"")</f>
        <v/>
      </c>
    </row>
    <row r="745" spans="7:27" x14ac:dyDescent="0.2">
      <c r="G745" s="15">
        <v>32112</v>
      </c>
      <c r="H745" s="3">
        <v>7.1873000000000006E-2</v>
      </c>
      <c r="I745" s="3">
        <v>9.299E-3</v>
      </c>
      <c r="J745" s="3">
        <v>0</v>
      </c>
      <c r="K745" s="3">
        <f t="shared" si="140"/>
        <v>7.1873000000000006E-2</v>
      </c>
      <c r="L745" s="3">
        <f t="shared" si="141"/>
        <v>1.0718730000000001</v>
      </c>
      <c r="M745" s="3">
        <f t="shared" si="142"/>
        <v>9.299E-3</v>
      </c>
      <c r="N745" s="3">
        <f t="shared" si="141"/>
        <v>1.0092989999999999</v>
      </c>
      <c r="O745" s="3">
        <f t="shared" si="143"/>
        <v>0</v>
      </c>
      <c r="P745" s="3">
        <f t="shared" si="136"/>
        <v>1</v>
      </c>
      <c r="Q745" s="3">
        <f t="shared" si="135"/>
        <v>4.6843400000000007E-2</v>
      </c>
      <c r="R745" s="3">
        <f t="shared" si="137"/>
        <v>1.0468434</v>
      </c>
      <c r="S745" s="17">
        <f t="shared" si="138"/>
        <v>44.517174305596861</v>
      </c>
      <c r="T745" s="18">
        <f>IF(S745&lt;MAX(S$2:S745),(S745-MAX($S$2:S745))/MAX($S$2:S745),"")</f>
        <v>-0.13574826076984434</v>
      </c>
      <c r="U745" s="18">
        <f t="shared" si="146"/>
        <v>-0.17442117968154966</v>
      </c>
      <c r="V745" s="18">
        <f t="shared" si="145"/>
        <v>-0.13574826076984434</v>
      </c>
      <c r="W745" s="18" t="str">
        <f t="shared" si="139"/>
        <v/>
      </c>
      <c r="X745" s="16" t="str">
        <f>IF(W745&lt;0,COUNTIF($V$2:V745,W745),"")</f>
        <v/>
      </c>
      <c r="Y745" s="16" t="str">
        <f>IF(W745&lt;0,COUNTIF(U745:$U$1045,W745)-1,"")</f>
        <v/>
      </c>
      <c r="Z745" s="20" t="str">
        <f t="shared" si="144"/>
        <v/>
      </c>
      <c r="AA745" s="15" t="str">
        <f>IF(W745=MIN(W:W),G745,"")</f>
        <v/>
      </c>
    </row>
    <row r="746" spans="7:27" x14ac:dyDescent="0.2">
      <c r="G746" s="15">
        <v>32143</v>
      </c>
      <c r="H746" s="3">
        <v>4.6115000000000003E-2</v>
      </c>
      <c r="I746" s="3">
        <v>3.1558000000000003E-2</v>
      </c>
      <c r="J746" s="3">
        <v>2.5996529999999999E-3</v>
      </c>
      <c r="K746" s="3">
        <f t="shared" si="140"/>
        <v>4.6115000000000003E-2</v>
      </c>
      <c r="L746" s="3">
        <f t="shared" si="141"/>
        <v>1.0461149999999999</v>
      </c>
      <c r="M746" s="3">
        <f t="shared" si="142"/>
        <v>3.1558000000000003E-2</v>
      </c>
      <c r="N746" s="3">
        <f t="shared" si="141"/>
        <v>1.031558</v>
      </c>
      <c r="O746" s="3">
        <f t="shared" si="143"/>
        <v>2.5996529999999999E-3</v>
      </c>
      <c r="P746" s="3">
        <f t="shared" si="136"/>
        <v>1.0025996530000001</v>
      </c>
      <c r="Q746" s="3">
        <f t="shared" si="135"/>
        <v>4.02922E-2</v>
      </c>
      <c r="R746" s="3">
        <f t="shared" si="137"/>
        <v>1.0402922000000001</v>
      </c>
      <c r="S746" s="17">
        <f t="shared" si="138"/>
        <v>46.310869196152836</v>
      </c>
      <c r="T746" s="18">
        <f>IF(S746&lt;MAX(S$2:S746),(S746-MAX($S$2:S746))/MAX($S$2:S746),"")</f>
        <v>-0.10092565684243494</v>
      </c>
      <c r="U746" s="18">
        <f t="shared" si="146"/>
        <v>-0.17442117968154966</v>
      </c>
      <c r="V746" s="18">
        <f t="shared" si="145"/>
        <v>-0.10092565684243494</v>
      </c>
      <c r="W746" s="18" t="str">
        <f t="shared" si="139"/>
        <v/>
      </c>
      <c r="X746" s="16" t="str">
        <f>IF(W746&lt;0,COUNTIF($V$2:V746,W746),"")</f>
        <v/>
      </c>
      <c r="Y746" s="16" t="str">
        <f>IF(W746&lt;0,COUNTIF(U746:$U$1045,W746)-1,"")</f>
        <v/>
      </c>
      <c r="Z746" s="20" t="str">
        <f t="shared" si="144"/>
        <v/>
      </c>
      <c r="AA746" s="15" t="str">
        <f>IF(W746=MIN(W:W),G746,"")</f>
        <v/>
      </c>
    </row>
    <row r="747" spans="7:27" x14ac:dyDescent="0.2">
      <c r="G747" s="15">
        <v>32174</v>
      </c>
      <c r="H747" s="3">
        <v>5.1735999999999997E-2</v>
      </c>
      <c r="I747" s="3">
        <v>1.2263E-2</v>
      </c>
      <c r="J747" s="3">
        <v>2.5929130000000001E-3</v>
      </c>
      <c r="K747" s="3">
        <f t="shared" si="140"/>
        <v>5.1735999999999997E-2</v>
      </c>
      <c r="L747" s="3">
        <f t="shared" si="141"/>
        <v>1.051736</v>
      </c>
      <c r="M747" s="3">
        <f t="shared" si="142"/>
        <v>1.2263E-2</v>
      </c>
      <c r="N747" s="3">
        <f t="shared" si="141"/>
        <v>1.0122629999999999</v>
      </c>
      <c r="O747" s="3">
        <f t="shared" si="143"/>
        <v>2.5929130000000001E-3</v>
      </c>
      <c r="P747" s="3">
        <f t="shared" si="136"/>
        <v>1.002592913</v>
      </c>
      <c r="Q747" s="3">
        <f t="shared" si="135"/>
        <v>3.5946799999999994E-2</v>
      </c>
      <c r="R747" s="3">
        <f t="shared" si="137"/>
        <v>1.0359468000000001</v>
      </c>
      <c r="S747" s="17">
        <f t="shared" si="138"/>
        <v>47.975596748973103</v>
      </c>
      <c r="T747" s="18">
        <f>IF(S747&lt;MAX(S$2:S747),(S747-MAX($S$2:S747))/MAX($S$2:S747),"")</f>
        <v>-6.860681124381858E-2</v>
      </c>
      <c r="U747" s="18">
        <f t="shared" si="146"/>
        <v>-0.17442117968154966</v>
      </c>
      <c r="V747" s="18">
        <f t="shared" si="145"/>
        <v>-8.2065815378620899E-2</v>
      </c>
      <c r="W747" s="18" t="str">
        <f t="shared" si="139"/>
        <v/>
      </c>
      <c r="X747" s="16" t="str">
        <f>IF(W747&lt;0,COUNTIF($V$2:V747,W747),"")</f>
        <v/>
      </c>
      <c r="Y747" s="16" t="str">
        <f>IF(W747&lt;0,COUNTIF(U747:$U$1045,W747)-1,"")</f>
        <v/>
      </c>
      <c r="Z747" s="20" t="str">
        <f t="shared" si="144"/>
        <v/>
      </c>
      <c r="AA747" s="15" t="str">
        <f>IF(W747=MIN(W:W),G747,"")</f>
        <v/>
      </c>
    </row>
    <row r="748" spans="7:27" x14ac:dyDescent="0.2">
      <c r="G748" s="15">
        <v>32203</v>
      </c>
      <c r="H748" s="3">
        <v>-1.8324E-2</v>
      </c>
      <c r="I748" s="3">
        <v>-8.6400000000000001E-3</v>
      </c>
      <c r="J748" s="3">
        <v>4.3103450000000001E-3</v>
      </c>
      <c r="K748" s="3">
        <f t="shared" si="140"/>
        <v>-1.8324E-2</v>
      </c>
      <c r="L748" s="3">
        <f t="shared" si="141"/>
        <v>0.98167599999999999</v>
      </c>
      <c r="M748" s="3">
        <f t="shared" si="142"/>
        <v>-8.6400000000000001E-3</v>
      </c>
      <c r="N748" s="3">
        <f t="shared" si="141"/>
        <v>0.99136000000000002</v>
      </c>
      <c r="O748" s="3">
        <f t="shared" si="143"/>
        <v>4.3103450000000001E-3</v>
      </c>
      <c r="P748" s="3">
        <f t="shared" si="136"/>
        <v>1.0043103449999999</v>
      </c>
      <c r="Q748" s="3">
        <f t="shared" si="135"/>
        <v>-1.44504E-2</v>
      </c>
      <c r="R748" s="3">
        <f t="shared" si="137"/>
        <v>0.98554960000000003</v>
      </c>
      <c r="S748" s="17">
        <f t="shared" si="138"/>
        <v>47.282330185711743</v>
      </c>
      <c r="T748" s="18">
        <f>IF(S748&lt;MAX(S$2:S748),(S748-MAX($S$2:S748))/MAX($S$2:S748),"")</f>
        <v>-8.2065815378620899E-2</v>
      </c>
      <c r="U748" s="18">
        <f t="shared" si="146"/>
        <v>-0.17442117968154966</v>
      </c>
      <c r="V748" s="18">
        <f t="shared" si="145"/>
        <v>-8.2065815378620899E-2</v>
      </c>
      <c r="W748" s="18" t="str">
        <f t="shared" si="139"/>
        <v/>
      </c>
      <c r="X748" s="16" t="str">
        <f>IF(W748&lt;0,COUNTIF($V$2:V748,W748),"")</f>
        <v/>
      </c>
      <c r="Y748" s="16" t="str">
        <f>IF(W748&lt;0,COUNTIF(U748:$U$1045,W748)-1,"")</f>
        <v/>
      </c>
      <c r="Z748" s="20" t="str">
        <f t="shared" si="144"/>
        <v/>
      </c>
      <c r="AA748" s="15" t="str">
        <f>IF(W748=MIN(W:W),G748,"")</f>
        <v/>
      </c>
    </row>
    <row r="749" spans="7:27" x14ac:dyDescent="0.2">
      <c r="G749" s="15">
        <v>32234</v>
      </c>
      <c r="H749" s="3">
        <v>1.0406E-2</v>
      </c>
      <c r="I749" s="3">
        <v>-4.3899999999999998E-3</v>
      </c>
      <c r="J749" s="3">
        <v>5.1502149999999997E-3</v>
      </c>
      <c r="K749" s="3">
        <f t="shared" si="140"/>
        <v>1.0406E-2</v>
      </c>
      <c r="L749" s="3">
        <f t="shared" si="141"/>
        <v>1.0104059999999999</v>
      </c>
      <c r="M749" s="3">
        <f t="shared" si="142"/>
        <v>-4.3899999999999998E-3</v>
      </c>
      <c r="N749" s="3">
        <f t="shared" si="141"/>
        <v>0.99560999999999999</v>
      </c>
      <c r="O749" s="3">
        <f t="shared" si="143"/>
        <v>5.1502149999999997E-3</v>
      </c>
      <c r="P749" s="3">
        <f t="shared" si="136"/>
        <v>1.005150215</v>
      </c>
      <c r="Q749" s="3">
        <f t="shared" si="135"/>
        <v>4.4876000000000004E-3</v>
      </c>
      <c r="R749" s="3">
        <f t="shared" si="137"/>
        <v>1.0044876</v>
      </c>
      <c r="S749" s="17">
        <f t="shared" si="138"/>
        <v>47.494514370653143</v>
      </c>
      <c r="T749" s="18">
        <f>IF(S749&lt;MAX(S$2:S749),(S749-MAX($S$2:S749))/MAX($S$2:S749),"")</f>
        <v>-7.7946493931714003E-2</v>
      </c>
      <c r="U749" s="18">
        <f t="shared" si="146"/>
        <v>-0.17442117968154966</v>
      </c>
      <c r="V749" s="18">
        <f t="shared" si="145"/>
        <v>-7.8567220351999187E-2</v>
      </c>
      <c r="W749" s="18" t="str">
        <f t="shared" si="139"/>
        <v/>
      </c>
      <c r="X749" s="16" t="str">
        <f>IF(W749&lt;0,COUNTIF($V$2:V749,W749),"")</f>
        <v/>
      </c>
      <c r="Y749" s="16" t="str">
        <f>IF(W749&lt;0,COUNTIF(U749:$U$1045,W749)-1,"")</f>
        <v/>
      </c>
      <c r="Z749" s="20" t="str">
        <f t="shared" si="144"/>
        <v/>
      </c>
      <c r="AA749" s="15" t="str">
        <f>IF(W749=MIN(W:W),G749,"")</f>
        <v/>
      </c>
    </row>
    <row r="750" spans="7:27" x14ac:dyDescent="0.2">
      <c r="G750" s="15">
        <v>32264</v>
      </c>
      <c r="H750" s="3">
        <v>2.1580000000000002E-3</v>
      </c>
      <c r="I750" s="3">
        <v>-4.9199999999999999E-3</v>
      </c>
      <c r="J750" s="3">
        <v>3.4158840000000001E-3</v>
      </c>
      <c r="K750" s="3">
        <f t="shared" si="140"/>
        <v>2.1580000000000002E-3</v>
      </c>
      <c r="L750" s="3">
        <f t="shared" si="141"/>
        <v>1.0021580000000001</v>
      </c>
      <c r="M750" s="3">
        <f t="shared" si="142"/>
        <v>-4.9199999999999999E-3</v>
      </c>
      <c r="N750" s="3">
        <f t="shared" si="141"/>
        <v>0.99507999999999996</v>
      </c>
      <c r="O750" s="3">
        <f t="shared" si="143"/>
        <v>3.4158840000000001E-3</v>
      </c>
      <c r="P750" s="3">
        <f t="shared" si="136"/>
        <v>1.003415884</v>
      </c>
      <c r="Q750" s="3">
        <f t="shared" si="135"/>
        <v>-6.732000000000001E-4</v>
      </c>
      <c r="R750" s="3">
        <f t="shared" si="137"/>
        <v>0.99932679999999996</v>
      </c>
      <c r="S750" s="17">
        <f t="shared" si="138"/>
        <v>47.462541063578819</v>
      </c>
      <c r="T750" s="18">
        <f>IF(S750&lt;MAX(S$2:S750),(S750-MAX($S$2:S750))/MAX($S$2:S750),"")</f>
        <v>-7.8567220351999187E-2</v>
      </c>
      <c r="U750" s="18">
        <f t="shared" si="146"/>
        <v>-0.17442117968154966</v>
      </c>
      <c r="V750" s="18">
        <f t="shared" si="145"/>
        <v>-7.8567220351999187E-2</v>
      </c>
      <c r="W750" s="18" t="str">
        <f t="shared" si="139"/>
        <v/>
      </c>
      <c r="X750" s="16" t="str">
        <f>IF(W750&lt;0,COUNTIF($V$2:V750,W750),"")</f>
        <v/>
      </c>
      <c r="Y750" s="16" t="str">
        <f>IF(W750&lt;0,COUNTIF(U750:$U$1045,W750)-1,"")</f>
        <v/>
      </c>
      <c r="Z750" s="20" t="str">
        <f t="shared" si="144"/>
        <v/>
      </c>
      <c r="AA750" s="15" t="str">
        <f>IF(W750=MIN(W:W),G750,"")</f>
        <v/>
      </c>
    </row>
    <row r="751" spans="7:27" x14ac:dyDescent="0.2">
      <c r="G751" s="15">
        <v>32295</v>
      </c>
      <c r="H751" s="3">
        <v>5.2366999999999997E-2</v>
      </c>
      <c r="I751" s="3">
        <v>1.8141999999999998E-2</v>
      </c>
      <c r="J751" s="3">
        <v>4.2553189999999996E-3</v>
      </c>
      <c r="K751" s="3">
        <f t="shared" si="140"/>
        <v>5.2366999999999997E-2</v>
      </c>
      <c r="L751" s="3">
        <f t="shared" si="141"/>
        <v>1.0523670000000001</v>
      </c>
      <c r="M751" s="3">
        <f t="shared" si="142"/>
        <v>1.8141999999999998E-2</v>
      </c>
      <c r="N751" s="3">
        <f t="shared" si="141"/>
        <v>1.0181420000000001</v>
      </c>
      <c r="O751" s="3">
        <f t="shared" si="143"/>
        <v>4.2553189999999996E-3</v>
      </c>
      <c r="P751" s="3">
        <f t="shared" si="136"/>
        <v>1.0042553190000001</v>
      </c>
      <c r="Q751" s="3">
        <f t="shared" si="135"/>
        <v>3.8676999999999996E-2</v>
      </c>
      <c r="R751" s="3">
        <f t="shared" si="137"/>
        <v>1.0386770000000001</v>
      </c>
      <c r="S751" s="17">
        <f t="shared" si="138"/>
        <v>49.298249764294859</v>
      </c>
      <c r="T751" s="18">
        <f>IF(S751&lt;MAX(S$2:S751),(S751-MAX($S$2:S751))/MAX($S$2:S751),"")</f>
        <v>-4.2928964733553412E-2</v>
      </c>
      <c r="U751" s="18">
        <f t="shared" si="146"/>
        <v>-0.17442117968154966</v>
      </c>
      <c r="V751" s="18">
        <f t="shared" si="145"/>
        <v>-6.4677013462028532E-2</v>
      </c>
      <c r="W751" s="18" t="str">
        <f t="shared" si="139"/>
        <v/>
      </c>
      <c r="X751" s="16" t="str">
        <f>IF(W751&lt;0,COUNTIF($V$2:V751,W751),"")</f>
        <v/>
      </c>
      <c r="Y751" s="16" t="str">
        <f>IF(W751&lt;0,COUNTIF(U751:$U$1045,W751)-1,"")</f>
        <v/>
      </c>
      <c r="Z751" s="20" t="str">
        <f t="shared" si="144"/>
        <v/>
      </c>
      <c r="AA751" s="15" t="str">
        <f>IF(W751=MIN(W:W),G751,"")</f>
        <v/>
      </c>
    </row>
    <row r="752" spans="7:27" x14ac:dyDescent="0.2">
      <c r="G752" s="15">
        <v>32325</v>
      </c>
      <c r="H752" s="3">
        <v>-7.3039999999999997E-3</v>
      </c>
      <c r="I752" s="3">
        <v>-4.6800000000000001E-3</v>
      </c>
      <c r="J752" s="3">
        <v>4.2372879999999996E-3</v>
      </c>
      <c r="K752" s="3">
        <f t="shared" si="140"/>
        <v>-7.3039999999999997E-3</v>
      </c>
      <c r="L752" s="3">
        <f t="shared" si="141"/>
        <v>0.99269600000000002</v>
      </c>
      <c r="M752" s="3">
        <f t="shared" si="142"/>
        <v>-4.6800000000000001E-3</v>
      </c>
      <c r="N752" s="3">
        <f t="shared" si="141"/>
        <v>0.99531999999999998</v>
      </c>
      <c r="O752" s="3">
        <f t="shared" si="143"/>
        <v>4.2372879999999996E-3</v>
      </c>
      <c r="P752" s="3">
        <f t="shared" si="136"/>
        <v>1.0042372879999999</v>
      </c>
      <c r="Q752" s="3">
        <f t="shared" si="135"/>
        <v>-6.2544000000000002E-3</v>
      </c>
      <c r="R752" s="3">
        <f t="shared" si="137"/>
        <v>0.99374560000000001</v>
      </c>
      <c r="S752" s="17">
        <f t="shared" si="138"/>
        <v>48.989918790969057</v>
      </c>
      <c r="T752" s="18">
        <f>IF(S752&lt;MAX(S$2:S752),(S752-MAX($S$2:S752))/MAX($S$2:S752),"")</f>
        <v>-4.8914869816523807E-2</v>
      </c>
      <c r="U752" s="18">
        <f t="shared" si="146"/>
        <v>-0.17442117968154966</v>
      </c>
      <c r="V752" s="18">
        <f t="shared" si="145"/>
        <v>-6.4677013462028532E-2</v>
      </c>
      <c r="W752" s="18" t="str">
        <f t="shared" si="139"/>
        <v/>
      </c>
      <c r="X752" s="16" t="str">
        <f>IF(W752&lt;0,COUNTIF($V$2:V752,W752),"")</f>
        <v/>
      </c>
      <c r="Y752" s="16" t="str">
        <f>IF(W752&lt;0,COUNTIF(U752:$U$1045,W752)-1,"")</f>
        <v/>
      </c>
      <c r="Z752" s="20" t="str">
        <f t="shared" si="144"/>
        <v/>
      </c>
      <c r="AA752" s="15" t="str">
        <f>IF(W752=MIN(W:W),G752,"")</f>
        <v/>
      </c>
    </row>
    <row r="753" spans="7:27" x14ac:dyDescent="0.2">
      <c r="G753" s="15">
        <v>32356</v>
      </c>
      <c r="H753" s="3">
        <v>-2.7028E-2</v>
      </c>
      <c r="I753" s="3">
        <v>-8.8999999999999995E-4</v>
      </c>
      <c r="J753" s="3">
        <v>4.2194090000000004E-3</v>
      </c>
      <c r="K753" s="3">
        <f t="shared" si="140"/>
        <v>-2.7028E-2</v>
      </c>
      <c r="L753" s="3">
        <f t="shared" si="141"/>
        <v>0.97297199999999995</v>
      </c>
      <c r="M753" s="3">
        <f t="shared" si="142"/>
        <v>-8.8999999999999995E-4</v>
      </c>
      <c r="N753" s="3">
        <f t="shared" si="141"/>
        <v>0.99911000000000005</v>
      </c>
      <c r="O753" s="3">
        <f t="shared" si="143"/>
        <v>4.2194090000000004E-3</v>
      </c>
      <c r="P753" s="3">
        <f t="shared" si="136"/>
        <v>1.0042194090000001</v>
      </c>
      <c r="Q753" s="3">
        <f t="shared" si="135"/>
        <v>-1.6572799999999999E-2</v>
      </c>
      <c r="R753" s="3">
        <f t="shared" si="137"/>
        <v>0.98342719999999995</v>
      </c>
      <c r="S753" s="17">
        <f t="shared" si="138"/>
        <v>48.178018664830084</v>
      </c>
      <c r="T753" s="18">
        <f>IF(S753&lt;MAX(S$2:S753),(S753-MAX($S$2:S753))/MAX($S$2:S753),"")</f>
        <v>-6.4677013462028532E-2</v>
      </c>
      <c r="U753" s="18">
        <f t="shared" si="146"/>
        <v>-0.17442117968154966</v>
      </c>
      <c r="V753" s="18">
        <f t="shared" si="145"/>
        <v>-6.4677013462028532E-2</v>
      </c>
      <c r="W753" s="18" t="str">
        <f t="shared" si="139"/>
        <v/>
      </c>
      <c r="X753" s="16" t="str">
        <f>IF(W753&lt;0,COUNTIF($V$2:V753,W753),"")</f>
        <v/>
      </c>
      <c r="Y753" s="16" t="str">
        <f>IF(W753&lt;0,COUNTIF(U753:$U$1045,W753)-1,"")</f>
        <v/>
      </c>
      <c r="Z753" s="20" t="str">
        <f t="shared" si="144"/>
        <v/>
      </c>
      <c r="AA753" s="15" t="str">
        <f>IF(W753=MIN(W:W),G753,"")</f>
        <v/>
      </c>
    </row>
    <row r="754" spans="7:27" x14ac:dyDescent="0.2">
      <c r="G754" s="15">
        <v>32387</v>
      </c>
      <c r="H754" s="3">
        <v>3.8939000000000001E-2</v>
      </c>
      <c r="I754" s="3">
        <v>1.9554999999999999E-2</v>
      </c>
      <c r="J754" s="3">
        <v>6.7226889999999996E-3</v>
      </c>
      <c r="K754" s="3">
        <f t="shared" si="140"/>
        <v>3.8939000000000001E-2</v>
      </c>
      <c r="L754" s="3">
        <f t="shared" si="141"/>
        <v>1.0389390000000001</v>
      </c>
      <c r="M754" s="3">
        <f t="shared" si="142"/>
        <v>1.9554999999999999E-2</v>
      </c>
      <c r="N754" s="3">
        <f t="shared" si="141"/>
        <v>1.019555</v>
      </c>
      <c r="O754" s="3">
        <f t="shared" si="143"/>
        <v>6.7226889999999996E-3</v>
      </c>
      <c r="P754" s="3">
        <f t="shared" si="136"/>
        <v>1.0067226890000001</v>
      </c>
      <c r="Q754" s="3">
        <f t="shared" si="135"/>
        <v>3.1185400000000002E-2</v>
      </c>
      <c r="R754" s="3">
        <f t="shared" si="137"/>
        <v>1.0311854</v>
      </c>
      <c r="S754" s="17">
        <f t="shared" si="138"/>
        <v>49.680469448100276</v>
      </c>
      <c r="T754" s="18">
        <f>IF(S754&lt;MAX(S$2:S754),(S754-MAX($S$2:S754))/MAX($S$2:S754),"")</f>
        <v>-3.550859199764729E-2</v>
      </c>
      <c r="U754" s="18">
        <f t="shared" si="146"/>
        <v>-0.17442117968154966</v>
      </c>
      <c r="V754" s="18">
        <f t="shared" si="145"/>
        <v>-3.550859199764729E-2</v>
      </c>
      <c r="W754" s="18" t="str">
        <f t="shared" si="139"/>
        <v/>
      </c>
      <c r="X754" s="16" t="str">
        <f>IF(W754&lt;0,COUNTIF($V$2:V754,W754),"")</f>
        <v/>
      </c>
      <c r="Y754" s="16" t="str">
        <f>IF(W754&lt;0,COUNTIF(U754:$U$1045,W754)-1,"")</f>
        <v/>
      </c>
      <c r="Z754" s="20" t="str">
        <f t="shared" si="144"/>
        <v/>
      </c>
      <c r="AA754" s="15" t="str">
        <f>IF(W754=MIN(W:W),G754,"")</f>
        <v/>
      </c>
    </row>
    <row r="755" spans="7:27" x14ac:dyDescent="0.2">
      <c r="G755" s="15">
        <v>32417</v>
      </c>
      <c r="H755" s="3">
        <v>1.7787000000000001E-2</v>
      </c>
      <c r="I755" s="3">
        <v>1.4833000000000001E-2</v>
      </c>
      <c r="J755" s="3">
        <v>3.3388979999999999E-3</v>
      </c>
      <c r="K755" s="3">
        <f t="shared" si="140"/>
        <v>1.7787000000000001E-2</v>
      </c>
      <c r="L755" s="3">
        <f t="shared" si="141"/>
        <v>1.017787</v>
      </c>
      <c r="M755" s="3">
        <f t="shared" si="142"/>
        <v>1.4833000000000001E-2</v>
      </c>
      <c r="N755" s="3">
        <f t="shared" si="141"/>
        <v>1.0148330000000001</v>
      </c>
      <c r="O755" s="3">
        <f t="shared" si="143"/>
        <v>3.3388979999999999E-3</v>
      </c>
      <c r="P755" s="3">
        <f t="shared" si="136"/>
        <v>1.003338898</v>
      </c>
      <c r="Q755" s="3">
        <f t="shared" si="135"/>
        <v>1.6605399999999999E-2</v>
      </c>
      <c r="R755" s="3">
        <f t="shared" si="137"/>
        <v>1.0166054</v>
      </c>
      <c r="S755" s="17">
        <f t="shared" si="138"/>
        <v>50.505433515473761</v>
      </c>
      <c r="T755" s="18">
        <f>IF(S755&lt;MAX(S$2:S755),(S755-MAX($S$2:S755))/MAX($S$2:S755),"")</f>
        <v>-1.9492826371204988E-2</v>
      </c>
      <c r="U755" s="18">
        <f t="shared" si="146"/>
        <v>-0.17442117968154966</v>
      </c>
      <c r="V755" s="18">
        <f t="shared" si="145"/>
        <v>-3.3835881408481663E-2</v>
      </c>
      <c r="W755" s="18" t="str">
        <f t="shared" si="139"/>
        <v/>
      </c>
      <c r="X755" s="16" t="str">
        <f>IF(W755&lt;0,COUNTIF($V$2:V755,W755),"")</f>
        <v/>
      </c>
      <c r="Y755" s="16" t="str">
        <f>IF(W755&lt;0,COUNTIF(U755:$U$1045,W755)-1,"")</f>
        <v/>
      </c>
      <c r="Z755" s="20" t="str">
        <f t="shared" si="144"/>
        <v/>
      </c>
      <c r="AA755" s="15" t="str">
        <f>IF(W755=MIN(W:W),G755,"")</f>
        <v/>
      </c>
    </row>
    <row r="756" spans="7:27" x14ac:dyDescent="0.2">
      <c r="G756" s="15">
        <v>32448</v>
      </c>
      <c r="H756" s="3">
        <v>-1.6726999999999999E-2</v>
      </c>
      <c r="I756" s="3">
        <v>-1.1480000000000001E-2</v>
      </c>
      <c r="J756" s="3">
        <v>8.3194699999999998E-4</v>
      </c>
      <c r="K756" s="3">
        <f t="shared" si="140"/>
        <v>-1.6726999999999999E-2</v>
      </c>
      <c r="L756" s="3">
        <f t="shared" si="141"/>
        <v>0.98327299999999995</v>
      </c>
      <c r="M756" s="3">
        <f t="shared" si="142"/>
        <v>-1.1480000000000001E-2</v>
      </c>
      <c r="N756" s="3">
        <f t="shared" si="141"/>
        <v>0.98851999999999995</v>
      </c>
      <c r="O756" s="3">
        <f t="shared" si="143"/>
        <v>8.3194699999999998E-4</v>
      </c>
      <c r="P756" s="3">
        <f t="shared" si="136"/>
        <v>1.000831947</v>
      </c>
      <c r="Q756" s="3">
        <f t="shared" si="135"/>
        <v>-1.4628199999999999E-2</v>
      </c>
      <c r="R756" s="3">
        <f t="shared" si="137"/>
        <v>0.98537180000000002</v>
      </c>
      <c r="S756" s="17">
        <f t="shared" si="138"/>
        <v>49.766629932922712</v>
      </c>
      <c r="T756" s="18">
        <f>IF(S756&lt;MAX(S$2:S756),(S756-MAX($S$2:S756))/MAX($S$2:S756),"")</f>
        <v>-3.3835881408481663E-2</v>
      </c>
      <c r="U756" s="18">
        <f t="shared" si="146"/>
        <v>-0.17442117968154966</v>
      </c>
      <c r="V756" s="18">
        <f t="shared" si="145"/>
        <v>-3.3835881408481663E-2</v>
      </c>
      <c r="W756" s="18" t="str">
        <f t="shared" si="139"/>
        <v/>
      </c>
      <c r="X756" s="16" t="str">
        <f>IF(W756&lt;0,COUNTIF($V$2:V756,W756),"")</f>
        <v/>
      </c>
      <c r="Y756" s="16" t="str">
        <f>IF(W756&lt;0,COUNTIF(U756:$U$1045,W756)-1,"")</f>
        <v/>
      </c>
      <c r="Z756" s="20" t="str">
        <f t="shared" si="144"/>
        <v/>
      </c>
      <c r="AA756" s="15" t="str">
        <f>IF(W756=MIN(W:W),G756,"")</f>
        <v/>
      </c>
    </row>
    <row r="757" spans="7:27" x14ac:dyDescent="0.2">
      <c r="G757" s="15">
        <v>32478</v>
      </c>
      <c r="H757" s="3">
        <v>2.1159000000000001E-2</v>
      </c>
      <c r="I757" s="3">
        <v>-9.6000000000000002E-4</v>
      </c>
      <c r="J757" s="3">
        <v>1.6625100000000001E-3</v>
      </c>
      <c r="K757" s="3">
        <f t="shared" si="140"/>
        <v>2.1159000000000001E-2</v>
      </c>
      <c r="L757" s="3">
        <f t="shared" si="141"/>
        <v>1.0211589999999999</v>
      </c>
      <c r="M757" s="3">
        <f t="shared" si="142"/>
        <v>-9.6000000000000002E-4</v>
      </c>
      <c r="N757" s="3">
        <f t="shared" si="141"/>
        <v>0.99904000000000004</v>
      </c>
      <c r="O757" s="3">
        <f t="shared" si="143"/>
        <v>1.6625100000000001E-3</v>
      </c>
      <c r="P757" s="3">
        <f t="shared" si="136"/>
        <v>1.0016625100000001</v>
      </c>
      <c r="Q757" s="3">
        <f t="shared" si="135"/>
        <v>1.23114E-2</v>
      </c>
      <c r="R757" s="3">
        <f t="shared" si="137"/>
        <v>1.0123114</v>
      </c>
      <c r="S757" s="17">
        <f t="shared" si="138"/>
        <v>50.379326820678898</v>
      </c>
      <c r="T757" s="18">
        <f>IF(S757&lt;MAX(S$2:S757),(S757-MAX($S$2:S757))/MAX($S$2:S757),"")</f>
        <v>-2.194104847885401E-2</v>
      </c>
      <c r="U757" s="18">
        <f t="shared" si="146"/>
        <v>-0.17442117968154966</v>
      </c>
      <c r="V757" s="18">
        <f t="shared" si="145"/>
        <v>-2.194104847885401E-2</v>
      </c>
      <c r="W757" s="18" t="str">
        <f t="shared" si="139"/>
        <v/>
      </c>
      <c r="X757" s="16" t="str">
        <f>IF(W757&lt;0,COUNTIF($V$2:V757,W757),"")</f>
        <v/>
      </c>
      <c r="Y757" s="16" t="str">
        <f>IF(W757&lt;0,COUNTIF(U757:$U$1045,W757)-1,"")</f>
        <v/>
      </c>
      <c r="Z757" s="20" t="str">
        <f t="shared" si="144"/>
        <v/>
      </c>
      <c r="AA757" s="15" t="str">
        <f>IF(W757=MIN(W:W),G757,"")</f>
        <v/>
      </c>
    </row>
    <row r="758" spans="7:27" x14ac:dyDescent="0.2">
      <c r="G758" s="15">
        <v>32509</v>
      </c>
      <c r="H758" s="3">
        <v>6.6438999999999998E-2</v>
      </c>
      <c r="I758" s="3">
        <v>1.2144E-2</v>
      </c>
      <c r="J758" s="3">
        <v>4.9792530000000003E-3</v>
      </c>
      <c r="K758" s="3">
        <f t="shared" si="140"/>
        <v>6.6438999999999998E-2</v>
      </c>
      <c r="L758" s="3">
        <f t="shared" si="141"/>
        <v>1.0664389999999999</v>
      </c>
      <c r="M758" s="3">
        <f t="shared" si="142"/>
        <v>1.2144E-2</v>
      </c>
      <c r="N758" s="3">
        <f t="shared" si="141"/>
        <v>1.0121439999999999</v>
      </c>
      <c r="O758" s="3">
        <f t="shared" si="143"/>
        <v>4.9792530000000003E-3</v>
      </c>
      <c r="P758" s="3">
        <f t="shared" si="136"/>
        <v>1.0049792529999999</v>
      </c>
      <c r="Q758" s="3">
        <f t="shared" si="135"/>
        <v>4.4720999999999997E-2</v>
      </c>
      <c r="R758" s="3">
        <f t="shared" si="137"/>
        <v>1.044721</v>
      </c>
      <c r="S758" s="17">
        <f t="shared" si="138"/>
        <v>52.632340695426478</v>
      </c>
      <c r="T758" s="18" t="str">
        <f>IF(S758&lt;MAX(S$2:S758),(S758-MAX($S$2:S758))/MAX($S$2:S758),"")</f>
        <v/>
      </c>
      <c r="U758" s="18" t="str">
        <f t="shared" si="146"/>
        <v/>
      </c>
      <c r="V758" s="18" t="str">
        <f t="shared" si="145"/>
        <v/>
      </c>
      <c r="W758" s="18" t="str">
        <f t="shared" si="139"/>
        <v/>
      </c>
      <c r="X758" s="16" t="str">
        <f>IF(W758&lt;0,COUNTIF($V$2:V758,W758),"")</f>
        <v/>
      </c>
      <c r="Y758" s="16" t="str">
        <f>IF(W758&lt;0,COUNTIF(U758:$U$1045,W758)-1,"")</f>
        <v/>
      </c>
      <c r="Z758" s="20" t="str">
        <f t="shared" si="144"/>
        <v/>
      </c>
      <c r="AA758" s="15" t="str">
        <f>IF(W758=MIN(W:W),G758,"")</f>
        <v/>
      </c>
    </row>
    <row r="759" spans="7:27" x14ac:dyDescent="0.2">
      <c r="G759" s="15">
        <v>32540</v>
      </c>
      <c r="H759" s="3">
        <v>-1.635E-2</v>
      </c>
      <c r="I759" s="3">
        <v>-5.0600000000000003E-3</v>
      </c>
      <c r="J759" s="3">
        <v>4.1288189999999997E-3</v>
      </c>
      <c r="K759" s="3">
        <f t="shared" si="140"/>
        <v>-1.635E-2</v>
      </c>
      <c r="L759" s="3">
        <f t="shared" si="141"/>
        <v>0.98365000000000002</v>
      </c>
      <c r="M759" s="3">
        <f t="shared" si="142"/>
        <v>-5.0600000000000003E-3</v>
      </c>
      <c r="N759" s="3">
        <f t="shared" si="141"/>
        <v>0.99494000000000005</v>
      </c>
      <c r="O759" s="3">
        <f t="shared" si="143"/>
        <v>4.1288189999999997E-3</v>
      </c>
      <c r="P759" s="3">
        <f t="shared" si="136"/>
        <v>1.004128819</v>
      </c>
      <c r="Q759" s="3">
        <f t="shared" ref="Q759:Q822" si="147">IF(AND($G759&gt;=$B$4,$G759&lt;=$B$5),IF($B$7="Real",(1+K759*$B$3+M759*$E$3)/(1+O759)-1,K759*$B$3+M759*$E$3),"")</f>
        <v>-1.1833999999999999E-2</v>
      </c>
      <c r="R759" s="3">
        <f t="shared" si="137"/>
        <v>0.98816599999999999</v>
      </c>
      <c r="S759" s="17">
        <f t="shared" si="138"/>
        <v>52.009489575636799</v>
      </c>
      <c r="T759" s="18">
        <f>IF(S759&lt;MAX(S$2:S759),(S759-MAX($S$2:S759))/MAX($S$2:S759),"")</f>
        <v>-1.1834000000000046E-2</v>
      </c>
      <c r="U759" s="18">
        <f t="shared" si="146"/>
        <v>-1.1834000000000046E-2</v>
      </c>
      <c r="V759" s="18">
        <f t="shared" si="145"/>
        <v>-1.1834000000000046E-2</v>
      </c>
      <c r="W759" s="18" t="str">
        <f t="shared" si="139"/>
        <v/>
      </c>
      <c r="X759" s="16" t="str">
        <f>IF(W759&lt;0,COUNTIF($V$2:V759,W759),"")</f>
        <v/>
      </c>
      <c r="Y759" s="16" t="str">
        <f>IF(W759&lt;0,COUNTIF(U759:$U$1045,W759)-1,"")</f>
        <v/>
      </c>
      <c r="Z759" s="20" t="str">
        <f t="shared" si="144"/>
        <v/>
      </c>
      <c r="AA759" s="15" t="str">
        <f>IF(W759=MIN(W:W),G759,"")</f>
        <v/>
      </c>
    </row>
    <row r="760" spans="7:27" x14ac:dyDescent="0.2">
      <c r="G760" s="15">
        <v>32568</v>
      </c>
      <c r="H760" s="3">
        <v>2.2325999999999999E-2</v>
      </c>
      <c r="I760" s="3">
        <v>4.9309999999999996E-3</v>
      </c>
      <c r="J760" s="3">
        <v>5.7565790000000004E-3</v>
      </c>
      <c r="K760" s="3">
        <f t="shared" si="140"/>
        <v>2.2325999999999999E-2</v>
      </c>
      <c r="L760" s="3">
        <f t="shared" si="141"/>
        <v>1.0223260000000001</v>
      </c>
      <c r="M760" s="3">
        <f t="shared" si="142"/>
        <v>4.9309999999999996E-3</v>
      </c>
      <c r="N760" s="3">
        <f t="shared" si="141"/>
        <v>1.004931</v>
      </c>
      <c r="O760" s="3">
        <f t="shared" si="143"/>
        <v>5.7565790000000004E-3</v>
      </c>
      <c r="P760" s="3">
        <f t="shared" si="136"/>
        <v>1.005756579</v>
      </c>
      <c r="Q760" s="3">
        <f t="shared" si="147"/>
        <v>1.5368E-2</v>
      </c>
      <c r="R760" s="3">
        <f t="shared" si="137"/>
        <v>1.015368</v>
      </c>
      <c r="S760" s="17">
        <f t="shared" si="138"/>
        <v>52.808771411435188</v>
      </c>
      <c r="T760" s="18" t="str">
        <f>IF(S760&lt;MAX(S$2:S760),(S760-MAX($S$2:S760))/MAX($S$2:S760),"")</f>
        <v/>
      </c>
      <c r="U760" s="18" t="str">
        <f t="shared" si="146"/>
        <v/>
      </c>
      <c r="V760" s="18" t="str">
        <f t="shared" si="145"/>
        <v/>
      </c>
      <c r="W760" s="18" t="str">
        <f t="shared" si="139"/>
        <v/>
      </c>
      <c r="X760" s="16" t="str">
        <f>IF(W760&lt;0,COUNTIF($V$2:V760,W760),"")</f>
        <v/>
      </c>
      <c r="Y760" s="16" t="str">
        <f>IF(W760&lt;0,COUNTIF(U760:$U$1045,W760)-1,"")</f>
        <v/>
      </c>
      <c r="Z760" s="20" t="str">
        <f t="shared" si="144"/>
        <v/>
      </c>
      <c r="AA760" s="15" t="str">
        <f>IF(W760=MIN(W:W),G760,"")</f>
        <v/>
      </c>
    </row>
    <row r="761" spans="7:27" x14ac:dyDescent="0.2">
      <c r="G761" s="15">
        <v>32599</v>
      </c>
      <c r="H761" s="3">
        <v>4.9882000000000003E-2</v>
      </c>
      <c r="I761" s="3">
        <v>2.2016000000000001E-2</v>
      </c>
      <c r="J761" s="3">
        <v>6.5412919999999998E-3</v>
      </c>
      <c r="K761" s="3">
        <f t="shared" si="140"/>
        <v>4.9882000000000003E-2</v>
      </c>
      <c r="L761" s="3">
        <f t="shared" si="141"/>
        <v>1.049882</v>
      </c>
      <c r="M761" s="3">
        <f t="shared" si="142"/>
        <v>2.2016000000000001E-2</v>
      </c>
      <c r="N761" s="3">
        <f t="shared" si="141"/>
        <v>1.022016</v>
      </c>
      <c r="O761" s="3">
        <f t="shared" si="143"/>
        <v>6.5412919999999998E-3</v>
      </c>
      <c r="P761" s="3">
        <f t="shared" si="136"/>
        <v>1.0065412920000001</v>
      </c>
      <c r="Q761" s="3">
        <f t="shared" si="147"/>
        <v>3.8735600000000002E-2</v>
      </c>
      <c r="R761" s="3">
        <f t="shared" si="137"/>
        <v>1.0387356000000001</v>
      </c>
      <c r="S761" s="17">
        <f t="shared" si="138"/>
        <v>54.854350857319979</v>
      </c>
      <c r="T761" s="18" t="str">
        <f>IF(S761&lt;MAX(S$2:S761),(S761-MAX($S$2:S761))/MAX($S$2:S761),"")</f>
        <v/>
      </c>
      <c r="U761" s="18" t="str">
        <f t="shared" si="146"/>
        <v/>
      </c>
      <c r="V761" s="18" t="str">
        <f t="shared" si="145"/>
        <v/>
      </c>
      <c r="W761" s="18" t="str">
        <f t="shared" si="139"/>
        <v/>
      </c>
      <c r="X761" s="16" t="str">
        <f>IF(W761&lt;0,COUNTIF($V$2:V761,W761),"")</f>
        <v/>
      </c>
      <c r="Y761" s="16" t="str">
        <f>IF(W761&lt;0,COUNTIF(U761:$U$1045,W761)-1,"")</f>
        <v/>
      </c>
      <c r="Z761" s="20" t="str">
        <f t="shared" si="144"/>
        <v/>
      </c>
      <c r="AA761" s="15" t="str">
        <f>IF(W761=MIN(W:W),G761,"")</f>
        <v/>
      </c>
    </row>
    <row r="762" spans="7:27" x14ac:dyDescent="0.2">
      <c r="G762" s="15">
        <v>32629</v>
      </c>
      <c r="H762" s="3">
        <v>4.1399999999999999E-2</v>
      </c>
      <c r="I762" s="3">
        <v>2.1228E-2</v>
      </c>
      <c r="J762" s="3">
        <v>5.6864339999999998E-3</v>
      </c>
      <c r="K762" s="3">
        <f t="shared" si="140"/>
        <v>4.1399999999999999E-2</v>
      </c>
      <c r="L762" s="3">
        <f t="shared" si="141"/>
        <v>1.0414000000000001</v>
      </c>
      <c r="M762" s="3">
        <f t="shared" si="142"/>
        <v>2.1228E-2</v>
      </c>
      <c r="N762" s="3">
        <f t="shared" si="141"/>
        <v>1.021228</v>
      </c>
      <c r="O762" s="3">
        <f t="shared" si="143"/>
        <v>5.6864339999999998E-3</v>
      </c>
      <c r="P762" s="3">
        <f t="shared" si="136"/>
        <v>1.005686434</v>
      </c>
      <c r="Q762" s="3">
        <f t="shared" si="147"/>
        <v>3.3331199999999998E-2</v>
      </c>
      <c r="R762" s="3">
        <f t="shared" si="137"/>
        <v>1.0333311999999999</v>
      </c>
      <c r="S762" s="17">
        <f t="shared" si="138"/>
        <v>56.682712196615476</v>
      </c>
      <c r="T762" s="18" t="str">
        <f>IF(S762&lt;MAX(S$2:S762),(S762-MAX($S$2:S762))/MAX($S$2:S762),"")</f>
        <v/>
      </c>
      <c r="U762" s="18" t="str">
        <f t="shared" si="146"/>
        <v/>
      </c>
      <c r="V762" s="18" t="str">
        <f t="shared" si="145"/>
        <v/>
      </c>
      <c r="W762" s="18" t="str">
        <f t="shared" si="139"/>
        <v/>
      </c>
      <c r="X762" s="16" t="str">
        <f>IF(W762&lt;0,COUNTIF($V$2:V762,W762),"")</f>
        <v/>
      </c>
      <c r="Y762" s="16" t="str">
        <f>IF(W762&lt;0,COUNTIF(U762:$U$1045,W762)-1,"")</f>
        <v/>
      </c>
      <c r="Z762" s="20" t="str">
        <f t="shared" si="144"/>
        <v/>
      </c>
      <c r="AA762" s="15" t="str">
        <f>IF(W762=MIN(W:W),G762,"")</f>
        <v/>
      </c>
    </row>
    <row r="763" spans="7:27" x14ac:dyDescent="0.2">
      <c r="G763" s="15">
        <v>32660</v>
      </c>
      <c r="H763" s="3">
        <v>-5.8669999999999998E-3</v>
      </c>
      <c r="I763" s="3">
        <v>3.2377000000000003E-2</v>
      </c>
      <c r="J763" s="3">
        <v>2.4232630000000002E-3</v>
      </c>
      <c r="K763" s="3">
        <f t="shared" si="140"/>
        <v>-5.8669999999999998E-3</v>
      </c>
      <c r="L763" s="3">
        <f t="shared" si="141"/>
        <v>0.99413300000000004</v>
      </c>
      <c r="M763" s="3">
        <f t="shared" si="142"/>
        <v>3.2377000000000003E-2</v>
      </c>
      <c r="N763" s="3">
        <f t="shared" si="141"/>
        <v>1.0323770000000001</v>
      </c>
      <c r="O763" s="3">
        <f t="shared" si="143"/>
        <v>2.4232630000000002E-3</v>
      </c>
      <c r="P763" s="3">
        <f t="shared" si="136"/>
        <v>1.0024232630000001</v>
      </c>
      <c r="Q763" s="3">
        <f t="shared" si="147"/>
        <v>9.4306000000000025E-3</v>
      </c>
      <c r="R763" s="3">
        <f t="shared" si="137"/>
        <v>1.0094306</v>
      </c>
      <c r="S763" s="17">
        <f t="shared" si="138"/>
        <v>57.217264182256876</v>
      </c>
      <c r="T763" s="18" t="str">
        <f>IF(S763&lt;MAX(S$2:S763),(S763-MAX($S$2:S763))/MAX($S$2:S763),"")</f>
        <v/>
      </c>
      <c r="U763" s="18" t="str">
        <f t="shared" si="146"/>
        <v/>
      </c>
      <c r="V763" s="18" t="str">
        <f t="shared" si="145"/>
        <v/>
      </c>
      <c r="W763" s="18" t="str">
        <f t="shared" si="139"/>
        <v/>
      </c>
      <c r="X763" s="16" t="str">
        <f>IF(W763&lt;0,COUNTIF($V$2:V763,W763),"")</f>
        <v/>
      </c>
      <c r="Y763" s="16" t="str">
        <f>IF(W763&lt;0,COUNTIF(U763:$U$1045,W763)-1,"")</f>
        <v/>
      </c>
      <c r="Z763" s="20" t="str">
        <f t="shared" si="144"/>
        <v/>
      </c>
      <c r="AA763" s="15" t="str">
        <f>IF(W763=MIN(W:W),G763,"")</f>
        <v/>
      </c>
    </row>
    <row r="764" spans="7:27" x14ac:dyDescent="0.2">
      <c r="G764" s="15">
        <v>32690</v>
      </c>
      <c r="H764" s="3">
        <v>7.8506000000000006E-2</v>
      </c>
      <c r="I764" s="3">
        <v>2.3452000000000001E-2</v>
      </c>
      <c r="J764" s="3">
        <v>2.4174050000000001E-3</v>
      </c>
      <c r="K764" s="3">
        <f t="shared" si="140"/>
        <v>7.8506000000000006E-2</v>
      </c>
      <c r="L764" s="3">
        <f t="shared" si="141"/>
        <v>1.078506</v>
      </c>
      <c r="M764" s="3">
        <f t="shared" si="142"/>
        <v>2.3452000000000001E-2</v>
      </c>
      <c r="N764" s="3">
        <f t="shared" si="141"/>
        <v>1.023452</v>
      </c>
      <c r="O764" s="3">
        <f t="shared" si="143"/>
        <v>2.4174050000000001E-3</v>
      </c>
      <c r="P764" s="3">
        <f t="shared" si="136"/>
        <v>1.0024174050000001</v>
      </c>
      <c r="Q764" s="3">
        <f t="shared" si="147"/>
        <v>5.6484400000000004E-2</v>
      </c>
      <c r="R764" s="3">
        <f t="shared" si="137"/>
        <v>1.0564844</v>
      </c>
      <c r="S764" s="17">
        <f t="shared" si="138"/>
        <v>60.449147019233145</v>
      </c>
      <c r="T764" s="18" t="str">
        <f>IF(S764&lt;MAX(S$2:S764),(S764-MAX($S$2:S764))/MAX($S$2:S764),"")</f>
        <v/>
      </c>
      <c r="U764" s="18" t="str">
        <f t="shared" si="146"/>
        <v/>
      </c>
      <c r="V764" s="18" t="str">
        <f t="shared" si="145"/>
        <v/>
      </c>
      <c r="W764" s="18" t="str">
        <f t="shared" si="139"/>
        <v/>
      </c>
      <c r="X764" s="16" t="str">
        <f>IF(W764&lt;0,COUNTIF($V$2:V764,W764),"")</f>
        <v/>
      </c>
      <c r="Y764" s="16" t="str">
        <f>IF(W764&lt;0,COUNTIF(U764:$U$1045,W764)-1,"")</f>
        <v/>
      </c>
      <c r="Z764" s="20" t="str">
        <f t="shared" si="144"/>
        <v/>
      </c>
      <c r="AA764" s="15" t="str">
        <f>IF(W764=MIN(W:W),G764,"")</f>
        <v/>
      </c>
    </row>
    <row r="765" spans="7:27" x14ac:dyDescent="0.2">
      <c r="G765" s="15">
        <v>32721</v>
      </c>
      <c r="H765" s="3">
        <v>2.1812000000000002E-2</v>
      </c>
      <c r="I765" s="3">
        <v>-2.4580000000000001E-2</v>
      </c>
      <c r="J765" s="3">
        <v>1.607717E-3</v>
      </c>
      <c r="K765" s="3">
        <f t="shared" si="140"/>
        <v>2.1812000000000002E-2</v>
      </c>
      <c r="L765" s="3">
        <f t="shared" si="141"/>
        <v>1.0218119999999999</v>
      </c>
      <c r="M765" s="3">
        <f t="shared" si="142"/>
        <v>-2.4580000000000001E-2</v>
      </c>
      <c r="N765" s="3">
        <f t="shared" si="141"/>
        <v>0.97541999999999995</v>
      </c>
      <c r="O765" s="3">
        <f t="shared" si="143"/>
        <v>1.607717E-3</v>
      </c>
      <c r="P765" s="3">
        <f t="shared" si="136"/>
        <v>1.001607717</v>
      </c>
      <c r="Q765" s="3">
        <f t="shared" si="147"/>
        <v>3.2551999999999998E-3</v>
      </c>
      <c r="R765" s="3">
        <f t="shared" si="137"/>
        <v>1.0032551999999999</v>
      </c>
      <c r="S765" s="17">
        <f t="shared" si="138"/>
        <v>60.645921082610144</v>
      </c>
      <c r="T765" s="18" t="str">
        <f>IF(S765&lt;MAX(S$2:S765),(S765-MAX($S$2:S765))/MAX($S$2:S765),"")</f>
        <v/>
      </c>
      <c r="U765" s="18" t="str">
        <f t="shared" si="146"/>
        <v/>
      </c>
      <c r="V765" s="18" t="str">
        <f t="shared" si="145"/>
        <v/>
      </c>
      <c r="W765" s="18" t="str">
        <f t="shared" si="139"/>
        <v/>
      </c>
      <c r="X765" s="16" t="str">
        <f>IF(W765&lt;0,COUNTIF($V$2:V765,W765),"")</f>
        <v/>
      </c>
      <c r="Y765" s="16" t="str">
        <f>IF(W765&lt;0,COUNTIF(U765:$U$1045,W765)-1,"")</f>
        <v/>
      </c>
      <c r="Z765" s="20" t="str">
        <f t="shared" si="144"/>
        <v/>
      </c>
      <c r="AA765" s="15" t="str">
        <f>IF(W765=MIN(W:W),G765,"")</f>
        <v/>
      </c>
    </row>
    <row r="766" spans="7:27" x14ac:dyDescent="0.2">
      <c r="G766" s="15">
        <v>32752</v>
      </c>
      <c r="H766" s="3">
        <v>-1.2049999999999999E-3</v>
      </c>
      <c r="I766" s="3">
        <v>6.8989999999999998E-3</v>
      </c>
      <c r="J766" s="3">
        <v>3.210273E-3</v>
      </c>
      <c r="K766" s="3">
        <f t="shared" si="140"/>
        <v>-1.2049999999999999E-3</v>
      </c>
      <c r="L766" s="3">
        <f t="shared" si="141"/>
        <v>0.99879499999999999</v>
      </c>
      <c r="M766" s="3">
        <f t="shared" si="142"/>
        <v>6.8989999999999998E-3</v>
      </c>
      <c r="N766" s="3">
        <f t="shared" si="141"/>
        <v>1.006899</v>
      </c>
      <c r="O766" s="3">
        <f t="shared" si="143"/>
        <v>3.210273E-3</v>
      </c>
      <c r="P766" s="3">
        <f t="shared" si="136"/>
        <v>1.0032102730000001</v>
      </c>
      <c r="Q766" s="3">
        <f t="shared" si="147"/>
        <v>2.0366000000000004E-3</v>
      </c>
      <c r="R766" s="3">
        <f t="shared" si="137"/>
        <v>1.0020366000000001</v>
      </c>
      <c r="S766" s="17">
        <f t="shared" si="138"/>
        <v>60.769432565486994</v>
      </c>
      <c r="T766" s="18" t="str">
        <f>IF(S766&lt;MAX(S$2:S766),(S766-MAX($S$2:S766))/MAX($S$2:S766),"")</f>
        <v/>
      </c>
      <c r="U766" s="18" t="str">
        <f t="shared" si="146"/>
        <v/>
      </c>
      <c r="V766" s="18" t="str">
        <f t="shared" si="145"/>
        <v/>
      </c>
      <c r="W766" s="18" t="str">
        <f t="shared" si="139"/>
        <v/>
      </c>
      <c r="X766" s="16" t="str">
        <f>IF(W766&lt;0,COUNTIF($V$2:V766,W766),"")</f>
        <v/>
      </c>
      <c r="Y766" s="16" t="str">
        <f>IF(W766&lt;0,COUNTIF(U766:$U$1045,W766)-1,"")</f>
        <v/>
      </c>
      <c r="Z766" s="20" t="str">
        <f t="shared" si="144"/>
        <v/>
      </c>
      <c r="AA766" s="15" t="str">
        <f>IF(W766=MIN(W:W),G766,"")</f>
        <v/>
      </c>
    </row>
    <row r="767" spans="7:27" x14ac:dyDescent="0.2">
      <c r="G767" s="15">
        <v>32782</v>
      </c>
      <c r="H767" s="3">
        <v>-3.0013000000000001E-2</v>
      </c>
      <c r="I767" s="3">
        <v>2.3713000000000001E-2</v>
      </c>
      <c r="J767" s="3">
        <v>4.7999999999999996E-3</v>
      </c>
      <c r="K767" s="3">
        <f t="shared" si="140"/>
        <v>-3.0013000000000001E-2</v>
      </c>
      <c r="L767" s="3">
        <f t="shared" si="141"/>
        <v>0.96998700000000004</v>
      </c>
      <c r="M767" s="3">
        <f t="shared" si="142"/>
        <v>2.3713000000000001E-2</v>
      </c>
      <c r="N767" s="3">
        <f t="shared" si="141"/>
        <v>1.0237130000000001</v>
      </c>
      <c r="O767" s="3">
        <f t="shared" si="143"/>
        <v>4.7999999999999996E-3</v>
      </c>
      <c r="P767" s="3">
        <f t="shared" si="136"/>
        <v>1.0047999999999999</v>
      </c>
      <c r="Q767" s="3">
        <f t="shared" si="147"/>
        <v>-8.5226E-3</v>
      </c>
      <c r="R767" s="3">
        <f t="shared" si="137"/>
        <v>0.99147739999999995</v>
      </c>
      <c r="S767" s="17">
        <f t="shared" si="138"/>
        <v>60.25151899950437</v>
      </c>
      <c r="T767" s="18">
        <f>IF(S767&lt;MAX(S$2:S767),(S767-MAX($S$2:S767))/MAX($S$2:S767),"")</f>
        <v>-8.5226000000000815E-3</v>
      </c>
      <c r="U767" s="18">
        <f t="shared" si="146"/>
        <v>-8.5226000000000815E-3</v>
      </c>
      <c r="V767" s="18">
        <f t="shared" si="145"/>
        <v>-8.5226000000000815E-3</v>
      </c>
      <c r="W767" s="18" t="str">
        <f t="shared" si="139"/>
        <v/>
      </c>
      <c r="X767" s="16" t="str">
        <f>IF(W767&lt;0,COUNTIF($V$2:V767,W767),"")</f>
        <v/>
      </c>
      <c r="Y767" s="16" t="str">
        <f>IF(W767&lt;0,COUNTIF(U767:$U$1045,W767)-1,"")</f>
        <v/>
      </c>
      <c r="Z767" s="20" t="str">
        <f t="shared" si="144"/>
        <v/>
      </c>
      <c r="AA767" s="15" t="str">
        <f>IF(W767=MIN(W:W),G767,"")</f>
        <v/>
      </c>
    </row>
    <row r="768" spans="7:27" x14ac:dyDescent="0.2">
      <c r="G768" s="15">
        <v>32813</v>
      </c>
      <c r="H768" s="3">
        <v>1.7208999999999999E-2</v>
      </c>
      <c r="I768" s="3">
        <v>8.3979999999999992E-3</v>
      </c>
      <c r="J768" s="3">
        <v>2.3885349999999998E-3</v>
      </c>
      <c r="K768" s="3">
        <f t="shared" si="140"/>
        <v>1.7208999999999999E-2</v>
      </c>
      <c r="L768" s="3">
        <f t="shared" si="141"/>
        <v>1.017209</v>
      </c>
      <c r="M768" s="3">
        <f t="shared" si="142"/>
        <v>8.3979999999999992E-3</v>
      </c>
      <c r="N768" s="3">
        <f t="shared" si="141"/>
        <v>1.0083979999999999</v>
      </c>
      <c r="O768" s="3">
        <f t="shared" si="143"/>
        <v>2.3885349999999998E-3</v>
      </c>
      <c r="P768" s="3">
        <f t="shared" si="136"/>
        <v>1.0023885349999999</v>
      </c>
      <c r="Q768" s="3">
        <f t="shared" si="147"/>
        <v>1.3684599999999998E-2</v>
      </c>
      <c r="R768" s="3">
        <f t="shared" si="137"/>
        <v>1.0136845999999999</v>
      </c>
      <c r="S768" s="17">
        <f t="shared" si="138"/>
        <v>61.076036936404982</v>
      </c>
      <c r="T768" s="18" t="str">
        <f>IF(S768&lt;MAX(S$2:S768),(S768-MAX($S$2:S768))/MAX($S$2:S768),"")</f>
        <v/>
      </c>
      <c r="U768" s="18" t="str">
        <f t="shared" si="146"/>
        <v/>
      </c>
      <c r="V768" s="18" t="str">
        <f t="shared" si="145"/>
        <v/>
      </c>
      <c r="W768" s="18" t="str">
        <f t="shared" si="139"/>
        <v/>
      </c>
      <c r="X768" s="16" t="str">
        <f>IF(W768&lt;0,COUNTIF($V$2:V768,W768),"")</f>
        <v/>
      </c>
      <c r="Y768" s="16" t="str">
        <f>IF(W768&lt;0,COUNTIF(U768:$U$1045,W768)-1,"")</f>
        <v/>
      </c>
      <c r="Z768" s="20" t="str">
        <f t="shared" si="144"/>
        <v/>
      </c>
      <c r="AA768" s="15" t="str">
        <f>IF(W768=MIN(W:W),G768,"")</f>
        <v/>
      </c>
    </row>
    <row r="769" spans="7:27" x14ac:dyDescent="0.2">
      <c r="G769" s="15">
        <v>32843</v>
      </c>
      <c r="H769" s="3">
        <v>1.7923999999999999E-2</v>
      </c>
      <c r="I769" s="3">
        <v>1.227E-3</v>
      </c>
      <c r="J769" s="3">
        <v>1.588562E-3</v>
      </c>
      <c r="K769" s="3">
        <f t="shared" si="140"/>
        <v>1.7923999999999999E-2</v>
      </c>
      <c r="L769" s="3">
        <f t="shared" si="141"/>
        <v>1.0179240000000001</v>
      </c>
      <c r="M769" s="3">
        <f t="shared" si="142"/>
        <v>1.227E-3</v>
      </c>
      <c r="N769" s="3">
        <f t="shared" si="141"/>
        <v>1.0012270000000001</v>
      </c>
      <c r="O769" s="3">
        <f t="shared" si="143"/>
        <v>1.588562E-3</v>
      </c>
      <c r="P769" s="3">
        <f t="shared" si="136"/>
        <v>1.001588562</v>
      </c>
      <c r="Q769" s="3">
        <f t="shared" si="147"/>
        <v>1.1245199999999999E-2</v>
      </c>
      <c r="R769" s="3">
        <f t="shared" si="137"/>
        <v>1.0112452000000001</v>
      </c>
      <c r="S769" s="17">
        <f t="shared" si="138"/>
        <v>61.762849186962249</v>
      </c>
      <c r="T769" s="18" t="str">
        <f>IF(S769&lt;MAX(S$2:S769),(S769-MAX($S$2:S769))/MAX($S$2:S769),"")</f>
        <v/>
      </c>
      <c r="U769" s="18" t="str">
        <f t="shared" si="146"/>
        <v/>
      </c>
      <c r="V769" s="18" t="str">
        <f t="shared" si="145"/>
        <v/>
      </c>
      <c r="W769" s="18" t="str">
        <f t="shared" si="139"/>
        <v/>
      </c>
      <c r="X769" s="16" t="str">
        <f>IF(W769&lt;0,COUNTIF($V$2:V769,W769),"")</f>
        <v/>
      </c>
      <c r="Y769" s="16" t="str">
        <f>IF(W769&lt;0,COUNTIF(U769:$U$1045,W769)-1,"")</f>
        <v/>
      </c>
      <c r="Z769" s="20" t="str">
        <f t="shared" si="144"/>
        <v/>
      </c>
      <c r="AA769" s="15" t="str">
        <f>IF(W769=MIN(W:W),G769,"")</f>
        <v/>
      </c>
    </row>
    <row r="770" spans="7:27" x14ac:dyDescent="0.2">
      <c r="G770" s="15">
        <v>32874</v>
      </c>
      <c r="H770" s="3">
        <v>-7.1780999999999998E-2</v>
      </c>
      <c r="I770" s="3">
        <v>-1.0449999999999999E-2</v>
      </c>
      <c r="J770" s="3">
        <v>1.0309278E-2</v>
      </c>
      <c r="K770" s="3">
        <f t="shared" si="140"/>
        <v>-7.1780999999999998E-2</v>
      </c>
      <c r="L770" s="3">
        <f t="shared" si="141"/>
        <v>0.92821900000000002</v>
      </c>
      <c r="M770" s="3">
        <f t="shared" si="142"/>
        <v>-1.0449999999999999E-2</v>
      </c>
      <c r="N770" s="3">
        <f t="shared" si="141"/>
        <v>0.98955000000000004</v>
      </c>
      <c r="O770" s="3">
        <f t="shared" si="143"/>
        <v>1.0309278E-2</v>
      </c>
      <c r="P770" s="3">
        <f t="shared" ref="P770:P833" si="148">IF(O770="","",1+O770)</f>
        <v>1.010309278</v>
      </c>
      <c r="Q770" s="3">
        <f t="shared" si="147"/>
        <v>-4.7248600000000002E-2</v>
      </c>
      <c r="R770" s="3">
        <f t="shared" ref="R770:R833" si="149">IF(Q770="","",1+Q770)</f>
        <v>0.95275140000000003</v>
      </c>
      <c r="S770" s="17">
        <f t="shared" ref="S770:S833" si="150">IF(G770=$B$4,(1+Q770),IF(AND(G770&gt;$B$4,G770&lt;=$B$5),(1+Q770)*S769,""))</f>
        <v>58.844641030867145</v>
      </c>
      <c r="T770" s="18">
        <f>IF(S770&lt;MAX(S$2:S770),(S770-MAX($S$2:S770))/MAX($S$2:S770),"")</f>
        <v>-4.7248600000000002E-2</v>
      </c>
      <c r="U770" s="18">
        <f t="shared" si="146"/>
        <v>-4.7248600000000002E-2</v>
      </c>
      <c r="V770" s="18">
        <f t="shared" si="145"/>
        <v>-4.7248600000000002E-2</v>
      </c>
      <c r="W770" s="18" t="str">
        <f t="shared" ref="W770:W833" si="151">IF(AND(V770=U770,T770&lt;-$B$6),T770,"")</f>
        <v/>
      </c>
      <c r="X770" s="16" t="str">
        <f>IF(W770&lt;0,COUNTIF($V$2:V770,W770),"")</f>
        <v/>
      </c>
      <c r="Y770" s="16" t="str">
        <f>IF(W770&lt;0,COUNTIF(U770:$U$1045,W770)-1,"")</f>
        <v/>
      </c>
      <c r="Z770" s="20" t="str">
        <f t="shared" si="144"/>
        <v/>
      </c>
      <c r="AA770" s="15" t="str">
        <f>IF(W770=MIN(W:W),G770,"")</f>
        <v/>
      </c>
    </row>
    <row r="771" spans="7:27" x14ac:dyDescent="0.2">
      <c r="G771" s="15">
        <v>32905</v>
      </c>
      <c r="H771" s="3">
        <v>1.7066999999999999E-2</v>
      </c>
      <c r="I771" s="3">
        <v>6.7400000000000001E-4</v>
      </c>
      <c r="J771" s="3">
        <v>4.709576E-3</v>
      </c>
      <c r="K771" s="3">
        <f t="shared" ref="K771:K834" si="152">IF(AND($G771&gt;=$B$4,$G771&lt;=$B$5),IF($B$7="Real",(1+H771)/(1+J771)-1,H771),"")</f>
        <v>1.7066999999999999E-2</v>
      </c>
      <c r="L771" s="3">
        <f t="shared" ref="L771:N834" si="153">IF(K771="","",1+K771)</f>
        <v>1.0170669999999999</v>
      </c>
      <c r="M771" s="3">
        <f t="shared" ref="M771:M834" si="154">IF(AND($G771&gt;=$B$4,$G771&lt;=$B$5),IF($B$7="Real",(1+I771)/(1+J771)-1,I771),"")</f>
        <v>6.7400000000000001E-4</v>
      </c>
      <c r="N771" s="3">
        <f t="shared" si="153"/>
        <v>1.0006740000000001</v>
      </c>
      <c r="O771" s="3">
        <f t="shared" ref="O771:O834" si="155">IF(AND($G771&gt;=$B$4,$G771&lt;=$B$5),IF($B$7="Real",(1+J771)/(1+J771)-1,J771),"")</f>
        <v>4.709576E-3</v>
      </c>
      <c r="P771" s="3">
        <f t="shared" si="148"/>
        <v>1.004709576</v>
      </c>
      <c r="Q771" s="3">
        <f t="shared" si="147"/>
        <v>1.05098E-2</v>
      </c>
      <c r="R771" s="3">
        <f t="shared" si="149"/>
        <v>1.0105097999999999</v>
      </c>
      <c r="S771" s="17">
        <f t="shared" si="150"/>
        <v>59.463086439173345</v>
      </c>
      <c r="T771" s="18">
        <f>IF(S771&lt;MAX(S$2:S771),(S771-MAX($S$2:S771))/MAX($S$2:S771),"")</f>
        <v>-3.723537333628011E-2</v>
      </c>
      <c r="U771" s="18">
        <f t="shared" si="146"/>
        <v>-4.7248600000000002E-2</v>
      </c>
      <c r="V771" s="18">
        <f t="shared" si="145"/>
        <v>-4.1746735450869321E-2</v>
      </c>
      <c r="W771" s="18" t="str">
        <f t="shared" si="151"/>
        <v/>
      </c>
      <c r="X771" s="16" t="str">
        <f>IF(W771&lt;0,COUNTIF($V$2:V771,W771),"")</f>
        <v/>
      </c>
      <c r="Y771" s="16" t="str">
        <f>IF(W771&lt;0,COUNTIF(U771:$U$1045,W771)-1,"")</f>
        <v/>
      </c>
      <c r="Z771" s="20" t="str">
        <f t="shared" si="144"/>
        <v/>
      </c>
      <c r="AA771" s="15" t="str">
        <f>IF(W771=MIN(W:W),G771,"")</f>
        <v/>
      </c>
    </row>
    <row r="772" spans="7:27" x14ac:dyDescent="0.2">
      <c r="G772" s="15">
        <v>32933</v>
      </c>
      <c r="H772" s="3">
        <v>2.4479000000000001E-2</v>
      </c>
      <c r="I772" s="3">
        <v>2.2599999999999999E-4</v>
      </c>
      <c r="J772" s="3">
        <v>5.4687499999999997E-3</v>
      </c>
      <c r="K772" s="3">
        <f t="shared" si="152"/>
        <v>2.4479000000000001E-2</v>
      </c>
      <c r="L772" s="3">
        <f t="shared" si="153"/>
        <v>1.0244789999999999</v>
      </c>
      <c r="M772" s="3">
        <f t="shared" si="154"/>
        <v>2.2599999999999999E-4</v>
      </c>
      <c r="N772" s="3">
        <f t="shared" si="153"/>
        <v>1.0002260000000001</v>
      </c>
      <c r="O772" s="3">
        <f t="shared" si="155"/>
        <v>5.4687499999999997E-3</v>
      </c>
      <c r="P772" s="3">
        <f t="shared" si="148"/>
        <v>1.0054687499999999</v>
      </c>
      <c r="Q772" s="3">
        <f t="shared" si="147"/>
        <v>1.4777799999999999E-2</v>
      </c>
      <c r="R772" s="3">
        <f t="shared" si="149"/>
        <v>1.0147778000000001</v>
      </c>
      <c r="S772" s="17">
        <f t="shared" si="150"/>
        <v>60.341820037954164</v>
      </c>
      <c r="T772" s="18">
        <f>IF(S772&lt;MAX(S$2:S772),(S772-MAX($S$2:S772))/MAX($S$2:S772),"")</f>
        <v>-2.3007830236368942E-2</v>
      </c>
      <c r="U772" s="18">
        <f t="shared" si="146"/>
        <v>-4.7248600000000002E-2</v>
      </c>
      <c r="V772" s="18">
        <f t="shared" si="145"/>
        <v>-4.1746735450869321E-2</v>
      </c>
      <c r="W772" s="18" t="str">
        <f t="shared" si="151"/>
        <v/>
      </c>
      <c r="X772" s="16" t="str">
        <f>IF(W772&lt;0,COUNTIF($V$2:V772,W772),"")</f>
        <v/>
      </c>
      <c r="Y772" s="16" t="str">
        <f>IF(W772&lt;0,COUNTIF(U772:$U$1045,W772)-1,"")</f>
        <v/>
      </c>
      <c r="Z772" s="20" t="str">
        <f t="shared" si="144"/>
        <v/>
      </c>
      <c r="AA772" s="15" t="str">
        <f>IF(W772=MIN(W:W),G772,"")</f>
        <v/>
      </c>
    </row>
    <row r="773" spans="7:27" x14ac:dyDescent="0.2">
      <c r="G773" s="15">
        <v>32964</v>
      </c>
      <c r="H773" s="3">
        <v>-2.6827E-2</v>
      </c>
      <c r="I773" s="3">
        <v>-7.7099999999999998E-3</v>
      </c>
      <c r="J773" s="3">
        <v>1.5540020000000001E-3</v>
      </c>
      <c r="K773" s="3">
        <f t="shared" si="152"/>
        <v>-2.6827E-2</v>
      </c>
      <c r="L773" s="3">
        <f t="shared" si="153"/>
        <v>0.97317299999999995</v>
      </c>
      <c r="M773" s="3">
        <f t="shared" si="154"/>
        <v>-7.7099999999999998E-3</v>
      </c>
      <c r="N773" s="3">
        <f t="shared" si="153"/>
        <v>0.99229000000000001</v>
      </c>
      <c r="O773" s="3">
        <f t="shared" si="155"/>
        <v>1.5540020000000001E-3</v>
      </c>
      <c r="P773" s="3">
        <f t="shared" si="148"/>
        <v>1.001554002</v>
      </c>
      <c r="Q773" s="3">
        <f t="shared" si="147"/>
        <v>-1.9180199999999998E-2</v>
      </c>
      <c r="R773" s="3">
        <f t="shared" si="149"/>
        <v>0.98081980000000002</v>
      </c>
      <c r="S773" s="17">
        <f t="shared" si="150"/>
        <v>59.184451861262197</v>
      </c>
      <c r="T773" s="18">
        <f>IF(S773&lt;MAX(S$2:S773),(S773-MAX($S$2:S773))/MAX($S$2:S773),"")</f>
        <v>-4.1746735450869321E-2</v>
      </c>
      <c r="U773" s="18">
        <f t="shared" si="146"/>
        <v>-4.7248600000000002E-2</v>
      </c>
      <c r="V773" s="18">
        <f t="shared" si="145"/>
        <v>-4.1746735450869321E-2</v>
      </c>
      <c r="W773" s="18" t="str">
        <f t="shared" si="151"/>
        <v/>
      </c>
      <c r="X773" s="16" t="str">
        <f>IF(W773&lt;0,COUNTIF($V$2:V773,W773),"")</f>
        <v/>
      </c>
      <c r="Y773" s="16" t="str">
        <f>IF(W773&lt;0,COUNTIF(U773:$U$1045,W773)-1,"")</f>
        <v/>
      </c>
      <c r="Z773" s="20" t="str">
        <f t="shared" si="144"/>
        <v/>
      </c>
      <c r="AA773" s="15" t="str">
        <f>IF(W773=MIN(W:W),G773,"")</f>
        <v/>
      </c>
    </row>
    <row r="774" spans="7:27" x14ac:dyDescent="0.2">
      <c r="G774" s="15">
        <v>32994</v>
      </c>
      <c r="H774" s="3">
        <v>9.0634000000000006E-2</v>
      </c>
      <c r="I774" s="3">
        <v>2.6148999999999999E-2</v>
      </c>
      <c r="J774" s="3">
        <v>2.3273859999999999E-3</v>
      </c>
      <c r="K774" s="3">
        <f t="shared" si="152"/>
        <v>9.0634000000000006E-2</v>
      </c>
      <c r="L774" s="3">
        <f t="shared" si="153"/>
        <v>1.0906340000000001</v>
      </c>
      <c r="M774" s="3">
        <f t="shared" si="154"/>
        <v>2.6148999999999999E-2</v>
      </c>
      <c r="N774" s="3">
        <f t="shared" si="153"/>
        <v>1.026149</v>
      </c>
      <c r="O774" s="3">
        <f t="shared" si="155"/>
        <v>2.3273859999999999E-3</v>
      </c>
      <c r="P774" s="3">
        <f t="shared" si="148"/>
        <v>1.0023273859999999</v>
      </c>
      <c r="Q774" s="3">
        <f t="shared" si="147"/>
        <v>6.4840000000000009E-2</v>
      </c>
      <c r="R774" s="3">
        <f t="shared" si="149"/>
        <v>1.06484</v>
      </c>
      <c r="S774" s="17">
        <f t="shared" si="150"/>
        <v>63.021971719946436</v>
      </c>
      <c r="T774" s="18" t="str">
        <f>IF(S774&lt;MAX(S$2:S774),(S774-MAX($S$2:S774))/MAX($S$2:S774),"")</f>
        <v/>
      </c>
      <c r="U774" s="18" t="str">
        <f t="shared" si="146"/>
        <v/>
      </c>
      <c r="V774" s="18" t="str">
        <f t="shared" si="145"/>
        <v/>
      </c>
      <c r="W774" s="18" t="str">
        <f t="shared" si="151"/>
        <v/>
      </c>
      <c r="X774" s="16" t="str">
        <f>IF(W774&lt;0,COUNTIF($V$2:V774,W774),"")</f>
        <v/>
      </c>
      <c r="Y774" s="16" t="str">
        <f>IF(W774&lt;0,COUNTIF(U774:$U$1045,W774)-1,"")</f>
        <v/>
      </c>
      <c r="Z774" s="20" t="str">
        <f t="shared" si="144"/>
        <v/>
      </c>
      <c r="AA774" s="15" t="str">
        <f>IF(W774=MIN(W:W),G774,"")</f>
        <v/>
      </c>
    </row>
    <row r="775" spans="7:27" x14ac:dyDescent="0.2">
      <c r="G775" s="15">
        <v>33025</v>
      </c>
      <c r="H775" s="3">
        <v>-4.8739999999999999E-3</v>
      </c>
      <c r="I775" s="3">
        <v>1.5117E-2</v>
      </c>
      <c r="J775" s="3">
        <v>5.4179570000000002E-3</v>
      </c>
      <c r="K775" s="3">
        <f t="shared" si="152"/>
        <v>-4.8739999999999999E-3</v>
      </c>
      <c r="L775" s="3">
        <f t="shared" si="153"/>
        <v>0.99512599999999996</v>
      </c>
      <c r="M775" s="3">
        <f t="shared" si="154"/>
        <v>1.5117E-2</v>
      </c>
      <c r="N775" s="3">
        <f t="shared" si="153"/>
        <v>1.015117</v>
      </c>
      <c r="O775" s="3">
        <f t="shared" si="155"/>
        <v>5.4179570000000002E-3</v>
      </c>
      <c r="P775" s="3">
        <f t="shared" si="148"/>
        <v>1.0054179569999999</v>
      </c>
      <c r="Q775" s="3">
        <f t="shared" si="147"/>
        <v>3.1224000000000009E-3</v>
      </c>
      <c r="R775" s="3">
        <f t="shared" si="149"/>
        <v>1.0031224000000001</v>
      </c>
      <c r="S775" s="17">
        <f t="shared" si="150"/>
        <v>63.218751524444798</v>
      </c>
      <c r="T775" s="18" t="str">
        <f>IF(S775&lt;MAX(S$2:S775),(S775-MAX($S$2:S775))/MAX($S$2:S775),"")</f>
        <v/>
      </c>
      <c r="U775" s="18" t="str">
        <f t="shared" si="146"/>
        <v/>
      </c>
      <c r="V775" s="18" t="str">
        <f t="shared" si="145"/>
        <v/>
      </c>
      <c r="W775" s="18" t="str">
        <f t="shared" si="151"/>
        <v/>
      </c>
      <c r="X775" s="16" t="str">
        <f>IF(W775&lt;0,COUNTIF($V$2:V775,W775),"")</f>
        <v/>
      </c>
      <c r="Y775" s="16" t="str">
        <f>IF(W775&lt;0,COUNTIF(U775:$U$1045,W775)-1,"")</f>
        <v/>
      </c>
      <c r="Z775" s="20" t="str">
        <f t="shared" si="144"/>
        <v/>
      </c>
      <c r="AA775" s="15" t="str">
        <f>IF(W775=MIN(W:W),G775,"")</f>
        <v/>
      </c>
    </row>
    <row r="776" spans="7:27" x14ac:dyDescent="0.2">
      <c r="G776" s="15">
        <v>33055</v>
      </c>
      <c r="H776" s="3">
        <v>-1.1860000000000001E-2</v>
      </c>
      <c r="I776" s="3">
        <v>1.7409999999999998E-2</v>
      </c>
      <c r="J776" s="3">
        <v>3.8491150000000002E-3</v>
      </c>
      <c r="K776" s="3">
        <f t="shared" si="152"/>
        <v>-1.1860000000000001E-2</v>
      </c>
      <c r="L776" s="3">
        <f t="shared" si="153"/>
        <v>0.98814000000000002</v>
      </c>
      <c r="M776" s="3">
        <f t="shared" si="154"/>
        <v>1.7409999999999998E-2</v>
      </c>
      <c r="N776" s="3">
        <f t="shared" si="153"/>
        <v>1.0174099999999999</v>
      </c>
      <c r="O776" s="3">
        <f t="shared" si="155"/>
        <v>3.8491150000000002E-3</v>
      </c>
      <c r="P776" s="3">
        <f t="shared" si="148"/>
        <v>1.003849115</v>
      </c>
      <c r="Q776" s="3">
        <f t="shared" si="147"/>
        <v>-1.5200000000000023E-4</v>
      </c>
      <c r="R776" s="3">
        <f t="shared" si="149"/>
        <v>0.99984799999999996</v>
      </c>
      <c r="S776" s="17">
        <f t="shared" si="150"/>
        <v>63.209142274213079</v>
      </c>
      <c r="T776" s="18">
        <f>IF(S776&lt;MAX(S$2:S776),(S776-MAX($S$2:S776))/MAX($S$2:S776),"")</f>
        <v>-1.5200000000005525E-4</v>
      </c>
      <c r="U776" s="18">
        <f t="shared" si="146"/>
        <v>-1.5200000000005525E-4</v>
      </c>
      <c r="V776" s="18">
        <f t="shared" si="145"/>
        <v>-8.8070037592799535E-2</v>
      </c>
      <c r="W776" s="18" t="str">
        <f t="shared" si="151"/>
        <v/>
      </c>
      <c r="X776" s="16" t="str">
        <f>IF(W776&lt;0,COUNTIF($V$2:V776,W776),"")</f>
        <v/>
      </c>
      <c r="Y776" s="16" t="str">
        <f>IF(W776&lt;0,COUNTIF(U776:$U$1045,W776)-1,"")</f>
        <v/>
      </c>
      <c r="Z776" s="20" t="str">
        <f t="shared" si="144"/>
        <v/>
      </c>
      <c r="AA776" s="15" t="str">
        <f>IF(W776=MIN(W:W),G776,"")</f>
        <v/>
      </c>
    </row>
    <row r="777" spans="7:27" x14ac:dyDescent="0.2">
      <c r="G777" s="15">
        <v>33086</v>
      </c>
      <c r="H777" s="3">
        <v>-9.3868999999999994E-2</v>
      </c>
      <c r="I777" s="3">
        <v>-9.1699999999999993E-3</v>
      </c>
      <c r="J777" s="3">
        <v>9.2024540000000005E-3</v>
      </c>
      <c r="K777" s="3">
        <f t="shared" si="152"/>
        <v>-9.3868999999999994E-2</v>
      </c>
      <c r="L777" s="3">
        <f t="shared" si="153"/>
        <v>0.90613100000000002</v>
      </c>
      <c r="M777" s="3">
        <f t="shared" si="154"/>
        <v>-9.1699999999999993E-3</v>
      </c>
      <c r="N777" s="3">
        <f t="shared" si="153"/>
        <v>0.99082999999999999</v>
      </c>
      <c r="O777" s="3">
        <f t="shared" si="155"/>
        <v>9.2024540000000005E-3</v>
      </c>
      <c r="P777" s="3">
        <f t="shared" si="148"/>
        <v>1.009202454</v>
      </c>
      <c r="Q777" s="3">
        <f t="shared" si="147"/>
        <v>-5.9989399999999991E-2</v>
      </c>
      <c r="R777" s="3">
        <f t="shared" si="149"/>
        <v>0.94001060000000003</v>
      </c>
      <c r="S777" s="17">
        <f t="shared" si="150"/>
        <v>59.417263754668404</v>
      </c>
      <c r="T777" s="18">
        <f>IF(S777&lt;MAX(S$2:S777),(S777-MAX($S$2:S777))/MAX($S$2:S777),"")</f>
        <v>-6.0132281611199996E-2</v>
      </c>
      <c r="U777" s="18">
        <f t="shared" si="146"/>
        <v>-6.0132281611199996E-2</v>
      </c>
      <c r="V777" s="18">
        <f t="shared" si="145"/>
        <v>-8.8070037592799535E-2</v>
      </c>
      <c r="W777" s="18" t="str">
        <f t="shared" si="151"/>
        <v/>
      </c>
      <c r="X777" s="16" t="str">
        <f>IF(W777&lt;0,COUNTIF($V$2:V777,W777),"")</f>
        <v/>
      </c>
      <c r="Y777" s="16" t="str">
        <f>IF(W777&lt;0,COUNTIF(U777:$U$1045,W777)-1,"")</f>
        <v/>
      </c>
      <c r="Z777" s="20" t="str">
        <f t="shared" si="144"/>
        <v/>
      </c>
      <c r="AA777" s="15" t="str">
        <f>IF(W777=MIN(W:W),G777,"")</f>
        <v/>
      </c>
    </row>
    <row r="778" spans="7:27" x14ac:dyDescent="0.2">
      <c r="G778" s="15">
        <v>33117</v>
      </c>
      <c r="H778" s="3">
        <v>-5.4857999999999997E-2</v>
      </c>
      <c r="I778" s="3">
        <v>9.4059999999999994E-3</v>
      </c>
      <c r="J778" s="3">
        <v>8.3586630000000006E-3</v>
      </c>
      <c r="K778" s="3">
        <f t="shared" si="152"/>
        <v>-5.4857999999999997E-2</v>
      </c>
      <c r="L778" s="3">
        <f t="shared" si="153"/>
        <v>0.94514200000000004</v>
      </c>
      <c r="M778" s="3">
        <f t="shared" si="154"/>
        <v>9.4059999999999994E-3</v>
      </c>
      <c r="N778" s="3">
        <f t="shared" si="153"/>
        <v>1.009406</v>
      </c>
      <c r="O778" s="3">
        <f t="shared" si="155"/>
        <v>8.3586630000000006E-3</v>
      </c>
      <c r="P778" s="3">
        <f t="shared" si="148"/>
        <v>1.0083586630000001</v>
      </c>
      <c r="Q778" s="3">
        <f t="shared" si="147"/>
        <v>-2.9152399999999995E-2</v>
      </c>
      <c r="R778" s="3">
        <f t="shared" si="149"/>
        <v>0.97084760000000003</v>
      </c>
      <c r="S778" s="17">
        <f t="shared" si="150"/>
        <v>57.685107914786812</v>
      </c>
      <c r="T778" s="18">
        <f>IF(S778&lt;MAX(S$2:S778),(S778-MAX($S$2:S778))/MAX($S$2:S778),"")</f>
        <v>-8.7531681284757606E-2</v>
      </c>
      <c r="U778" s="18">
        <f t="shared" si="146"/>
        <v>-8.7531681284757606E-2</v>
      </c>
      <c r="V778" s="18">
        <f t="shared" si="145"/>
        <v>-8.8070037592799535E-2</v>
      </c>
      <c r="W778" s="18" t="str">
        <f t="shared" si="151"/>
        <v/>
      </c>
      <c r="X778" s="16" t="str">
        <f>IF(W778&lt;0,COUNTIF($V$2:V778,W778),"")</f>
        <v/>
      </c>
      <c r="Y778" s="16" t="str">
        <f>IF(W778&lt;0,COUNTIF(U778:$U$1045,W778)-1,"")</f>
        <v/>
      </c>
      <c r="Z778" s="20" t="str">
        <f t="shared" si="144"/>
        <v/>
      </c>
      <c r="AA778" s="15" t="str">
        <f>IF(W778=MIN(W:W),G778,"")</f>
        <v/>
      </c>
    </row>
    <row r="779" spans="7:27" x14ac:dyDescent="0.2">
      <c r="G779" s="15">
        <v>33147</v>
      </c>
      <c r="H779" s="3">
        <v>-1.2354E-2</v>
      </c>
      <c r="I779" s="3">
        <v>1.7056000000000002E-2</v>
      </c>
      <c r="J779" s="3">
        <v>6.0286360000000004E-3</v>
      </c>
      <c r="K779" s="3">
        <f t="shared" si="152"/>
        <v>-1.2354E-2</v>
      </c>
      <c r="L779" s="3">
        <f t="shared" si="153"/>
        <v>0.98764600000000002</v>
      </c>
      <c r="M779" s="3">
        <f t="shared" si="154"/>
        <v>1.7056000000000002E-2</v>
      </c>
      <c r="N779" s="3">
        <f t="shared" si="153"/>
        <v>1.017056</v>
      </c>
      <c r="O779" s="3">
        <f t="shared" si="155"/>
        <v>6.0286360000000004E-3</v>
      </c>
      <c r="P779" s="3">
        <f t="shared" si="148"/>
        <v>1.0060286359999999</v>
      </c>
      <c r="Q779" s="3">
        <f t="shared" si="147"/>
        <v>-5.8999999999999851E-4</v>
      </c>
      <c r="R779" s="3">
        <f t="shared" si="149"/>
        <v>0.99941000000000002</v>
      </c>
      <c r="S779" s="17">
        <f t="shared" si="150"/>
        <v>57.651073701117092</v>
      </c>
      <c r="T779" s="18">
        <f>IF(S779&lt;MAX(S$2:S779),(S779-MAX($S$2:S779))/MAX($S$2:S779),"")</f>
        <v>-8.8070037592799535E-2</v>
      </c>
      <c r="U779" s="18">
        <f t="shared" si="146"/>
        <v>-8.8070037592799535E-2</v>
      </c>
      <c r="V779" s="18">
        <f t="shared" si="145"/>
        <v>-8.8070037592799535E-2</v>
      </c>
      <c r="W779" s="18" t="str">
        <f t="shared" si="151"/>
        <v/>
      </c>
      <c r="X779" s="16" t="str">
        <f>IF(W779&lt;0,COUNTIF($V$2:V779,W779),"")</f>
        <v/>
      </c>
      <c r="Y779" s="16" t="str">
        <f>IF(W779&lt;0,COUNTIF(U779:$U$1045,W779)-1,"")</f>
        <v/>
      </c>
      <c r="Z779" s="20" t="str">
        <f t="shared" si="144"/>
        <v/>
      </c>
      <c r="AA779" s="15" t="str">
        <f>IF(W779=MIN(W:W),G779,"")</f>
        <v/>
      </c>
    </row>
    <row r="780" spans="7:27" x14ac:dyDescent="0.2">
      <c r="G780" s="15">
        <v>33178</v>
      </c>
      <c r="H780" s="3">
        <v>6.9004999999999997E-2</v>
      </c>
      <c r="I780" s="3">
        <v>1.9258999999999998E-2</v>
      </c>
      <c r="J780" s="3">
        <v>2.2471909999999999E-3</v>
      </c>
      <c r="K780" s="3">
        <f t="shared" si="152"/>
        <v>6.9004999999999997E-2</v>
      </c>
      <c r="L780" s="3">
        <f t="shared" si="153"/>
        <v>1.069005</v>
      </c>
      <c r="M780" s="3">
        <f t="shared" si="154"/>
        <v>1.9258999999999998E-2</v>
      </c>
      <c r="N780" s="3">
        <f t="shared" si="153"/>
        <v>1.0192589999999999</v>
      </c>
      <c r="O780" s="3">
        <f t="shared" si="155"/>
        <v>2.2471909999999999E-3</v>
      </c>
      <c r="P780" s="3">
        <f t="shared" si="148"/>
        <v>1.0022471909999999</v>
      </c>
      <c r="Q780" s="3">
        <f t="shared" si="147"/>
        <v>4.9106599999999993E-2</v>
      </c>
      <c r="R780" s="3">
        <f t="shared" si="149"/>
        <v>1.0491066</v>
      </c>
      <c r="S780" s="17">
        <f t="shared" si="150"/>
        <v>60.482121916928371</v>
      </c>
      <c r="T780" s="18">
        <f>IF(S780&lt;MAX(S$2:S780),(S780-MAX($S$2:S780))/MAX($S$2:S780),"")</f>
        <v>-4.3288257700854066E-2</v>
      </c>
      <c r="U780" s="18">
        <f t="shared" si="146"/>
        <v>-8.8070037592799535E-2</v>
      </c>
      <c r="V780" s="18">
        <f t="shared" si="145"/>
        <v>-4.3288257700854066E-2</v>
      </c>
      <c r="W780" s="18" t="str">
        <f t="shared" si="151"/>
        <v/>
      </c>
      <c r="X780" s="16" t="str">
        <f>IF(W780&lt;0,COUNTIF($V$2:V780,W780),"")</f>
        <v/>
      </c>
      <c r="Y780" s="16" t="str">
        <f>IF(W780&lt;0,COUNTIF(U780:$U$1045,W780)-1,"")</f>
        <v/>
      </c>
      <c r="Z780" s="20" t="str">
        <f t="shared" si="144"/>
        <v/>
      </c>
      <c r="AA780" s="15" t="str">
        <f>IF(W780=MIN(W:W),G780,"")</f>
        <v/>
      </c>
    </row>
    <row r="781" spans="7:27" x14ac:dyDescent="0.2">
      <c r="G781" s="15">
        <v>33208</v>
      </c>
      <c r="H781" s="3">
        <v>3.0342999999999998E-2</v>
      </c>
      <c r="I781" s="3">
        <v>1.6112000000000001E-2</v>
      </c>
      <c r="J781" s="3">
        <v>0</v>
      </c>
      <c r="K781" s="3">
        <f t="shared" si="152"/>
        <v>3.0342999999999998E-2</v>
      </c>
      <c r="L781" s="3">
        <f t="shared" si="153"/>
        <v>1.030343</v>
      </c>
      <c r="M781" s="3">
        <f t="shared" si="154"/>
        <v>1.6112000000000001E-2</v>
      </c>
      <c r="N781" s="3">
        <f t="shared" si="153"/>
        <v>1.0161119999999999</v>
      </c>
      <c r="O781" s="3">
        <f t="shared" si="155"/>
        <v>0</v>
      </c>
      <c r="P781" s="3">
        <f t="shared" si="148"/>
        <v>1</v>
      </c>
      <c r="Q781" s="3">
        <f t="shared" si="147"/>
        <v>2.4650599999999998E-2</v>
      </c>
      <c r="R781" s="3">
        <f t="shared" si="149"/>
        <v>1.0246506</v>
      </c>
      <c r="S781" s="17">
        <f t="shared" si="150"/>
        <v>61.973042511453805</v>
      </c>
      <c r="T781" s="18">
        <f>IF(S781&lt;MAX(S$2:S781),(S781-MAX($S$2:S781))/MAX($S$2:S781),"")</f>
        <v>-1.9704739226134742E-2</v>
      </c>
      <c r="U781" s="18">
        <f t="shared" si="146"/>
        <v>-8.8070037592799535E-2</v>
      </c>
      <c r="V781" s="18">
        <f t="shared" si="145"/>
        <v>-1.9704739226134742E-2</v>
      </c>
      <c r="W781" s="18" t="str">
        <f t="shared" si="151"/>
        <v/>
      </c>
      <c r="X781" s="16" t="str">
        <f>IF(W781&lt;0,COUNTIF($V$2:V781,W781),"")</f>
        <v/>
      </c>
      <c r="Y781" s="16" t="str">
        <f>IF(W781&lt;0,COUNTIF(U781:$U$1045,W781)-1,"")</f>
        <v/>
      </c>
      <c r="Z781" s="20" t="str">
        <f t="shared" si="144"/>
        <v/>
      </c>
      <c r="AA781" s="15" t="str">
        <f>IF(W781=MIN(W:W),G781,"")</f>
        <v/>
      </c>
    </row>
    <row r="782" spans="7:27" x14ac:dyDescent="0.2">
      <c r="G782" s="15">
        <v>33239</v>
      </c>
      <c r="H782" s="3">
        <v>5.2142000000000001E-2</v>
      </c>
      <c r="I782" s="3">
        <v>1.0654E-2</v>
      </c>
      <c r="J782" s="3">
        <v>5.9790729999999997E-3</v>
      </c>
      <c r="K782" s="3">
        <f t="shared" si="152"/>
        <v>5.2142000000000001E-2</v>
      </c>
      <c r="L782" s="3">
        <f t="shared" si="153"/>
        <v>1.0521419999999999</v>
      </c>
      <c r="M782" s="3">
        <f t="shared" si="154"/>
        <v>1.0654E-2</v>
      </c>
      <c r="N782" s="3">
        <f t="shared" si="153"/>
        <v>1.0106539999999999</v>
      </c>
      <c r="O782" s="3">
        <f t="shared" si="155"/>
        <v>5.9790729999999997E-3</v>
      </c>
      <c r="P782" s="3">
        <f t="shared" si="148"/>
        <v>1.005979073</v>
      </c>
      <c r="Q782" s="3">
        <f t="shared" si="147"/>
        <v>3.5546799999999996E-2</v>
      </c>
      <c r="R782" s="3">
        <f t="shared" si="149"/>
        <v>1.0355468000000001</v>
      </c>
      <c r="S782" s="17">
        <f t="shared" si="150"/>
        <v>64.175985858999951</v>
      </c>
      <c r="T782" s="18" t="str">
        <f>IF(S782&lt;MAX(S$2:S782),(S782-MAX($S$2:S782))/MAX($S$2:S782),"")</f>
        <v/>
      </c>
      <c r="U782" s="18" t="str">
        <f t="shared" si="146"/>
        <v/>
      </c>
      <c r="V782" s="18" t="str">
        <f t="shared" si="145"/>
        <v/>
      </c>
      <c r="W782" s="18" t="str">
        <f t="shared" si="151"/>
        <v/>
      </c>
      <c r="X782" s="16" t="str">
        <f>IF(W782&lt;0,COUNTIF($V$2:V782,W782),"")</f>
        <v/>
      </c>
      <c r="Y782" s="16" t="str">
        <f>IF(W782&lt;0,COUNTIF(U782:$U$1045,W782)-1,"")</f>
        <v/>
      </c>
      <c r="Z782" s="20" t="str">
        <f t="shared" si="144"/>
        <v/>
      </c>
      <c r="AA782" s="15" t="str">
        <f>IF(W782=MIN(W:W),G782,"")</f>
        <v/>
      </c>
    </row>
    <row r="783" spans="7:27" x14ac:dyDescent="0.2">
      <c r="G783" s="15">
        <v>33270</v>
      </c>
      <c r="H783" s="3">
        <v>7.6465000000000005E-2</v>
      </c>
      <c r="I783" s="3">
        <v>4.7910000000000001E-3</v>
      </c>
      <c r="J783" s="3">
        <v>1.485884E-3</v>
      </c>
      <c r="K783" s="3">
        <f t="shared" si="152"/>
        <v>7.6465000000000005E-2</v>
      </c>
      <c r="L783" s="3">
        <f t="shared" si="153"/>
        <v>1.076465</v>
      </c>
      <c r="M783" s="3">
        <f t="shared" si="154"/>
        <v>4.7910000000000001E-3</v>
      </c>
      <c r="N783" s="3">
        <f t="shared" si="153"/>
        <v>1.004791</v>
      </c>
      <c r="O783" s="3">
        <f t="shared" si="155"/>
        <v>1.485884E-3</v>
      </c>
      <c r="P783" s="3">
        <f t="shared" si="148"/>
        <v>1.001485884</v>
      </c>
      <c r="Q783" s="3">
        <f t="shared" si="147"/>
        <v>4.7795400000000002E-2</v>
      </c>
      <c r="R783" s="3">
        <f t="shared" si="149"/>
        <v>1.0477954</v>
      </c>
      <c r="S783" s="17">
        <f t="shared" si="150"/>
        <v>67.243302773525201</v>
      </c>
      <c r="T783" s="18" t="str">
        <f>IF(S783&lt;MAX(S$2:S783),(S783-MAX($S$2:S783))/MAX($S$2:S783),"")</f>
        <v/>
      </c>
      <c r="U783" s="18" t="str">
        <f t="shared" si="146"/>
        <v/>
      </c>
      <c r="V783" s="18" t="str">
        <f t="shared" si="145"/>
        <v/>
      </c>
      <c r="W783" s="18" t="str">
        <f t="shared" si="151"/>
        <v/>
      </c>
      <c r="X783" s="16" t="str">
        <f>IF(W783&lt;0,COUNTIF($V$2:V783,W783),"")</f>
        <v/>
      </c>
      <c r="Y783" s="16" t="str">
        <f>IF(W783&lt;0,COUNTIF(U783:$U$1045,W783)-1,"")</f>
        <v/>
      </c>
      <c r="Z783" s="20" t="str">
        <f t="shared" si="144"/>
        <v/>
      </c>
      <c r="AA783" s="15" t="str">
        <f>IF(W783=MIN(W:W),G783,"")</f>
        <v/>
      </c>
    </row>
    <row r="784" spans="7:27" x14ac:dyDescent="0.2">
      <c r="G784" s="15">
        <v>33298</v>
      </c>
      <c r="H784" s="3">
        <v>3.0693999999999999E-2</v>
      </c>
      <c r="I784" s="3">
        <v>2.3059999999999999E-3</v>
      </c>
      <c r="J784" s="3">
        <v>1.48368E-3</v>
      </c>
      <c r="K784" s="3">
        <f t="shared" si="152"/>
        <v>3.0693999999999999E-2</v>
      </c>
      <c r="L784" s="3">
        <f t="shared" si="153"/>
        <v>1.030694</v>
      </c>
      <c r="M784" s="3">
        <f t="shared" si="154"/>
        <v>2.3059999999999999E-3</v>
      </c>
      <c r="N784" s="3">
        <f t="shared" si="153"/>
        <v>1.0023059999999999</v>
      </c>
      <c r="O784" s="3">
        <f t="shared" si="155"/>
        <v>1.48368E-3</v>
      </c>
      <c r="P784" s="3">
        <f t="shared" si="148"/>
        <v>1.00148368</v>
      </c>
      <c r="Q784" s="3">
        <f t="shared" si="147"/>
        <v>1.93388E-2</v>
      </c>
      <c r="R784" s="3">
        <f t="shared" si="149"/>
        <v>1.0193388000000001</v>
      </c>
      <c r="S784" s="17">
        <f t="shared" si="150"/>
        <v>68.543707557201856</v>
      </c>
      <c r="T784" s="18" t="str">
        <f>IF(S784&lt;MAX(S$2:S784),(S784-MAX($S$2:S784))/MAX($S$2:S784),"")</f>
        <v/>
      </c>
      <c r="U784" s="18" t="str">
        <f t="shared" si="146"/>
        <v/>
      </c>
      <c r="V784" s="18" t="str">
        <f t="shared" si="145"/>
        <v/>
      </c>
      <c r="W784" s="18" t="str">
        <f t="shared" si="151"/>
        <v/>
      </c>
      <c r="X784" s="16" t="str">
        <f>IF(W784&lt;0,COUNTIF($V$2:V784,W784),"")</f>
        <v/>
      </c>
      <c r="Y784" s="16" t="str">
        <f>IF(W784&lt;0,COUNTIF(U784:$U$1045,W784)-1,"")</f>
        <v/>
      </c>
      <c r="Z784" s="20" t="str">
        <f t="shared" ref="Z784:Z847" si="156">IF(W784&lt;0,Y784+X784,"")</f>
        <v/>
      </c>
      <c r="AA784" s="15" t="str">
        <f>IF(W784=MIN(W:W),G784,"")</f>
        <v/>
      </c>
    </row>
    <row r="785" spans="7:27" x14ac:dyDescent="0.2">
      <c r="G785" s="15">
        <v>33329</v>
      </c>
      <c r="H785" s="3">
        <v>2.4060000000000002E-3</v>
      </c>
      <c r="I785" s="3">
        <v>1.1662E-2</v>
      </c>
      <c r="J785" s="3">
        <v>1.481481E-3</v>
      </c>
      <c r="K785" s="3">
        <f t="shared" si="152"/>
        <v>2.4060000000000002E-3</v>
      </c>
      <c r="L785" s="3">
        <f t="shared" si="153"/>
        <v>1.0024059999999999</v>
      </c>
      <c r="M785" s="3">
        <f t="shared" si="154"/>
        <v>1.1662E-2</v>
      </c>
      <c r="N785" s="3">
        <f t="shared" si="153"/>
        <v>1.0116620000000001</v>
      </c>
      <c r="O785" s="3">
        <f t="shared" si="155"/>
        <v>1.481481E-3</v>
      </c>
      <c r="P785" s="3">
        <f t="shared" si="148"/>
        <v>1.0014814809999999</v>
      </c>
      <c r="Q785" s="3">
        <f t="shared" si="147"/>
        <v>6.1083999999999999E-3</v>
      </c>
      <c r="R785" s="3">
        <f t="shared" si="149"/>
        <v>1.0061084</v>
      </c>
      <c r="S785" s="17">
        <f t="shared" si="150"/>
        <v>68.962399940444271</v>
      </c>
      <c r="T785" s="18" t="str">
        <f>IF(S785&lt;MAX(S$2:S785),(S785-MAX($S$2:S785))/MAX($S$2:S785),"")</f>
        <v/>
      </c>
      <c r="U785" s="18" t="str">
        <f t="shared" si="146"/>
        <v/>
      </c>
      <c r="V785" s="18" t="str">
        <f t="shared" si="145"/>
        <v/>
      </c>
      <c r="W785" s="18" t="str">
        <f t="shared" si="151"/>
        <v/>
      </c>
      <c r="X785" s="16" t="str">
        <f>IF(W785&lt;0,COUNTIF($V$2:V785,W785),"")</f>
        <v/>
      </c>
      <c r="Y785" s="16" t="str">
        <f>IF(W785&lt;0,COUNTIF(U785:$U$1045,W785)-1,"")</f>
        <v/>
      </c>
      <c r="Z785" s="20" t="str">
        <f t="shared" si="156"/>
        <v/>
      </c>
      <c r="AA785" s="15" t="str">
        <f>IF(W785=MIN(W:W),G785,"")</f>
        <v/>
      </c>
    </row>
    <row r="786" spans="7:27" x14ac:dyDescent="0.2">
      <c r="G786" s="15">
        <v>33359</v>
      </c>
      <c r="H786" s="3">
        <v>4.1445000000000003E-2</v>
      </c>
      <c r="I786" s="3">
        <v>5.9439999999999996E-3</v>
      </c>
      <c r="J786" s="3">
        <v>2.9585800000000002E-3</v>
      </c>
      <c r="K786" s="3">
        <f t="shared" si="152"/>
        <v>4.1445000000000003E-2</v>
      </c>
      <c r="L786" s="3">
        <f t="shared" si="153"/>
        <v>1.041445</v>
      </c>
      <c r="M786" s="3">
        <f t="shared" si="154"/>
        <v>5.9439999999999996E-3</v>
      </c>
      <c r="N786" s="3">
        <f t="shared" si="153"/>
        <v>1.0059439999999999</v>
      </c>
      <c r="O786" s="3">
        <f t="shared" si="155"/>
        <v>2.9585800000000002E-3</v>
      </c>
      <c r="P786" s="3">
        <f t="shared" si="148"/>
        <v>1.00295858</v>
      </c>
      <c r="Q786" s="3">
        <f t="shared" si="147"/>
        <v>2.7244600000000001E-2</v>
      </c>
      <c r="R786" s="3">
        <f t="shared" si="149"/>
        <v>1.0272446</v>
      </c>
      <c r="S786" s="17">
        <f t="shared" si="150"/>
        <v>70.841252941861697</v>
      </c>
      <c r="T786" s="18" t="str">
        <f>IF(S786&lt;MAX(S$2:S786),(S786-MAX($S$2:S786))/MAX($S$2:S786),"")</f>
        <v/>
      </c>
      <c r="U786" s="18" t="str">
        <f t="shared" si="146"/>
        <v/>
      </c>
      <c r="V786" s="18" t="str">
        <f t="shared" si="145"/>
        <v/>
      </c>
      <c r="W786" s="18" t="str">
        <f t="shared" si="151"/>
        <v/>
      </c>
      <c r="X786" s="16" t="str">
        <f>IF(W786&lt;0,COUNTIF($V$2:V786,W786),"")</f>
        <v/>
      </c>
      <c r="Y786" s="16" t="str">
        <f>IF(W786&lt;0,COUNTIF(U786:$U$1045,W786)-1,"")</f>
        <v/>
      </c>
      <c r="Z786" s="20" t="str">
        <f t="shared" si="156"/>
        <v/>
      </c>
      <c r="AA786" s="15" t="str">
        <f>IF(W786=MIN(W:W),G786,"")</f>
        <v/>
      </c>
    </row>
    <row r="787" spans="7:27" x14ac:dyDescent="0.2">
      <c r="G787" s="15">
        <v>33390</v>
      </c>
      <c r="H787" s="3">
        <v>-4.5194999999999999E-2</v>
      </c>
      <c r="I787" s="3">
        <v>-2.2659999999999998E-3</v>
      </c>
      <c r="J787" s="3">
        <v>2.9498530000000001E-3</v>
      </c>
      <c r="K787" s="3">
        <f t="shared" si="152"/>
        <v>-4.5194999999999999E-2</v>
      </c>
      <c r="L787" s="3">
        <f t="shared" si="153"/>
        <v>0.95480500000000001</v>
      </c>
      <c r="M787" s="3">
        <f t="shared" si="154"/>
        <v>-2.2659999999999998E-3</v>
      </c>
      <c r="N787" s="3">
        <f t="shared" si="153"/>
        <v>0.99773400000000001</v>
      </c>
      <c r="O787" s="3">
        <f t="shared" si="155"/>
        <v>2.9498530000000001E-3</v>
      </c>
      <c r="P787" s="3">
        <f t="shared" si="148"/>
        <v>1.0029498530000001</v>
      </c>
      <c r="Q787" s="3">
        <f t="shared" si="147"/>
        <v>-2.8023399999999997E-2</v>
      </c>
      <c r="R787" s="3">
        <f t="shared" si="149"/>
        <v>0.97197659999999997</v>
      </c>
      <c r="S787" s="17">
        <f t="shared" si="150"/>
        <v>68.85604017417073</v>
      </c>
      <c r="T787" s="18">
        <f>IF(S787&lt;MAX(S$2:S787),(S787-MAX($S$2:S787))/MAX($S$2:S787),"")</f>
        <v>-2.8023400000000004E-2</v>
      </c>
      <c r="U787" s="18">
        <f t="shared" si="146"/>
        <v>-2.8023400000000004E-2</v>
      </c>
      <c r="V787" s="18">
        <f t="shared" si="145"/>
        <v>-2.8023400000000004E-2</v>
      </c>
      <c r="W787" s="18" t="str">
        <f t="shared" si="151"/>
        <v/>
      </c>
      <c r="X787" s="16" t="str">
        <f>IF(W787&lt;0,COUNTIF($V$2:V787,W787),"")</f>
        <v/>
      </c>
      <c r="Y787" s="16" t="str">
        <f>IF(W787&lt;0,COUNTIF(U787:$U$1045,W787)-1,"")</f>
        <v/>
      </c>
      <c r="Z787" s="20" t="str">
        <f t="shared" si="156"/>
        <v/>
      </c>
      <c r="AA787" s="15" t="str">
        <f>IF(W787=MIN(W:W),G787,"")</f>
        <v/>
      </c>
    </row>
    <row r="788" spans="7:27" x14ac:dyDescent="0.2">
      <c r="G788" s="15">
        <v>33420</v>
      </c>
      <c r="H788" s="3">
        <v>4.7238000000000002E-2</v>
      </c>
      <c r="I788" s="3">
        <v>1.29427E-2</v>
      </c>
      <c r="J788" s="3">
        <v>1.4705880000000001E-3</v>
      </c>
      <c r="K788" s="3">
        <f t="shared" si="152"/>
        <v>4.7238000000000002E-2</v>
      </c>
      <c r="L788" s="3">
        <f t="shared" si="153"/>
        <v>1.0472380000000001</v>
      </c>
      <c r="M788" s="3">
        <f t="shared" si="154"/>
        <v>1.29427E-2</v>
      </c>
      <c r="N788" s="3">
        <f t="shared" si="153"/>
        <v>1.0129427</v>
      </c>
      <c r="O788" s="3">
        <f t="shared" si="155"/>
        <v>1.4705880000000001E-3</v>
      </c>
      <c r="P788" s="3">
        <f t="shared" si="148"/>
        <v>1.0014705880000001</v>
      </c>
      <c r="Q788" s="3">
        <f t="shared" si="147"/>
        <v>3.3519880000000002E-2</v>
      </c>
      <c r="R788" s="3">
        <f t="shared" si="149"/>
        <v>1.0335198800000001</v>
      </c>
      <c r="S788" s="17">
        <f t="shared" si="150"/>
        <v>71.164086378084122</v>
      </c>
      <c r="T788" s="18" t="str">
        <f>IF(S788&lt;MAX(S$2:S788),(S788-MAX($S$2:S788))/MAX($S$2:S788),"")</f>
        <v/>
      </c>
      <c r="U788" s="18" t="str">
        <f t="shared" si="146"/>
        <v/>
      </c>
      <c r="V788" s="18" t="str">
        <f t="shared" si="145"/>
        <v/>
      </c>
      <c r="W788" s="18" t="str">
        <f t="shared" si="151"/>
        <v/>
      </c>
      <c r="X788" s="16" t="str">
        <f>IF(W788&lt;0,COUNTIF($V$2:V788,W788),"")</f>
        <v/>
      </c>
      <c r="Y788" s="16" t="str">
        <f>IF(W788&lt;0,COUNTIF(U788:$U$1045,W788)-1,"")</f>
        <v/>
      </c>
      <c r="Z788" s="20" t="str">
        <f t="shared" si="156"/>
        <v/>
      </c>
      <c r="AA788" s="15" t="str">
        <f>IF(W788=MIN(W:W),G788,"")</f>
        <v/>
      </c>
    </row>
    <row r="789" spans="7:27" x14ac:dyDescent="0.2">
      <c r="G789" s="15">
        <v>33451</v>
      </c>
      <c r="H789" s="3">
        <v>2.7814999999999999E-2</v>
      </c>
      <c r="I789" s="3">
        <v>2.4680299999999999E-2</v>
      </c>
      <c r="J789" s="3">
        <v>2.9368580000000001E-3</v>
      </c>
      <c r="K789" s="3">
        <f t="shared" si="152"/>
        <v>2.7814999999999999E-2</v>
      </c>
      <c r="L789" s="3">
        <f t="shared" si="153"/>
        <v>1.0278149999999999</v>
      </c>
      <c r="M789" s="3">
        <f t="shared" si="154"/>
        <v>2.4680299999999999E-2</v>
      </c>
      <c r="N789" s="3">
        <f t="shared" si="153"/>
        <v>1.0246803</v>
      </c>
      <c r="O789" s="3">
        <f t="shared" si="155"/>
        <v>2.9368580000000001E-3</v>
      </c>
      <c r="P789" s="3">
        <f t="shared" si="148"/>
        <v>1.002936858</v>
      </c>
      <c r="Q789" s="3">
        <f t="shared" si="147"/>
        <v>2.6561120000000001E-2</v>
      </c>
      <c r="R789" s="3">
        <f t="shared" si="149"/>
        <v>1.02656112</v>
      </c>
      <c r="S789" s="17">
        <f t="shared" si="150"/>
        <v>73.054284216062783</v>
      </c>
      <c r="T789" s="18" t="str">
        <f>IF(S789&lt;MAX(S$2:S789),(S789-MAX($S$2:S789))/MAX($S$2:S789),"")</f>
        <v/>
      </c>
      <c r="U789" s="18" t="str">
        <f t="shared" si="146"/>
        <v/>
      </c>
      <c r="V789" s="18" t="str">
        <f t="shared" si="145"/>
        <v/>
      </c>
      <c r="W789" s="18" t="str">
        <f t="shared" si="151"/>
        <v/>
      </c>
      <c r="X789" s="16" t="str">
        <f>IF(W789&lt;0,COUNTIF($V$2:V789,W789),"")</f>
        <v/>
      </c>
      <c r="Y789" s="16" t="str">
        <f>IF(W789&lt;0,COUNTIF(U789:$U$1045,W789)-1,"")</f>
        <v/>
      </c>
      <c r="Z789" s="20" t="str">
        <f t="shared" si="156"/>
        <v/>
      </c>
      <c r="AA789" s="15" t="str">
        <f>IF(W789=MIN(W:W),G789,"")</f>
        <v/>
      </c>
    </row>
    <row r="790" spans="7:27" x14ac:dyDescent="0.2">
      <c r="G790" s="15">
        <v>33482</v>
      </c>
      <c r="H790" s="3">
        <v>-1.1544E-2</v>
      </c>
      <c r="I790" s="3">
        <v>2.1568E-2</v>
      </c>
      <c r="J790" s="3">
        <v>4.3923870000000002E-3</v>
      </c>
      <c r="K790" s="3">
        <f t="shared" si="152"/>
        <v>-1.1544E-2</v>
      </c>
      <c r="L790" s="3">
        <f t="shared" si="153"/>
        <v>0.988456</v>
      </c>
      <c r="M790" s="3">
        <f t="shared" si="154"/>
        <v>2.1568E-2</v>
      </c>
      <c r="N790" s="3">
        <f t="shared" si="153"/>
        <v>1.021568</v>
      </c>
      <c r="O790" s="3">
        <f t="shared" si="155"/>
        <v>4.3923870000000002E-3</v>
      </c>
      <c r="P790" s="3">
        <f t="shared" si="148"/>
        <v>1.004392387</v>
      </c>
      <c r="Q790" s="3">
        <f t="shared" si="147"/>
        <v>1.7007999999999997E-3</v>
      </c>
      <c r="R790" s="3">
        <f t="shared" si="149"/>
        <v>1.0017008000000001</v>
      </c>
      <c r="S790" s="17">
        <f t="shared" si="150"/>
        <v>73.178534942657464</v>
      </c>
      <c r="T790" s="18" t="str">
        <f>IF(S790&lt;MAX(S$2:S790),(S790-MAX($S$2:S790))/MAX($S$2:S790),"")</f>
        <v/>
      </c>
      <c r="U790" s="18" t="str">
        <f t="shared" si="146"/>
        <v/>
      </c>
      <c r="V790" s="18" t="str">
        <f t="shared" si="145"/>
        <v/>
      </c>
      <c r="W790" s="18" t="str">
        <f t="shared" si="151"/>
        <v/>
      </c>
      <c r="X790" s="16" t="str">
        <f>IF(W790&lt;0,COUNTIF($V$2:V790,W790),"")</f>
        <v/>
      </c>
      <c r="Y790" s="16" t="str">
        <f>IF(W790&lt;0,COUNTIF(U790:$U$1045,W790)-1,"")</f>
        <v/>
      </c>
      <c r="Z790" s="20" t="str">
        <f t="shared" si="156"/>
        <v/>
      </c>
      <c r="AA790" s="15" t="str">
        <f>IF(W790=MIN(W:W),G790,"")</f>
        <v/>
      </c>
    </row>
    <row r="791" spans="7:27" x14ac:dyDescent="0.2">
      <c r="G791" s="15">
        <v>33512</v>
      </c>
      <c r="H791" s="3">
        <v>1.6900999999999999E-2</v>
      </c>
      <c r="I791" s="3">
        <v>1.3406E-2</v>
      </c>
      <c r="J791" s="3">
        <v>1.4577259999999999E-3</v>
      </c>
      <c r="K791" s="3">
        <f t="shared" si="152"/>
        <v>1.6900999999999999E-2</v>
      </c>
      <c r="L791" s="3">
        <f t="shared" si="153"/>
        <v>1.0169010000000001</v>
      </c>
      <c r="M791" s="3">
        <f t="shared" si="154"/>
        <v>1.3406E-2</v>
      </c>
      <c r="N791" s="3">
        <f t="shared" si="153"/>
        <v>1.013406</v>
      </c>
      <c r="O791" s="3">
        <f t="shared" si="155"/>
        <v>1.4577259999999999E-3</v>
      </c>
      <c r="P791" s="3">
        <f t="shared" si="148"/>
        <v>1.0014577259999999</v>
      </c>
      <c r="Q791" s="3">
        <f t="shared" si="147"/>
        <v>1.5502999999999999E-2</v>
      </c>
      <c r="R791" s="3">
        <f t="shared" si="149"/>
        <v>1.015503</v>
      </c>
      <c r="S791" s="17">
        <f t="shared" si="150"/>
        <v>74.313021769873487</v>
      </c>
      <c r="T791" s="18" t="str">
        <f>IF(S791&lt;MAX(S$2:S791),(S791-MAX($S$2:S791))/MAX($S$2:S791),"")</f>
        <v/>
      </c>
      <c r="U791" s="18" t="str">
        <f t="shared" si="146"/>
        <v/>
      </c>
      <c r="V791" s="18" t="str">
        <f t="shared" si="145"/>
        <v/>
      </c>
      <c r="W791" s="18" t="str">
        <f t="shared" si="151"/>
        <v/>
      </c>
      <c r="X791" s="16" t="str">
        <f>IF(W791&lt;0,COUNTIF($V$2:V791,W791),"")</f>
        <v/>
      </c>
      <c r="Y791" s="16" t="str">
        <f>IF(W791&lt;0,COUNTIF(U791:$U$1045,W791)-1,"")</f>
        <v/>
      </c>
      <c r="Z791" s="20" t="str">
        <f t="shared" si="156"/>
        <v/>
      </c>
      <c r="AA791" s="15" t="str">
        <f>IF(W791=MIN(W:W),G791,"")</f>
        <v/>
      </c>
    </row>
    <row r="792" spans="7:27" x14ac:dyDescent="0.2">
      <c r="G792" s="15">
        <v>33543</v>
      </c>
      <c r="H792" s="3">
        <v>-3.7984999999999998E-2</v>
      </c>
      <c r="I792" s="3">
        <v>1.28281E-2</v>
      </c>
      <c r="J792" s="3">
        <v>2.9112080000000002E-3</v>
      </c>
      <c r="K792" s="3">
        <f t="shared" si="152"/>
        <v>-3.7984999999999998E-2</v>
      </c>
      <c r="L792" s="3">
        <f t="shared" si="153"/>
        <v>0.96201499999999995</v>
      </c>
      <c r="M792" s="3">
        <f t="shared" si="154"/>
        <v>1.28281E-2</v>
      </c>
      <c r="N792" s="3">
        <f t="shared" si="153"/>
        <v>1.0128280999999999</v>
      </c>
      <c r="O792" s="3">
        <f t="shared" si="155"/>
        <v>2.9112080000000002E-3</v>
      </c>
      <c r="P792" s="3">
        <f t="shared" si="148"/>
        <v>1.002911208</v>
      </c>
      <c r="Q792" s="3">
        <f t="shared" si="147"/>
        <v>-1.7659759999999997E-2</v>
      </c>
      <c r="R792" s="3">
        <f t="shared" si="149"/>
        <v>0.98234023999999998</v>
      </c>
      <c r="S792" s="17">
        <f t="shared" si="150"/>
        <v>73.000671640542748</v>
      </c>
      <c r="T792" s="18">
        <f>IF(S792&lt;MAX(S$2:S792),(S792-MAX($S$2:S792))/MAX($S$2:S792),"")</f>
        <v>-1.7659759999999965E-2</v>
      </c>
      <c r="U792" s="18">
        <f t="shared" si="146"/>
        <v>-1.7659759999999965E-2</v>
      </c>
      <c r="V792" s="18">
        <f t="shared" si="145"/>
        <v>-1.7659759999999965E-2</v>
      </c>
      <c r="W792" s="18" t="str">
        <f t="shared" si="151"/>
        <v/>
      </c>
      <c r="X792" s="16" t="str">
        <f>IF(W792&lt;0,COUNTIF($V$2:V792,W792),"")</f>
        <v/>
      </c>
      <c r="Y792" s="16" t="str">
        <f>IF(W792&lt;0,COUNTIF(U792:$U$1045,W792)-1,"")</f>
        <v/>
      </c>
      <c r="Z792" s="20" t="str">
        <f t="shared" si="156"/>
        <v/>
      </c>
      <c r="AA792" s="15" t="str">
        <f>IF(W792=MIN(W:W),G792,"")</f>
        <v/>
      </c>
    </row>
    <row r="793" spans="7:27" x14ac:dyDescent="0.2">
      <c r="G793" s="15">
        <v>33573</v>
      </c>
      <c r="H793" s="3">
        <v>0.111947</v>
      </c>
      <c r="I793" s="3">
        <v>2.6542799999999998E-2</v>
      </c>
      <c r="J793" s="3">
        <v>7.2568899999999996E-4</v>
      </c>
      <c r="K793" s="3">
        <f t="shared" si="152"/>
        <v>0.111947</v>
      </c>
      <c r="L793" s="3">
        <f t="shared" si="153"/>
        <v>1.111947</v>
      </c>
      <c r="M793" s="3">
        <f t="shared" si="154"/>
        <v>2.6542799999999998E-2</v>
      </c>
      <c r="N793" s="3">
        <f t="shared" si="153"/>
        <v>1.0265428000000001</v>
      </c>
      <c r="O793" s="3">
        <f t="shared" si="155"/>
        <v>7.2568899999999996E-4</v>
      </c>
      <c r="P793" s="3">
        <f t="shared" si="148"/>
        <v>1.000725689</v>
      </c>
      <c r="Q793" s="3">
        <f t="shared" si="147"/>
        <v>7.7785319999999991E-2</v>
      </c>
      <c r="R793" s="3">
        <f t="shared" si="149"/>
        <v>1.07778532</v>
      </c>
      <c r="S793" s="17">
        <f t="shared" si="150"/>
        <v>78.67905224431729</v>
      </c>
      <c r="T793" s="18" t="str">
        <f>IF(S793&lt;MAX(S$2:S793),(S793-MAX($S$2:S793))/MAX($S$2:S793),"")</f>
        <v/>
      </c>
      <c r="U793" s="18" t="str">
        <f t="shared" si="146"/>
        <v/>
      </c>
      <c r="V793" s="18" t="str">
        <f t="shared" si="145"/>
        <v/>
      </c>
      <c r="W793" s="18" t="str">
        <f t="shared" si="151"/>
        <v/>
      </c>
      <c r="X793" s="16" t="str">
        <f>IF(W793&lt;0,COUNTIF($V$2:V793,W793),"")</f>
        <v/>
      </c>
      <c r="Y793" s="16" t="str">
        <f>IF(W793&lt;0,COUNTIF(U793:$U$1045,W793)-1,"")</f>
        <v/>
      </c>
      <c r="Z793" s="20" t="str">
        <f t="shared" si="156"/>
        <v/>
      </c>
      <c r="AA793" s="15" t="str">
        <f>IF(W793=MIN(W:W),G793,"")</f>
        <v/>
      </c>
    </row>
    <row r="794" spans="7:27" x14ac:dyDescent="0.2">
      <c r="G794" s="15">
        <v>33604</v>
      </c>
      <c r="H794" s="3">
        <v>-2.9759999999999999E-3</v>
      </c>
      <c r="I794" s="3">
        <v>-1.95227E-2</v>
      </c>
      <c r="J794" s="3">
        <v>1.450326E-3</v>
      </c>
      <c r="K794" s="3">
        <f t="shared" si="152"/>
        <v>-2.9759999999999999E-3</v>
      </c>
      <c r="L794" s="3">
        <f t="shared" si="153"/>
        <v>0.99702400000000002</v>
      </c>
      <c r="M794" s="3">
        <f t="shared" si="154"/>
        <v>-1.95227E-2</v>
      </c>
      <c r="N794" s="3">
        <f t="shared" si="153"/>
        <v>0.9804773</v>
      </c>
      <c r="O794" s="3">
        <f t="shared" si="155"/>
        <v>1.450326E-3</v>
      </c>
      <c r="P794" s="3">
        <f t="shared" si="148"/>
        <v>1.0014503260000001</v>
      </c>
      <c r="Q794" s="3">
        <f t="shared" si="147"/>
        <v>-9.5946799999999995E-3</v>
      </c>
      <c r="R794" s="3">
        <f t="shared" si="149"/>
        <v>0.99040532000000003</v>
      </c>
      <c r="S794" s="17">
        <f t="shared" si="150"/>
        <v>77.924151915329787</v>
      </c>
      <c r="T794" s="18">
        <f>IF(S794&lt;MAX(S$2:S794),(S794-MAX($S$2:S794))/MAX($S$2:S794),"")</f>
        <v>-9.5946799999999614E-3</v>
      </c>
      <c r="U794" s="18">
        <f t="shared" si="146"/>
        <v>-9.5946799999999614E-3</v>
      </c>
      <c r="V794" s="18">
        <f t="shared" si="145"/>
        <v>-1.7663674993096762E-2</v>
      </c>
      <c r="W794" s="18" t="str">
        <f t="shared" si="151"/>
        <v/>
      </c>
      <c r="X794" s="16" t="str">
        <f>IF(W794&lt;0,COUNTIF($V$2:V794,W794),"")</f>
        <v/>
      </c>
      <c r="Y794" s="16" t="str">
        <f>IF(W794&lt;0,COUNTIF(U794:$U$1045,W794)-1,"")</f>
        <v/>
      </c>
      <c r="Z794" s="20" t="str">
        <f t="shared" si="156"/>
        <v/>
      </c>
      <c r="AA794" s="15" t="str">
        <f>IF(W794=MIN(W:W),G794,"")</f>
        <v/>
      </c>
    </row>
    <row r="795" spans="7:27" x14ac:dyDescent="0.2">
      <c r="G795" s="15">
        <v>33635</v>
      </c>
      <c r="H795" s="3">
        <v>1.3683000000000001E-2</v>
      </c>
      <c r="I795" s="3">
        <v>2.1898999999999998E-3</v>
      </c>
      <c r="J795" s="3">
        <v>3.6205650000000001E-3</v>
      </c>
      <c r="K795" s="3">
        <f t="shared" si="152"/>
        <v>1.3683000000000001E-2</v>
      </c>
      <c r="L795" s="3">
        <f t="shared" si="153"/>
        <v>1.0136829999999999</v>
      </c>
      <c r="M795" s="3">
        <f t="shared" si="154"/>
        <v>2.1898999999999998E-3</v>
      </c>
      <c r="N795" s="3">
        <f t="shared" si="153"/>
        <v>1.0021899000000001</v>
      </c>
      <c r="O795" s="3">
        <f t="shared" si="155"/>
        <v>3.6205650000000001E-3</v>
      </c>
      <c r="P795" s="3">
        <f t="shared" si="148"/>
        <v>1.0036205650000001</v>
      </c>
      <c r="Q795" s="3">
        <f t="shared" si="147"/>
        <v>9.08576E-3</v>
      </c>
      <c r="R795" s="3">
        <f t="shared" si="149"/>
        <v>1.0090857600000001</v>
      </c>
      <c r="S795" s="17">
        <f t="shared" si="150"/>
        <v>78.632152057836024</v>
      </c>
      <c r="T795" s="18">
        <f>IF(S795&lt;MAX(S$2:S795),(S795-MAX($S$2:S795))/MAX($S$2:S795),"")</f>
        <v>-5.9609495975663899E-4</v>
      </c>
      <c r="U795" s="18">
        <f t="shared" si="146"/>
        <v>-9.5946799999999614E-3</v>
      </c>
      <c r="V795" s="18">
        <f t="shared" si="145"/>
        <v>-1.7663674993096762E-2</v>
      </c>
      <c r="W795" s="18" t="str">
        <f t="shared" si="151"/>
        <v/>
      </c>
      <c r="X795" s="16" t="str">
        <f>IF(W795&lt;0,COUNTIF($V$2:V795,W795),"")</f>
        <v/>
      </c>
      <c r="Y795" s="16" t="str">
        <f>IF(W795&lt;0,COUNTIF(U795:$U$1045,W795)-1,"")</f>
        <v/>
      </c>
      <c r="Z795" s="20" t="str">
        <f t="shared" si="156"/>
        <v/>
      </c>
      <c r="AA795" s="15" t="str">
        <f>IF(W795=MIN(W:W),G795,"")</f>
        <v/>
      </c>
    </row>
    <row r="796" spans="7:27" x14ac:dyDescent="0.2">
      <c r="G796" s="15">
        <v>33664</v>
      </c>
      <c r="H796" s="3">
        <v>-2.3167E-2</v>
      </c>
      <c r="I796" s="3">
        <v>-7.9439000000000003E-3</v>
      </c>
      <c r="J796" s="3">
        <v>5.0505050000000003E-3</v>
      </c>
      <c r="K796" s="3">
        <f t="shared" si="152"/>
        <v>-2.3167E-2</v>
      </c>
      <c r="L796" s="3">
        <f t="shared" si="153"/>
        <v>0.97683299999999995</v>
      </c>
      <c r="M796" s="3">
        <f t="shared" si="154"/>
        <v>-7.9439000000000003E-3</v>
      </c>
      <c r="N796" s="3">
        <f t="shared" si="153"/>
        <v>0.9920561</v>
      </c>
      <c r="O796" s="3">
        <f t="shared" si="155"/>
        <v>5.0505050000000003E-3</v>
      </c>
      <c r="P796" s="3">
        <f t="shared" si="148"/>
        <v>1.005050505</v>
      </c>
      <c r="Q796" s="3">
        <f t="shared" si="147"/>
        <v>-1.7077760000000001E-2</v>
      </c>
      <c r="R796" s="3">
        <f t="shared" si="149"/>
        <v>0.98292223999999995</v>
      </c>
      <c r="S796" s="17">
        <f t="shared" si="150"/>
        <v>77.289291036708789</v>
      </c>
      <c r="T796" s="18">
        <f>IF(S796&lt;MAX(S$2:S796),(S796-MAX($S$2:S796))/MAX($S$2:S796),"")</f>
        <v>-1.7663674993096762E-2</v>
      </c>
      <c r="U796" s="18">
        <f t="shared" si="146"/>
        <v>-1.7663674993096762E-2</v>
      </c>
      <c r="V796" s="18">
        <f t="shared" si="145"/>
        <v>-1.7663674993096762E-2</v>
      </c>
      <c r="W796" s="18" t="str">
        <f t="shared" si="151"/>
        <v/>
      </c>
      <c r="X796" s="16" t="str">
        <f>IF(W796&lt;0,COUNTIF($V$2:V796,W796),"")</f>
        <v/>
      </c>
      <c r="Y796" s="16" t="str">
        <f>IF(W796&lt;0,COUNTIF(U796:$U$1045,W796)-1,"")</f>
        <v/>
      </c>
      <c r="Z796" s="20" t="str">
        <f t="shared" si="156"/>
        <v/>
      </c>
      <c r="AA796" s="15" t="str">
        <f>IF(W796=MIN(W:W),G796,"")</f>
        <v/>
      </c>
    </row>
    <row r="797" spans="7:27" x14ac:dyDescent="0.2">
      <c r="G797" s="15">
        <v>33695</v>
      </c>
      <c r="H797" s="3">
        <v>1.4651000000000001E-2</v>
      </c>
      <c r="I797" s="3">
        <v>9.7742000000000002E-3</v>
      </c>
      <c r="J797" s="3">
        <v>1.43575E-3</v>
      </c>
      <c r="K797" s="3">
        <f t="shared" si="152"/>
        <v>1.4651000000000001E-2</v>
      </c>
      <c r="L797" s="3">
        <f t="shared" si="153"/>
        <v>1.014651</v>
      </c>
      <c r="M797" s="3">
        <f t="shared" si="154"/>
        <v>9.7742000000000002E-3</v>
      </c>
      <c r="N797" s="3">
        <f t="shared" si="153"/>
        <v>1.0097742000000001</v>
      </c>
      <c r="O797" s="3">
        <f t="shared" si="155"/>
        <v>1.43575E-3</v>
      </c>
      <c r="P797" s="3">
        <f t="shared" si="148"/>
        <v>1.00143575</v>
      </c>
      <c r="Q797" s="3">
        <f t="shared" si="147"/>
        <v>1.2700280000000001E-2</v>
      </c>
      <c r="R797" s="3">
        <f t="shared" si="149"/>
        <v>1.01270028</v>
      </c>
      <c r="S797" s="17">
        <f t="shared" si="150"/>
        <v>78.270886673876475</v>
      </c>
      <c r="T797" s="18">
        <f>IF(S797&lt;MAX(S$2:S797),(S797-MAX($S$2:S797))/MAX($S$2:S797),"")</f>
        <v>-5.1877286113381632E-3</v>
      </c>
      <c r="U797" s="18">
        <f t="shared" si="146"/>
        <v>-1.7663674993096762E-2</v>
      </c>
      <c r="V797" s="18">
        <f t="shared" si="145"/>
        <v>-5.1877286113381632E-3</v>
      </c>
      <c r="W797" s="18" t="str">
        <f t="shared" si="151"/>
        <v/>
      </c>
      <c r="X797" s="16" t="str">
        <f>IF(W797&lt;0,COUNTIF($V$2:V797,W797),"")</f>
        <v/>
      </c>
      <c r="Y797" s="16" t="str">
        <f>IF(W797&lt;0,COUNTIF(U797:$U$1045,W797)-1,"")</f>
        <v/>
      </c>
      <c r="Z797" s="20" t="str">
        <f t="shared" si="156"/>
        <v/>
      </c>
      <c r="AA797" s="15" t="str">
        <f>IF(W797=MIN(W:W),G797,"")</f>
        <v/>
      </c>
    </row>
    <row r="798" spans="7:27" x14ac:dyDescent="0.2">
      <c r="G798" s="15">
        <v>33725</v>
      </c>
      <c r="H798" s="3">
        <v>6.0549999999999996E-3</v>
      </c>
      <c r="I798" s="3">
        <v>2.2176700000000001E-2</v>
      </c>
      <c r="J798" s="3">
        <v>1.4336920000000001E-3</v>
      </c>
      <c r="K798" s="3">
        <f t="shared" si="152"/>
        <v>6.0549999999999996E-3</v>
      </c>
      <c r="L798" s="3">
        <f t="shared" si="153"/>
        <v>1.0060549999999999</v>
      </c>
      <c r="M798" s="3">
        <f t="shared" si="154"/>
        <v>2.2176700000000001E-2</v>
      </c>
      <c r="N798" s="3">
        <f t="shared" si="153"/>
        <v>1.0221766999999999</v>
      </c>
      <c r="O798" s="3">
        <f t="shared" si="155"/>
        <v>1.4336920000000001E-3</v>
      </c>
      <c r="P798" s="3">
        <f t="shared" si="148"/>
        <v>1.001433692</v>
      </c>
      <c r="Q798" s="3">
        <f t="shared" si="147"/>
        <v>1.250368E-2</v>
      </c>
      <c r="R798" s="3">
        <f t="shared" si="149"/>
        <v>1.01250368</v>
      </c>
      <c r="S798" s="17">
        <f t="shared" si="150"/>
        <v>79.249560794162889</v>
      </c>
      <c r="T798" s="18" t="str">
        <f>IF(S798&lt;MAX(S$2:S798),(S798-MAX($S$2:S798))/MAX($S$2:S798),"")</f>
        <v/>
      </c>
      <c r="U798" s="18" t="str">
        <f t="shared" si="146"/>
        <v/>
      </c>
      <c r="V798" s="18" t="str">
        <f t="shared" si="145"/>
        <v/>
      </c>
      <c r="W798" s="18" t="str">
        <f t="shared" si="151"/>
        <v/>
      </c>
      <c r="X798" s="16" t="str">
        <f>IF(W798&lt;0,COUNTIF($V$2:V798,W798),"")</f>
        <v/>
      </c>
      <c r="Y798" s="16" t="str">
        <f>IF(W798&lt;0,COUNTIF(U798:$U$1045,W798)-1,"")</f>
        <v/>
      </c>
      <c r="Z798" s="20" t="str">
        <f t="shared" si="156"/>
        <v/>
      </c>
      <c r="AA798" s="15" t="str">
        <f>IF(W798=MIN(W:W),G798,"")</f>
        <v/>
      </c>
    </row>
    <row r="799" spans="7:27" x14ac:dyDescent="0.2">
      <c r="G799" s="15">
        <v>33756</v>
      </c>
      <c r="H799" s="3">
        <v>-1.9923E-2</v>
      </c>
      <c r="I799" s="3">
        <v>1.7672199999999999E-2</v>
      </c>
      <c r="J799" s="3">
        <v>3.5790980000000002E-3</v>
      </c>
      <c r="K799" s="3">
        <f t="shared" si="152"/>
        <v>-1.9923E-2</v>
      </c>
      <c r="L799" s="3">
        <f t="shared" si="153"/>
        <v>0.98007699999999998</v>
      </c>
      <c r="M799" s="3">
        <f t="shared" si="154"/>
        <v>1.7672199999999999E-2</v>
      </c>
      <c r="N799" s="3">
        <f t="shared" si="153"/>
        <v>1.0176722</v>
      </c>
      <c r="O799" s="3">
        <f t="shared" si="155"/>
        <v>3.5790980000000002E-3</v>
      </c>
      <c r="P799" s="3">
        <f t="shared" si="148"/>
        <v>1.0035790979999999</v>
      </c>
      <c r="Q799" s="3">
        <f t="shared" si="147"/>
        <v>-4.8849199999999992E-3</v>
      </c>
      <c r="R799" s="3">
        <f t="shared" si="149"/>
        <v>0.99511508000000004</v>
      </c>
      <c r="S799" s="17">
        <f t="shared" si="150"/>
        <v>78.862433029648273</v>
      </c>
      <c r="T799" s="18">
        <f>IF(S799&lt;MAX(S$2:S799),(S799-MAX($S$2:S799))/MAX($S$2:S799),"")</f>
        <v>-4.8849199999999281E-3</v>
      </c>
      <c r="U799" s="18">
        <f t="shared" si="146"/>
        <v>-4.8849199999999281E-3</v>
      </c>
      <c r="V799" s="18">
        <f t="shared" si="145"/>
        <v>-4.8849199999999281E-3</v>
      </c>
      <c r="W799" s="18" t="str">
        <f t="shared" si="151"/>
        <v/>
      </c>
      <c r="X799" s="16" t="str">
        <f>IF(W799&lt;0,COUNTIF($V$2:V799,W799),"")</f>
        <v/>
      </c>
      <c r="Y799" s="16" t="str">
        <f>IF(W799&lt;0,COUNTIF(U799:$U$1045,W799)-1,"")</f>
        <v/>
      </c>
      <c r="Z799" s="20" t="str">
        <f t="shared" si="156"/>
        <v/>
      </c>
      <c r="AA799" s="15" t="str">
        <f>IF(W799=MIN(W:W),G799,"")</f>
        <v/>
      </c>
    </row>
    <row r="800" spans="7:27" x14ac:dyDescent="0.2">
      <c r="G800" s="15">
        <v>33786</v>
      </c>
      <c r="H800" s="3">
        <v>4.0911000000000003E-2</v>
      </c>
      <c r="I800" s="3">
        <v>2.4233500000000002E-2</v>
      </c>
      <c r="J800" s="3">
        <v>2.1397999999999999E-3</v>
      </c>
      <c r="K800" s="3">
        <f t="shared" si="152"/>
        <v>4.0911000000000003E-2</v>
      </c>
      <c r="L800" s="3">
        <f t="shared" si="153"/>
        <v>1.0409109999999999</v>
      </c>
      <c r="M800" s="3">
        <f t="shared" si="154"/>
        <v>2.4233500000000002E-2</v>
      </c>
      <c r="N800" s="3">
        <f t="shared" si="153"/>
        <v>1.0242335</v>
      </c>
      <c r="O800" s="3">
        <f t="shared" si="155"/>
        <v>2.1397999999999999E-3</v>
      </c>
      <c r="P800" s="3">
        <f t="shared" si="148"/>
        <v>1.0021397999999999</v>
      </c>
      <c r="Q800" s="3">
        <f t="shared" si="147"/>
        <v>3.4240000000000007E-2</v>
      </c>
      <c r="R800" s="3">
        <f t="shared" si="149"/>
        <v>1.03424</v>
      </c>
      <c r="S800" s="17">
        <f t="shared" si="150"/>
        <v>81.56268273658344</v>
      </c>
      <c r="T800" s="18" t="str">
        <f>IF(S800&lt;MAX(S$2:S800),(S800-MAX($S$2:S800))/MAX($S$2:S800),"")</f>
        <v/>
      </c>
      <c r="U800" s="18" t="str">
        <f t="shared" si="146"/>
        <v/>
      </c>
      <c r="V800" s="18" t="str">
        <f t="shared" si="145"/>
        <v/>
      </c>
      <c r="W800" s="18" t="str">
        <f t="shared" si="151"/>
        <v/>
      </c>
      <c r="X800" s="16" t="str">
        <f>IF(W800&lt;0,COUNTIF($V$2:V800,W800),"")</f>
        <v/>
      </c>
      <c r="Y800" s="16" t="str">
        <f>IF(W800&lt;0,COUNTIF(U800:$U$1045,W800)-1,"")</f>
        <v/>
      </c>
      <c r="Z800" s="20" t="str">
        <f t="shared" si="156"/>
        <v/>
      </c>
      <c r="AA800" s="15" t="str">
        <f>IF(W800=MIN(W:W),G800,"")</f>
        <v/>
      </c>
    </row>
    <row r="801" spans="7:27" x14ac:dyDescent="0.2">
      <c r="G801" s="15">
        <v>33817</v>
      </c>
      <c r="H801" s="3">
        <v>-2.0936E-2</v>
      </c>
      <c r="I801" s="3">
        <v>1.5004E-2</v>
      </c>
      <c r="J801" s="3">
        <v>2.8469749999999999E-3</v>
      </c>
      <c r="K801" s="3">
        <f t="shared" si="152"/>
        <v>-2.0936E-2</v>
      </c>
      <c r="L801" s="3">
        <f t="shared" si="153"/>
        <v>0.97906400000000005</v>
      </c>
      <c r="M801" s="3">
        <f t="shared" si="154"/>
        <v>1.5004E-2</v>
      </c>
      <c r="N801" s="3">
        <f t="shared" si="153"/>
        <v>1.015004</v>
      </c>
      <c r="O801" s="3">
        <f t="shared" si="155"/>
        <v>2.8469749999999999E-3</v>
      </c>
      <c r="P801" s="3">
        <f t="shared" si="148"/>
        <v>1.002846975</v>
      </c>
      <c r="Q801" s="3">
        <f t="shared" si="147"/>
        <v>-6.559999999999999E-3</v>
      </c>
      <c r="R801" s="3">
        <f t="shared" si="149"/>
        <v>0.99343999999999999</v>
      </c>
      <c r="S801" s="17">
        <f t="shared" si="150"/>
        <v>81.027631537831454</v>
      </c>
      <c r="T801" s="18">
        <f>IF(S801&lt;MAX(S$2:S801),(S801-MAX($S$2:S801))/MAX($S$2:S801),"")</f>
        <v>-6.5599999999999903E-3</v>
      </c>
      <c r="U801" s="18">
        <f t="shared" si="146"/>
        <v>-6.5599999999999903E-3</v>
      </c>
      <c r="V801" s="18">
        <f t="shared" si="145"/>
        <v>-6.5599999999999903E-3</v>
      </c>
      <c r="W801" s="18" t="str">
        <f t="shared" si="151"/>
        <v/>
      </c>
      <c r="X801" s="16" t="str">
        <f>IF(W801&lt;0,COUNTIF($V$2:V801,W801),"")</f>
        <v/>
      </c>
      <c r="Y801" s="16" t="str">
        <f>IF(W801&lt;0,COUNTIF(U801:$U$1045,W801)-1,"")</f>
        <v/>
      </c>
      <c r="Z801" s="20" t="str">
        <f t="shared" si="156"/>
        <v/>
      </c>
      <c r="AA801" s="15" t="str">
        <f>IF(W801=MIN(W:W),G801,"")</f>
        <v/>
      </c>
    </row>
    <row r="802" spans="7:27" x14ac:dyDescent="0.2">
      <c r="G802" s="15">
        <v>33848</v>
      </c>
      <c r="H802" s="3">
        <v>1.4364E-2</v>
      </c>
      <c r="I802" s="3">
        <v>1.9400000000000001E-2</v>
      </c>
      <c r="J802" s="3">
        <v>2.8388929999999999E-3</v>
      </c>
      <c r="K802" s="3">
        <f t="shared" si="152"/>
        <v>1.4364E-2</v>
      </c>
      <c r="L802" s="3">
        <f t="shared" si="153"/>
        <v>1.014364</v>
      </c>
      <c r="M802" s="3">
        <f t="shared" si="154"/>
        <v>1.9400000000000001E-2</v>
      </c>
      <c r="N802" s="3">
        <f t="shared" si="153"/>
        <v>1.0194000000000001</v>
      </c>
      <c r="O802" s="3">
        <f t="shared" si="155"/>
        <v>2.8388929999999999E-3</v>
      </c>
      <c r="P802" s="3">
        <f t="shared" si="148"/>
        <v>1.0028388930000001</v>
      </c>
      <c r="Q802" s="3">
        <f t="shared" si="147"/>
        <v>1.6378400000000001E-2</v>
      </c>
      <c r="R802" s="3">
        <f t="shared" si="149"/>
        <v>1.0163784</v>
      </c>
      <c r="S802" s="17">
        <f t="shared" si="150"/>
        <v>82.354734498210675</v>
      </c>
      <c r="T802" s="18" t="str">
        <f>IF(S802&lt;MAX(S$2:S802),(S802-MAX($S$2:S802))/MAX($S$2:S802),"")</f>
        <v/>
      </c>
      <c r="U802" s="18" t="str">
        <f t="shared" si="146"/>
        <v/>
      </c>
      <c r="V802" s="18" t="str">
        <f t="shared" si="145"/>
        <v/>
      </c>
      <c r="W802" s="18" t="str">
        <f t="shared" si="151"/>
        <v/>
      </c>
      <c r="X802" s="16" t="str">
        <f>IF(W802&lt;0,COUNTIF($V$2:V802,W802),"")</f>
        <v/>
      </c>
      <c r="Y802" s="16" t="str">
        <f>IF(W802&lt;0,COUNTIF(U802:$U$1045,W802)-1,"")</f>
        <v/>
      </c>
      <c r="Z802" s="20" t="str">
        <f t="shared" si="156"/>
        <v/>
      </c>
      <c r="AA802" s="15" t="str">
        <f>IF(W802=MIN(W:W),G802,"")</f>
        <v/>
      </c>
    </row>
    <row r="803" spans="7:27" x14ac:dyDescent="0.2">
      <c r="G803" s="15">
        <v>33878</v>
      </c>
      <c r="H803" s="3">
        <v>1.2371999999999999E-2</v>
      </c>
      <c r="I803" s="3">
        <v>-1.8173700000000001E-2</v>
      </c>
      <c r="J803" s="3">
        <v>3.53857E-3</v>
      </c>
      <c r="K803" s="3">
        <f t="shared" si="152"/>
        <v>1.2371999999999999E-2</v>
      </c>
      <c r="L803" s="3">
        <f t="shared" si="153"/>
        <v>1.012372</v>
      </c>
      <c r="M803" s="3">
        <f t="shared" si="154"/>
        <v>-1.8173700000000001E-2</v>
      </c>
      <c r="N803" s="3">
        <f t="shared" si="153"/>
        <v>0.98182630000000004</v>
      </c>
      <c r="O803" s="3">
        <f t="shared" si="155"/>
        <v>3.53857E-3</v>
      </c>
      <c r="P803" s="3">
        <f t="shared" si="148"/>
        <v>1.0035385699999999</v>
      </c>
      <c r="Q803" s="3">
        <f t="shared" si="147"/>
        <v>1.5371999999999868E-4</v>
      </c>
      <c r="R803" s="3">
        <f t="shared" si="149"/>
        <v>1.0001537199999999</v>
      </c>
      <c r="S803" s="17">
        <f t="shared" si="150"/>
        <v>82.367394067997736</v>
      </c>
      <c r="T803" s="18" t="str">
        <f>IF(S803&lt;MAX(S$2:S803),(S803-MAX($S$2:S803))/MAX($S$2:S803),"")</f>
        <v/>
      </c>
      <c r="U803" s="18" t="str">
        <f t="shared" si="146"/>
        <v/>
      </c>
      <c r="V803" s="18" t="str">
        <f t="shared" si="145"/>
        <v/>
      </c>
      <c r="W803" s="18" t="str">
        <f t="shared" si="151"/>
        <v/>
      </c>
      <c r="X803" s="16" t="str">
        <f>IF(W803&lt;0,COUNTIF($V$2:V803,W803),"")</f>
        <v/>
      </c>
      <c r="Y803" s="16" t="str">
        <f>IF(W803&lt;0,COUNTIF(U803:$U$1045,W803)-1,"")</f>
        <v/>
      </c>
      <c r="Z803" s="20" t="str">
        <f t="shared" si="156"/>
        <v/>
      </c>
      <c r="AA803" s="15" t="str">
        <f>IF(W803=MIN(W:W),G803,"")</f>
        <v/>
      </c>
    </row>
    <row r="804" spans="7:27" x14ac:dyDescent="0.2">
      <c r="G804" s="15">
        <v>33909</v>
      </c>
      <c r="H804" s="3">
        <v>4.3598999999999999E-2</v>
      </c>
      <c r="I804" s="3">
        <v>-8.4189E-3</v>
      </c>
      <c r="J804" s="3">
        <v>1.4104370000000001E-3</v>
      </c>
      <c r="K804" s="3">
        <f t="shared" si="152"/>
        <v>4.3598999999999999E-2</v>
      </c>
      <c r="L804" s="3">
        <f t="shared" si="153"/>
        <v>1.0435989999999999</v>
      </c>
      <c r="M804" s="3">
        <f t="shared" si="154"/>
        <v>-8.4189E-3</v>
      </c>
      <c r="N804" s="3">
        <f t="shared" si="153"/>
        <v>0.99158109999999999</v>
      </c>
      <c r="O804" s="3">
        <f t="shared" si="155"/>
        <v>1.4104370000000001E-3</v>
      </c>
      <c r="P804" s="3">
        <f t="shared" si="148"/>
        <v>1.0014104370000001</v>
      </c>
      <c r="Q804" s="3">
        <f t="shared" si="147"/>
        <v>2.2791840000000001E-2</v>
      </c>
      <c r="R804" s="3">
        <f t="shared" si="149"/>
        <v>1.02279184</v>
      </c>
      <c r="S804" s="17">
        <f t="shared" si="150"/>
        <v>84.244698534812485</v>
      </c>
      <c r="T804" s="18" t="str">
        <f>IF(S804&lt;MAX(S$2:S804),(S804-MAX($S$2:S804))/MAX($S$2:S804),"")</f>
        <v/>
      </c>
      <c r="U804" s="18" t="str">
        <f t="shared" si="146"/>
        <v/>
      </c>
      <c r="V804" s="18" t="str">
        <f t="shared" si="145"/>
        <v/>
      </c>
      <c r="W804" s="18" t="str">
        <f t="shared" si="151"/>
        <v/>
      </c>
      <c r="X804" s="16" t="str">
        <f>IF(W804&lt;0,COUNTIF($V$2:V804,W804),"")</f>
        <v/>
      </c>
      <c r="Y804" s="16" t="str">
        <f>IF(W804&lt;0,COUNTIF(U804:$U$1045,W804)-1,"")</f>
        <v/>
      </c>
      <c r="Z804" s="20" t="str">
        <f t="shared" si="156"/>
        <v/>
      </c>
      <c r="AA804" s="15" t="str">
        <f>IF(W804=MIN(W:W),G804,"")</f>
        <v/>
      </c>
    </row>
    <row r="805" spans="7:27" x14ac:dyDescent="0.2">
      <c r="G805" s="15">
        <v>33939</v>
      </c>
      <c r="H805" s="3">
        <v>1.7825000000000001E-2</v>
      </c>
      <c r="I805" s="3">
        <v>1.4609499999999999E-2</v>
      </c>
      <c r="J805" s="3">
        <v>-7.0422499999999995E-4</v>
      </c>
      <c r="K805" s="3">
        <f t="shared" si="152"/>
        <v>1.7825000000000001E-2</v>
      </c>
      <c r="L805" s="3">
        <f t="shared" si="153"/>
        <v>1.017825</v>
      </c>
      <c r="M805" s="3">
        <f t="shared" si="154"/>
        <v>1.4609499999999999E-2</v>
      </c>
      <c r="N805" s="3">
        <f t="shared" si="153"/>
        <v>1.0146094999999999</v>
      </c>
      <c r="O805" s="3">
        <f t="shared" si="155"/>
        <v>-7.0422499999999995E-4</v>
      </c>
      <c r="P805" s="3">
        <f t="shared" si="148"/>
        <v>0.999295775</v>
      </c>
      <c r="Q805" s="3">
        <f t="shared" si="147"/>
        <v>1.6538799999999999E-2</v>
      </c>
      <c r="R805" s="3">
        <f t="shared" si="149"/>
        <v>1.0165388</v>
      </c>
      <c r="S805" s="17">
        <f t="shared" si="150"/>
        <v>85.638004754940042</v>
      </c>
      <c r="T805" s="18" t="str">
        <f>IF(S805&lt;MAX(S$2:S805),(S805-MAX($S$2:S805))/MAX($S$2:S805),"")</f>
        <v/>
      </c>
      <c r="U805" s="18" t="str">
        <f t="shared" si="146"/>
        <v/>
      </c>
      <c r="V805" s="18" t="str">
        <f t="shared" si="145"/>
        <v/>
      </c>
      <c r="W805" s="18" t="str">
        <f t="shared" si="151"/>
        <v/>
      </c>
      <c r="X805" s="16" t="str">
        <f>IF(W805&lt;0,COUNTIF($V$2:V805,W805),"")</f>
        <v/>
      </c>
      <c r="Y805" s="16" t="str">
        <f>IF(W805&lt;0,COUNTIF(U805:$U$1045,W805)-1,"")</f>
        <v/>
      </c>
      <c r="Z805" s="20" t="str">
        <f t="shared" si="156"/>
        <v/>
      </c>
      <c r="AA805" s="15" t="str">
        <f>IF(W805=MIN(W:W),G805,"")</f>
        <v/>
      </c>
    </row>
    <row r="806" spans="7:27" x14ac:dyDescent="0.2">
      <c r="G806" s="15">
        <v>33970</v>
      </c>
      <c r="H806" s="3">
        <v>1.1601999999999999E-2</v>
      </c>
      <c r="I806" s="3">
        <v>2.7034300000000001E-2</v>
      </c>
      <c r="J806" s="3">
        <v>4.9330509999999999E-3</v>
      </c>
      <c r="K806" s="3">
        <f t="shared" si="152"/>
        <v>1.1601999999999999E-2</v>
      </c>
      <c r="L806" s="3">
        <f t="shared" si="153"/>
        <v>1.0116019999999999</v>
      </c>
      <c r="M806" s="3">
        <f t="shared" si="154"/>
        <v>2.7034300000000001E-2</v>
      </c>
      <c r="N806" s="3">
        <f t="shared" si="153"/>
        <v>1.0270343</v>
      </c>
      <c r="O806" s="3">
        <f t="shared" si="155"/>
        <v>4.9330509999999999E-3</v>
      </c>
      <c r="P806" s="3">
        <f t="shared" si="148"/>
        <v>1.0049330510000001</v>
      </c>
      <c r="Q806" s="3">
        <f t="shared" si="147"/>
        <v>1.777492E-2</v>
      </c>
      <c r="R806" s="3">
        <f t="shared" si="149"/>
        <v>1.0177749199999999</v>
      </c>
      <c r="S806" s="17">
        <f t="shared" si="150"/>
        <v>87.160213438418708</v>
      </c>
      <c r="T806" s="18" t="str">
        <f>IF(S806&lt;MAX(S$2:S806),(S806-MAX($S$2:S806))/MAX($S$2:S806),"")</f>
        <v/>
      </c>
      <c r="U806" s="18" t="str">
        <f t="shared" si="146"/>
        <v/>
      </c>
      <c r="V806" s="18" t="str">
        <f t="shared" ref="V806:V869" si="157">IF(T806="","",MIN(V807,T806))</f>
        <v/>
      </c>
      <c r="W806" s="18" t="str">
        <f t="shared" si="151"/>
        <v/>
      </c>
      <c r="X806" s="16" t="str">
        <f>IF(W806&lt;0,COUNTIF($V$2:V806,W806),"")</f>
        <v/>
      </c>
      <c r="Y806" s="16" t="str">
        <f>IF(W806&lt;0,COUNTIF(U806:$U$1045,W806)-1,"")</f>
        <v/>
      </c>
      <c r="Z806" s="20" t="str">
        <f t="shared" si="156"/>
        <v/>
      </c>
      <c r="AA806" s="15" t="str">
        <f>IF(W806=MIN(W:W),G806,"")</f>
        <v/>
      </c>
    </row>
    <row r="807" spans="7:27" x14ac:dyDescent="0.2">
      <c r="G807" s="15">
        <v>34001</v>
      </c>
      <c r="H807" s="3">
        <v>3.8080000000000002E-3</v>
      </c>
      <c r="I807" s="3">
        <v>2.42718E-2</v>
      </c>
      <c r="J807" s="3">
        <v>3.5063109999999998E-3</v>
      </c>
      <c r="K807" s="3">
        <f t="shared" si="152"/>
        <v>3.8080000000000002E-3</v>
      </c>
      <c r="L807" s="3">
        <f t="shared" si="153"/>
        <v>1.003808</v>
      </c>
      <c r="M807" s="3">
        <f t="shared" si="154"/>
        <v>2.42718E-2</v>
      </c>
      <c r="N807" s="3">
        <f t="shared" si="153"/>
        <v>1.0242718</v>
      </c>
      <c r="O807" s="3">
        <f t="shared" si="155"/>
        <v>3.5063109999999998E-3</v>
      </c>
      <c r="P807" s="3">
        <f t="shared" si="148"/>
        <v>1.003506311</v>
      </c>
      <c r="Q807" s="3">
        <f t="shared" si="147"/>
        <v>1.1993520000000001E-2</v>
      </c>
      <c r="R807" s="3">
        <f t="shared" si="149"/>
        <v>1.0119935200000001</v>
      </c>
      <c r="S807" s="17">
        <f t="shared" si="150"/>
        <v>88.205571201496653</v>
      </c>
      <c r="T807" s="18" t="str">
        <f>IF(S807&lt;MAX(S$2:S807),(S807-MAX($S$2:S807))/MAX($S$2:S807),"")</f>
        <v/>
      </c>
      <c r="U807" s="18" t="str">
        <f t="shared" ref="U807:U870" si="158">IF(T807="","",MIN(U806,T807))</f>
        <v/>
      </c>
      <c r="V807" s="18" t="str">
        <f t="shared" si="157"/>
        <v/>
      </c>
      <c r="W807" s="18" t="str">
        <f t="shared" si="151"/>
        <v/>
      </c>
      <c r="X807" s="16" t="str">
        <f>IF(W807&lt;0,COUNTIF($V$2:V807,W807),"")</f>
        <v/>
      </c>
      <c r="Y807" s="16" t="str">
        <f>IF(W807&lt;0,COUNTIF(U807:$U$1045,W807)-1,"")</f>
        <v/>
      </c>
      <c r="Z807" s="20" t="str">
        <f t="shared" si="156"/>
        <v/>
      </c>
      <c r="AA807" s="15" t="str">
        <f>IF(W807=MIN(W:W),G807,"")</f>
        <v/>
      </c>
    </row>
    <row r="808" spans="7:27" x14ac:dyDescent="0.2">
      <c r="G808" s="15">
        <v>34029</v>
      </c>
      <c r="H808" s="3">
        <v>2.5576000000000002E-2</v>
      </c>
      <c r="I808" s="3">
        <v>4.3356999999999996E-3</v>
      </c>
      <c r="J808" s="3">
        <v>3.4940599999999998E-3</v>
      </c>
      <c r="K808" s="3">
        <f t="shared" si="152"/>
        <v>2.5576000000000002E-2</v>
      </c>
      <c r="L808" s="3">
        <f t="shared" si="153"/>
        <v>1.025576</v>
      </c>
      <c r="M808" s="3">
        <f t="shared" si="154"/>
        <v>4.3356999999999996E-3</v>
      </c>
      <c r="N808" s="3">
        <f t="shared" si="153"/>
        <v>1.0043356999999999</v>
      </c>
      <c r="O808" s="3">
        <f t="shared" si="155"/>
        <v>3.4940599999999998E-3</v>
      </c>
      <c r="P808" s="3">
        <f t="shared" si="148"/>
        <v>1.00349406</v>
      </c>
      <c r="Q808" s="3">
        <f t="shared" si="147"/>
        <v>1.7079880000000002E-2</v>
      </c>
      <c r="R808" s="3">
        <f t="shared" si="149"/>
        <v>1.01707988</v>
      </c>
      <c r="S808" s="17">
        <f t="shared" si="150"/>
        <v>89.712111772949669</v>
      </c>
      <c r="T808" s="18" t="str">
        <f>IF(S808&lt;MAX(S$2:S808),(S808-MAX($S$2:S808))/MAX($S$2:S808),"")</f>
        <v/>
      </c>
      <c r="U808" s="18" t="str">
        <f t="shared" si="158"/>
        <v/>
      </c>
      <c r="V808" s="18" t="str">
        <f t="shared" si="157"/>
        <v/>
      </c>
      <c r="W808" s="18" t="str">
        <f t="shared" si="151"/>
        <v/>
      </c>
      <c r="X808" s="16" t="str">
        <f>IF(W808&lt;0,COUNTIF($V$2:V808,W808),"")</f>
        <v/>
      </c>
      <c r="Y808" s="16" t="str">
        <f>IF(W808&lt;0,COUNTIF(U808:$U$1045,W808)-1,"")</f>
        <v/>
      </c>
      <c r="Z808" s="20" t="str">
        <f t="shared" si="156"/>
        <v/>
      </c>
      <c r="AA808" s="15" t="str">
        <f>IF(W808=MIN(W:W),G808,"")</f>
        <v/>
      </c>
    </row>
    <row r="809" spans="7:27" x14ac:dyDescent="0.2">
      <c r="G809" s="15">
        <v>34060</v>
      </c>
      <c r="H809" s="3">
        <v>-2.819E-2</v>
      </c>
      <c r="I809" s="3">
        <v>8.8445999999999993E-3</v>
      </c>
      <c r="J809" s="3">
        <v>2.7855150000000001E-3</v>
      </c>
      <c r="K809" s="3">
        <f t="shared" si="152"/>
        <v>-2.819E-2</v>
      </c>
      <c r="L809" s="3">
        <f t="shared" si="153"/>
        <v>0.97180999999999995</v>
      </c>
      <c r="M809" s="3">
        <f t="shared" si="154"/>
        <v>8.8445999999999993E-3</v>
      </c>
      <c r="N809" s="3">
        <f t="shared" si="153"/>
        <v>1.0088446</v>
      </c>
      <c r="O809" s="3">
        <f t="shared" si="155"/>
        <v>2.7855150000000001E-3</v>
      </c>
      <c r="P809" s="3">
        <f t="shared" si="148"/>
        <v>1.002785515</v>
      </c>
      <c r="Q809" s="3">
        <f t="shared" si="147"/>
        <v>-1.3376159999999998E-2</v>
      </c>
      <c r="R809" s="3">
        <f t="shared" si="149"/>
        <v>0.98662384000000003</v>
      </c>
      <c r="S809" s="17">
        <f t="shared" si="150"/>
        <v>88.51210821193682</v>
      </c>
      <c r="T809" s="18">
        <f>IF(S809&lt;MAX(S$2:S809),(S809-MAX($S$2:S809))/MAX($S$2:S809),"")</f>
        <v>-1.3376159999999897E-2</v>
      </c>
      <c r="U809" s="18">
        <f t="shared" si="158"/>
        <v>-1.3376159999999897E-2</v>
      </c>
      <c r="V809" s="18">
        <f t="shared" si="157"/>
        <v>-1.3376159999999897E-2</v>
      </c>
      <c r="W809" s="18" t="str">
        <f t="shared" si="151"/>
        <v/>
      </c>
      <c r="X809" s="16" t="str">
        <f>IF(W809&lt;0,COUNTIF($V$2:V809,W809),"")</f>
        <v/>
      </c>
      <c r="Y809" s="16" t="str">
        <f>IF(W809&lt;0,COUNTIF(U809:$U$1045,W809)-1,"")</f>
        <v/>
      </c>
      <c r="Z809" s="20" t="str">
        <f t="shared" si="156"/>
        <v/>
      </c>
      <c r="AA809" s="15" t="str">
        <f>IF(W809=MIN(W:W),G809,"")</f>
        <v/>
      </c>
    </row>
    <row r="810" spans="7:27" x14ac:dyDescent="0.2">
      <c r="G810" s="15">
        <v>34090</v>
      </c>
      <c r="H810" s="3">
        <v>3.0783999999999999E-2</v>
      </c>
      <c r="I810" s="3">
        <v>-9.4419999999999997E-4</v>
      </c>
      <c r="J810" s="3">
        <v>1.3888889999999999E-3</v>
      </c>
      <c r="K810" s="3">
        <f t="shared" si="152"/>
        <v>3.0783999999999999E-2</v>
      </c>
      <c r="L810" s="3">
        <f t="shared" si="153"/>
        <v>1.0307839999999999</v>
      </c>
      <c r="M810" s="3">
        <f t="shared" si="154"/>
        <v>-9.4419999999999997E-4</v>
      </c>
      <c r="N810" s="3">
        <f t="shared" si="153"/>
        <v>0.99905580000000005</v>
      </c>
      <c r="O810" s="3">
        <f t="shared" si="155"/>
        <v>1.3888889999999999E-3</v>
      </c>
      <c r="P810" s="3">
        <f t="shared" si="148"/>
        <v>1.001388889</v>
      </c>
      <c r="Q810" s="3">
        <f t="shared" si="147"/>
        <v>1.809272E-2</v>
      </c>
      <c r="R810" s="3">
        <f t="shared" si="149"/>
        <v>1.0180927200000001</v>
      </c>
      <c r="S810" s="17">
        <f t="shared" si="150"/>
        <v>90.1135330024251</v>
      </c>
      <c r="T810" s="18" t="str">
        <f>IF(S810&lt;MAX(S$2:S810),(S810-MAX($S$2:S810))/MAX($S$2:S810),"")</f>
        <v/>
      </c>
      <c r="U810" s="18" t="str">
        <f t="shared" si="158"/>
        <v/>
      </c>
      <c r="V810" s="18" t="str">
        <f t="shared" si="157"/>
        <v/>
      </c>
      <c r="W810" s="18" t="str">
        <f t="shared" si="151"/>
        <v/>
      </c>
      <c r="X810" s="16" t="str">
        <f>IF(W810&lt;0,COUNTIF($V$2:V810,W810),"")</f>
        <v/>
      </c>
      <c r="Y810" s="16" t="str">
        <f>IF(W810&lt;0,COUNTIF(U810:$U$1045,W810)-1,"")</f>
        <v/>
      </c>
      <c r="Z810" s="20" t="str">
        <f t="shared" si="156"/>
        <v/>
      </c>
      <c r="AA810" s="15" t="str">
        <f>IF(W810=MIN(W:W),G810,"")</f>
        <v/>
      </c>
    </row>
    <row r="811" spans="7:27" x14ac:dyDescent="0.2">
      <c r="G811" s="15">
        <v>34121</v>
      </c>
      <c r="H811" s="3">
        <v>5.5160000000000001E-3</v>
      </c>
      <c r="I811" s="3">
        <v>2.0128400000000001E-2</v>
      </c>
      <c r="J811" s="3">
        <v>1.386963E-3</v>
      </c>
      <c r="K811" s="3">
        <f t="shared" si="152"/>
        <v>5.5160000000000001E-3</v>
      </c>
      <c r="L811" s="3">
        <f t="shared" si="153"/>
        <v>1.0055160000000001</v>
      </c>
      <c r="M811" s="3">
        <f t="shared" si="154"/>
        <v>2.0128400000000001E-2</v>
      </c>
      <c r="N811" s="3">
        <f t="shared" si="153"/>
        <v>1.0201283999999999</v>
      </c>
      <c r="O811" s="3">
        <f t="shared" si="155"/>
        <v>1.386963E-3</v>
      </c>
      <c r="P811" s="3">
        <f t="shared" si="148"/>
        <v>1.0013869630000001</v>
      </c>
      <c r="Q811" s="3">
        <f t="shared" si="147"/>
        <v>1.136096E-2</v>
      </c>
      <c r="R811" s="3">
        <f t="shared" si="149"/>
        <v>1.01136096</v>
      </c>
      <c r="S811" s="17">
        <f t="shared" si="150"/>
        <v>91.137309246324335</v>
      </c>
      <c r="T811" s="18" t="str">
        <f>IF(S811&lt;MAX(S$2:S811),(S811-MAX($S$2:S811))/MAX($S$2:S811),"")</f>
        <v/>
      </c>
      <c r="U811" s="18" t="str">
        <f t="shared" si="158"/>
        <v/>
      </c>
      <c r="V811" s="18" t="str">
        <f t="shared" si="157"/>
        <v/>
      </c>
      <c r="W811" s="18" t="str">
        <f t="shared" si="151"/>
        <v/>
      </c>
      <c r="X811" s="16" t="str">
        <f>IF(W811&lt;0,COUNTIF($V$2:V811,W811),"")</f>
        <v/>
      </c>
      <c r="Y811" s="16" t="str">
        <f>IF(W811&lt;0,COUNTIF(U811:$U$1045,W811)-1,"")</f>
        <v/>
      </c>
      <c r="Z811" s="20" t="str">
        <f t="shared" si="156"/>
        <v/>
      </c>
      <c r="AA811" s="15" t="str">
        <f>IF(W811=MIN(W:W),G811,"")</f>
        <v/>
      </c>
    </row>
    <row r="812" spans="7:27" x14ac:dyDescent="0.2">
      <c r="G812" s="15">
        <v>34151</v>
      </c>
      <c r="H812" s="3">
        <v>-9.7499999999999996E-4</v>
      </c>
      <c r="I812" s="3">
        <v>5.086E-4</v>
      </c>
      <c r="J812" s="3">
        <v>0</v>
      </c>
      <c r="K812" s="3">
        <f t="shared" si="152"/>
        <v>-9.7499999999999996E-4</v>
      </c>
      <c r="L812" s="3">
        <f t="shared" si="153"/>
        <v>0.99902500000000005</v>
      </c>
      <c r="M812" s="3">
        <f t="shared" si="154"/>
        <v>5.086E-4</v>
      </c>
      <c r="N812" s="3">
        <f t="shared" si="153"/>
        <v>1.0005086000000001</v>
      </c>
      <c r="O812" s="3">
        <f t="shared" si="155"/>
        <v>0</v>
      </c>
      <c r="P812" s="3">
        <f t="shared" si="148"/>
        <v>1</v>
      </c>
      <c r="Q812" s="3">
        <f t="shared" si="147"/>
        <v>-3.8155999999999986E-4</v>
      </c>
      <c r="R812" s="3">
        <f t="shared" si="149"/>
        <v>0.99961844</v>
      </c>
      <c r="S812" s="17">
        <f t="shared" si="150"/>
        <v>91.102534894608311</v>
      </c>
      <c r="T812" s="18">
        <f>IF(S812&lt;MAX(S$2:S812),(S812-MAX($S$2:S812))/MAX($S$2:S812),"")</f>
        <v>-3.8155999999996083E-4</v>
      </c>
      <c r="U812" s="18">
        <f t="shared" si="158"/>
        <v>-3.8155999999996083E-4</v>
      </c>
      <c r="V812" s="18">
        <f t="shared" si="157"/>
        <v>-3.8155999999996083E-4</v>
      </c>
      <c r="W812" s="18" t="str">
        <f t="shared" si="151"/>
        <v/>
      </c>
      <c r="X812" s="16" t="str">
        <f>IF(W812&lt;0,COUNTIF($V$2:V812,W812),"")</f>
        <v/>
      </c>
      <c r="Y812" s="16" t="str">
        <f>IF(W812&lt;0,COUNTIF(U812:$U$1045,W812)-1,"")</f>
        <v/>
      </c>
      <c r="Z812" s="20" t="str">
        <f t="shared" si="156"/>
        <v/>
      </c>
      <c r="AA812" s="15" t="str">
        <f>IF(W812=MIN(W:W),G812,"")</f>
        <v/>
      </c>
    </row>
    <row r="813" spans="7:27" x14ac:dyDescent="0.2">
      <c r="G813" s="15">
        <v>34182</v>
      </c>
      <c r="H813" s="3">
        <v>3.9623999999999999E-2</v>
      </c>
      <c r="I813" s="3">
        <v>2.2268300000000001E-2</v>
      </c>
      <c r="J813" s="3">
        <v>2.770083E-3</v>
      </c>
      <c r="K813" s="3">
        <f t="shared" si="152"/>
        <v>3.9623999999999999E-2</v>
      </c>
      <c r="L813" s="3">
        <f t="shared" si="153"/>
        <v>1.0396240000000001</v>
      </c>
      <c r="M813" s="3">
        <f t="shared" si="154"/>
        <v>2.2268300000000001E-2</v>
      </c>
      <c r="N813" s="3">
        <f t="shared" si="153"/>
        <v>1.0222682999999999</v>
      </c>
      <c r="O813" s="3">
        <f t="shared" si="155"/>
        <v>2.770083E-3</v>
      </c>
      <c r="P813" s="3">
        <f t="shared" si="148"/>
        <v>1.0027700829999999</v>
      </c>
      <c r="Q813" s="3">
        <f t="shared" si="147"/>
        <v>3.2681719999999997E-2</v>
      </c>
      <c r="R813" s="3">
        <f t="shared" si="149"/>
        <v>1.03268172</v>
      </c>
      <c r="S813" s="17">
        <f t="shared" si="150"/>
        <v>94.079922431324135</v>
      </c>
      <c r="T813" s="18" t="str">
        <f>IF(S813&lt;MAX(S$2:S813),(S813-MAX($S$2:S813))/MAX($S$2:S813),"")</f>
        <v/>
      </c>
      <c r="U813" s="18" t="str">
        <f t="shared" si="158"/>
        <v/>
      </c>
      <c r="V813" s="18" t="str">
        <f t="shared" si="157"/>
        <v/>
      </c>
      <c r="W813" s="18" t="str">
        <f t="shared" si="151"/>
        <v/>
      </c>
      <c r="X813" s="16" t="str">
        <f>IF(W813&lt;0,COUNTIF($V$2:V813,W813),"")</f>
        <v/>
      </c>
      <c r="Y813" s="16" t="str">
        <f>IF(W813&lt;0,COUNTIF(U813:$U$1045,W813)-1,"")</f>
        <v/>
      </c>
      <c r="Z813" s="20" t="str">
        <f t="shared" si="156"/>
        <v/>
      </c>
      <c r="AA813" s="15" t="str">
        <f>IF(W813=MIN(W:W),G813,"")</f>
        <v/>
      </c>
    </row>
    <row r="814" spans="7:27" x14ac:dyDescent="0.2">
      <c r="G814" s="15">
        <v>34213</v>
      </c>
      <c r="H814" s="3">
        <v>1.4530000000000001E-3</v>
      </c>
      <c r="I814" s="3">
        <v>5.5583999999999998E-3</v>
      </c>
      <c r="J814" s="3">
        <v>2.071823E-3</v>
      </c>
      <c r="K814" s="3">
        <f t="shared" si="152"/>
        <v>1.4530000000000001E-3</v>
      </c>
      <c r="L814" s="3">
        <f t="shared" si="153"/>
        <v>1.0014529999999999</v>
      </c>
      <c r="M814" s="3">
        <f t="shared" si="154"/>
        <v>5.5583999999999998E-3</v>
      </c>
      <c r="N814" s="3">
        <f t="shared" si="153"/>
        <v>1.0055584</v>
      </c>
      <c r="O814" s="3">
        <f t="shared" si="155"/>
        <v>2.071823E-3</v>
      </c>
      <c r="P814" s="3">
        <f t="shared" si="148"/>
        <v>1.0020718230000001</v>
      </c>
      <c r="Q814" s="3">
        <f t="shared" si="147"/>
        <v>3.0951600000000004E-3</v>
      </c>
      <c r="R814" s="3">
        <f t="shared" si="149"/>
        <v>1.00309516</v>
      </c>
      <c r="S814" s="17">
        <f t="shared" si="150"/>
        <v>94.371114844036669</v>
      </c>
      <c r="T814" s="18" t="str">
        <f>IF(S814&lt;MAX(S$2:S814),(S814-MAX($S$2:S814))/MAX($S$2:S814),"")</f>
        <v/>
      </c>
      <c r="U814" s="18" t="str">
        <f t="shared" si="158"/>
        <v/>
      </c>
      <c r="V814" s="18" t="str">
        <f t="shared" si="157"/>
        <v/>
      </c>
      <c r="W814" s="18" t="str">
        <f t="shared" si="151"/>
        <v/>
      </c>
      <c r="X814" s="16" t="str">
        <f>IF(W814&lt;0,COUNTIF($V$2:V814,W814),"")</f>
        <v/>
      </c>
      <c r="Y814" s="16" t="str">
        <f>IF(W814&lt;0,COUNTIF(U814:$U$1045,W814)-1,"")</f>
        <v/>
      </c>
      <c r="Z814" s="20" t="str">
        <f t="shared" si="156"/>
        <v/>
      </c>
      <c r="AA814" s="15" t="str">
        <f>IF(W814=MIN(W:W),G814,"")</f>
        <v/>
      </c>
    </row>
    <row r="815" spans="7:27" x14ac:dyDescent="0.2">
      <c r="G815" s="15">
        <v>34243</v>
      </c>
      <c r="H815" s="3">
        <v>1.6288E-2</v>
      </c>
      <c r="I815" s="3">
        <v>1.7507E-3</v>
      </c>
      <c r="J815" s="3">
        <v>4.1350789999999998E-3</v>
      </c>
      <c r="K815" s="3">
        <f t="shared" si="152"/>
        <v>1.6288E-2</v>
      </c>
      <c r="L815" s="3">
        <f t="shared" si="153"/>
        <v>1.0162880000000001</v>
      </c>
      <c r="M815" s="3">
        <f t="shared" si="154"/>
        <v>1.7507E-3</v>
      </c>
      <c r="N815" s="3">
        <f t="shared" si="153"/>
        <v>1.0017507000000001</v>
      </c>
      <c r="O815" s="3">
        <f t="shared" si="155"/>
        <v>4.1350789999999998E-3</v>
      </c>
      <c r="P815" s="3">
        <f t="shared" si="148"/>
        <v>1.0041350790000001</v>
      </c>
      <c r="Q815" s="3">
        <f t="shared" si="147"/>
        <v>1.0473079999999999E-2</v>
      </c>
      <c r="R815" s="3">
        <f t="shared" si="149"/>
        <v>1.0104730799999999</v>
      </c>
      <c r="S815" s="17">
        <f t="shared" si="150"/>
        <v>95.359471079487449</v>
      </c>
      <c r="T815" s="18" t="str">
        <f>IF(S815&lt;MAX(S$2:S815),(S815-MAX($S$2:S815))/MAX($S$2:S815),"")</f>
        <v/>
      </c>
      <c r="U815" s="18" t="str">
        <f t="shared" si="158"/>
        <v/>
      </c>
      <c r="V815" s="18" t="str">
        <f t="shared" si="157"/>
        <v/>
      </c>
      <c r="W815" s="18" t="str">
        <f t="shared" si="151"/>
        <v/>
      </c>
      <c r="X815" s="16" t="str">
        <f>IF(W815&lt;0,COUNTIF($V$2:V815,W815),"")</f>
        <v/>
      </c>
      <c r="Y815" s="16" t="str">
        <f>IF(W815&lt;0,COUNTIF(U815:$U$1045,W815)-1,"")</f>
        <v/>
      </c>
      <c r="Z815" s="20" t="str">
        <f t="shared" si="156"/>
        <v/>
      </c>
      <c r="AA815" s="15" t="str">
        <f>IF(W815=MIN(W:W),G815,"")</f>
        <v/>
      </c>
    </row>
    <row r="816" spans="7:27" x14ac:dyDescent="0.2">
      <c r="G816" s="15">
        <v>34274</v>
      </c>
      <c r="H816" s="3">
        <v>-1.6230000000000001E-2</v>
      </c>
      <c r="I816" s="3">
        <v>-9.2788999999999996E-3</v>
      </c>
      <c r="J816" s="3">
        <v>6.8634200000000005E-4</v>
      </c>
      <c r="K816" s="3">
        <f t="shared" si="152"/>
        <v>-1.6230000000000001E-2</v>
      </c>
      <c r="L816" s="3">
        <f t="shared" si="153"/>
        <v>0.98377000000000003</v>
      </c>
      <c r="M816" s="3">
        <f t="shared" si="154"/>
        <v>-9.2788999999999996E-3</v>
      </c>
      <c r="N816" s="3">
        <f t="shared" si="153"/>
        <v>0.99072110000000002</v>
      </c>
      <c r="O816" s="3">
        <f t="shared" si="155"/>
        <v>6.8634200000000005E-4</v>
      </c>
      <c r="P816" s="3">
        <f t="shared" si="148"/>
        <v>1.0006863420000001</v>
      </c>
      <c r="Q816" s="3">
        <f t="shared" si="147"/>
        <v>-1.3449559999999999E-2</v>
      </c>
      <c r="R816" s="3">
        <f t="shared" si="149"/>
        <v>0.98655044000000003</v>
      </c>
      <c r="S816" s="17">
        <f t="shared" si="150"/>
        <v>94.076928151635627</v>
      </c>
      <c r="T816" s="18">
        <f>IF(S816&lt;MAX(S$2:S816),(S816-MAX($S$2:S816))/MAX($S$2:S816),"")</f>
        <v>-1.3449559999999897E-2</v>
      </c>
      <c r="U816" s="18">
        <f t="shared" si="158"/>
        <v>-1.3449559999999897E-2</v>
      </c>
      <c r="V816" s="18">
        <f t="shared" si="157"/>
        <v>-1.3449559999999897E-2</v>
      </c>
      <c r="W816" s="18" t="str">
        <f t="shared" si="151"/>
        <v/>
      </c>
      <c r="X816" s="16" t="str">
        <f>IF(W816&lt;0,COUNTIF($V$2:V816,W816),"")</f>
        <v/>
      </c>
      <c r="Y816" s="16" t="str">
        <f>IF(W816&lt;0,COUNTIF(U816:$U$1045,W816)-1,"")</f>
        <v/>
      </c>
      <c r="Z816" s="20" t="str">
        <f t="shared" si="156"/>
        <v/>
      </c>
      <c r="AA816" s="15" t="str">
        <f>IF(W816=MIN(W:W),G816,"")</f>
        <v/>
      </c>
    </row>
    <row r="817" spans="7:27" x14ac:dyDescent="0.2">
      <c r="G817" s="15">
        <v>34304</v>
      </c>
      <c r="H817" s="3">
        <v>1.8865E-2</v>
      </c>
      <c r="I817" s="3">
        <v>3.2471000000000002E-3</v>
      </c>
      <c r="J817" s="3">
        <v>0</v>
      </c>
      <c r="K817" s="3">
        <f t="shared" si="152"/>
        <v>1.8865E-2</v>
      </c>
      <c r="L817" s="3">
        <f t="shared" si="153"/>
        <v>1.0188649999999999</v>
      </c>
      <c r="M817" s="3">
        <f t="shared" si="154"/>
        <v>3.2471000000000002E-3</v>
      </c>
      <c r="N817" s="3">
        <f t="shared" si="153"/>
        <v>1.0032471000000001</v>
      </c>
      <c r="O817" s="3">
        <f t="shared" si="155"/>
        <v>0</v>
      </c>
      <c r="P817" s="3">
        <f t="shared" si="148"/>
        <v>1</v>
      </c>
      <c r="Q817" s="3">
        <f t="shared" si="147"/>
        <v>1.261784E-2</v>
      </c>
      <c r="R817" s="3">
        <f t="shared" si="149"/>
        <v>1.0126178400000001</v>
      </c>
      <c r="S817" s="17">
        <f t="shared" si="150"/>
        <v>95.263975778744467</v>
      </c>
      <c r="T817" s="18">
        <f>IF(S817&lt;MAX(S$2:S817),(S817-MAX($S$2:S817))/MAX($S$2:S817),"")</f>
        <v>-1.0014243961502421E-3</v>
      </c>
      <c r="U817" s="18">
        <f t="shared" si="158"/>
        <v>-1.3449559999999897E-2</v>
      </c>
      <c r="V817" s="18">
        <f t="shared" si="157"/>
        <v>-1.0014243961502421E-3</v>
      </c>
      <c r="W817" s="18" t="str">
        <f t="shared" si="151"/>
        <v/>
      </c>
      <c r="X817" s="16" t="str">
        <f>IF(W817&lt;0,COUNTIF($V$2:V817,W817),"")</f>
        <v/>
      </c>
      <c r="Y817" s="16" t="str">
        <f>IF(W817&lt;0,COUNTIF(U817:$U$1045,W817)-1,"")</f>
        <v/>
      </c>
      <c r="Z817" s="20" t="str">
        <f t="shared" si="156"/>
        <v/>
      </c>
      <c r="AA817" s="15" t="str">
        <f>IF(W817=MIN(W:W),G817,"")</f>
        <v/>
      </c>
    </row>
    <row r="818" spans="7:27" x14ac:dyDescent="0.2">
      <c r="G818" s="15">
        <v>34335</v>
      </c>
      <c r="H818" s="3">
        <v>3.1330999999999998E-2</v>
      </c>
      <c r="I818" s="3">
        <v>1.3778200000000001E-2</v>
      </c>
      <c r="J818" s="3">
        <v>2.743484E-3</v>
      </c>
      <c r="K818" s="3">
        <f t="shared" si="152"/>
        <v>3.1330999999999998E-2</v>
      </c>
      <c r="L818" s="3">
        <f t="shared" si="153"/>
        <v>1.031331</v>
      </c>
      <c r="M818" s="3">
        <f t="shared" si="154"/>
        <v>1.3778200000000001E-2</v>
      </c>
      <c r="N818" s="3">
        <f t="shared" si="153"/>
        <v>1.0137782</v>
      </c>
      <c r="O818" s="3">
        <f t="shared" si="155"/>
        <v>2.743484E-3</v>
      </c>
      <c r="P818" s="3">
        <f t="shared" si="148"/>
        <v>1.002743484</v>
      </c>
      <c r="Q818" s="3">
        <f t="shared" si="147"/>
        <v>2.4309879999999999E-2</v>
      </c>
      <c r="R818" s="3">
        <f t="shared" si="149"/>
        <v>1.0243098799999999</v>
      </c>
      <c r="S818" s="17">
        <f t="shared" si="150"/>
        <v>97.579831598248646</v>
      </c>
      <c r="T818" s="18" t="str">
        <f>IF(S818&lt;MAX(S$2:S818),(S818-MAX($S$2:S818))/MAX($S$2:S818),"")</f>
        <v/>
      </c>
      <c r="U818" s="18" t="str">
        <f t="shared" si="158"/>
        <v/>
      </c>
      <c r="V818" s="18" t="str">
        <f t="shared" si="157"/>
        <v/>
      </c>
      <c r="W818" s="18" t="str">
        <f t="shared" si="151"/>
        <v/>
      </c>
      <c r="X818" s="16" t="str">
        <f>IF(W818&lt;0,COUNTIF($V$2:V818,W818),"")</f>
        <v/>
      </c>
      <c r="Y818" s="16" t="str">
        <f>IF(W818&lt;0,COUNTIF(U818:$U$1045,W818)-1,"")</f>
        <v/>
      </c>
      <c r="Z818" s="20" t="str">
        <f t="shared" si="156"/>
        <v/>
      </c>
      <c r="AA818" s="15" t="str">
        <f>IF(W818=MIN(W:W),G818,"")</f>
        <v/>
      </c>
    </row>
    <row r="819" spans="7:27" x14ac:dyDescent="0.2">
      <c r="G819" s="15">
        <v>34366</v>
      </c>
      <c r="H819" s="3">
        <v>-2.3283999999999999E-2</v>
      </c>
      <c r="I819" s="3">
        <v>-2.5817400000000001E-2</v>
      </c>
      <c r="J819" s="3">
        <v>3.4199730000000002E-3</v>
      </c>
      <c r="K819" s="3">
        <f t="shared" si="152"/>
        <v>-2.3283999999999999E-2</v>
      </c>
      <c r="L819" s="3">
        <f t="shared" si="153"/>
        <v>0.97671600000000003</v>
      </c>
      <c r="M819" s="3">
        <f t="shared" si="154"/>
        <v>-2.5817400000000001E-2</v>
      </c>
      <c r="N819" s="3">
        <f t="shared" si="153"/>
        <v>0.97418260000000001</v>
      </c>
      <c r="O819" s="3">
        <f t="shared" si="155"/>
        <v>3.4199730000000002E-3</v>
      </c>
      <c r="P819" s="3">
        <f t="shared" si="148"/>
        <v>1.003419973</v>
      </c>
      <c r="Q819" s="3">
        <f t="shared" si="147"/>
        <v>-2.429736E-2</v>
      </c>
      <c r="R819" s="3">
        <f t="shared" si="149"/>
        <v>0.97570263999999995</v>
      </c>
      <c r="S819" s="17">
        <f t="shared" si="150"/>
        <v>95.208899301166625</v>
      </c>
      <c r="T819" s="18">
        <f>IF(S819&lt;MAX(S$2:S819),(S819-MAX($S$2:S819))/MAX($S$2:S819),"")</f>
        <v>-2.4297359999999983E-2</v>
      </c>
      <c r="U819" s="18">
        <f t="shared" si="158"/>
        <v>-2.4297359999999983E-2</v>
      </c>
      <c r="V819" s="18">
        <f t="shared" si="157"/>
        <v>-7.0734467695112921E-2</v>
      </c>
      <c r="W819" s="18" t="str">
        <f t="shared" si="151"/>
        <v/>
      </c>
      <c r="X819" s="16" t="str">
        <f>IF(W819&lt;0,COUNTIF($V$2:V819,W819),"")</f>
        <v/>
      </c>
      <c r="Y819" s="16" t="str">
        <f>IF(W819&lt;0,COUNTIF(U819:$U$1045,W819)-1,"")</f>
        <v/>
      </c>
      <c r="Z819" s="20" t="str">
        <f t="shared" si="156"/>
        <v/>
      </c>
      <c r="AA819" s="15" t="str">
        <f>IF(W819=MIN(W:W),G819,"")</f>
        <v/>
      </c>
    </row>
    <row r="820" spans="7:27" x14ac:dyDescent="0.2">
      <c r="G820" s="15">
        <v>34394</v>
      </c>
      <c r="H820" s="3">
        <v>-4.5029E-2</v>
      </c>
      <c r="I820" s="3">
        <v>-2.5741799999999999E-2</v>
      </c>
      <c r="J820" s="3">
        <v>3.4083160000000002E-3</v>
      </c>
      <c r="K820" s="3">
        <f t="shared" si="152"/>
        <v>-4.5029E-2</v>
      </c>
      <c r="L820" s="3">
        <f t="shared" si="153"/>
        <v>0.95497100000000001</v>
      </c>
      <c r="M820" s="3">
        <f t="shared" si="154"/>
        <v>-2.5741799999999999E-2</v>
      </c>
      <c r="N820" s="3">
        <f t="shared" si="153"/>
        <v>0.97425819999999996</v>
      </c>
      <c r="O820" s="3">
        <f t="shared" si="155"/>
        <v>3.4083160000000002E-3</v>
      </c>
      <c r="P820" s="3">
        <f t="shared" si="148"/>
        <v>1.003408316</v>
      </c>
      <c r="Q820" s="3">
        <f t="shared" si="147"/>
        <v>-3.7314119999999999E-2</v>
      </c>
      <c r="R820" s="3">
        <f t="shared" si="149"/>
        <v>0.96268587999999999</v>
      </c>
      <c r="S820" s="17">
        <f t="shared" si="150"/>
        <v>91.656263007574978</v>
      </c>
      <c r="T820" s="18">
        <f>IF(S820&lt;MAX(S$2:S820),(S820-MAX($S$2:S820))/MAX($S$2:S820),"")</f>
        <v>-6.0704845393276773E-2</v>
      </c>
      <c r="U820" s="18">
        <f t="shared" si="158"/>
        <v>-6.0704845393276773E-2</v>
      </c>
      <c r="V820" s="18">
        <f t="shared" si="157"/>
        <v>-7.0734467695112921E-2</v>
      </c>
      <c r="W820" s="18" t="str">
        <f t="shared" si="151"/>
        <v/>
      </c>
      <c r="X820" s="16" t="str">
        <f>IF(W820&lt;0,COUNTIF($V$2:V820,W820),"")</f>
        <v/>
      </c>
      <c r="Y820" s="16" t="str">
        <f>IF(W820&lt;0,COUNTIF(U820:$U$1045,W820)-1,"")</f>
        <v/>
      </c>
      <c r="Z820" s="20" t="str">
        <f t="shared" si="156"/>
        <v/>
      </c>
      <c r="AA820" s="15" t="str">
        <f>IF(W820=MIN(W:W),G820,"")</f>
        <v/>
      </c>
    </row>
    <row r="821" spans="7:27" x14ac:dyDescent="0.2">
      <c r="G821" s="15">
        <v>34425</v>
      </c>
      <c r="H821" s="3">
        <v>9.6830000000000006E-3</v>
      </c>
      <c r="I821" s="3">
        <v>-1.05085E-2</v>
      </c>
      <c r="J821" s="3">
        <v>1.3586959999999999E-3</v>
      </c>
      <c r="K821" s="3">
        <f t="shared" si="152"/>
        <v>9.6830000000000006E-3</v>
      </c>
      <c r="L821" s="3">
        <f t="shared" si="153"/>
        <v>1.0096830000000001</v>
      </c>
      <c r="M821" s="3">
        <f t="shared" si="154"/>
        <v>-1.05085E-2</v>
      </c>
      <c r="N821" s="3">
        <f t="shared" si="153"/>
        <v>0.98949149999999997</v>
      </c>
      <c r="O821" s="3">
        <f t="shared" si="155"/>
        <v>1.3586959999999999E-3</v>
      </c>
      <c r="P821" s="3">
        <f t="shared" si="148"/>
        <v>1.001358696</v>
      </c>
      <c r="Q821" s="3">
        <f t="shared" si="147"/>
        <v>1.6064E-3</v>
      </c>
      <c r="R821" s="3">
        <f t="shared" si="149"/>
        <v>1.0016064</v>
      </c>
      <c r="S821" s="17">
        <f t="shared" si="150"/>
        <v>91.803499628470348</v>
      </c>
      <c r="T821" s="18">
        <f>IF(S821&lt;MAX(S$2:S821),(S821-MAX($S$2:S821))/MAX($S$2:S821),"")</f>
        <v>-5.919596165691652E-2</v>
      </c>
      <c r="U821" s="18">
        <f t="shared" si="158"/>
        <v>-6.0704845393276773E-2</v>
      </c>
      <c r="V821" s="18">
        <f t="shared" si="157"/>
        <v>-7.0734467695112921E-2</v>
      </c>
      <c r="W821" s="18" t="str">
        <f t="shared" si="151"/>
        <v/>
      </c>
      <c r="X821" s="16" t="str">
        <f>IF(W821&lt;0,COUNTIF($V$2:V821,W821),"")</f>
        <v/>
      </c>
      <c r="Y821" s="16" t="str">
        <f>IF(W821&lt;0,COUNTIF(U821:$U$1045,W821)-1,"")</f>
        <v/>
      </c>
      <c r="Z821" s="20" t="str">
        <f t="shared" si="156"/>
        <v/>
      </c>
      <c r="AA821" s="15" t="str">
        <f>IF(W821=MIN(W:W),G821,"")</f>
        <v/>
      </c>
    </row>
    <row r="822" spans="7:27" x14ac:dyDescent="0.2">
      <c r="G822" s="15">
        <v>34455</v>
      </c>
      <c r="H822" s="3">
        <v>8.9650000000000007E-3</v>
      </c>
      <c r="I822" s="3">
        <v>-2.0249999999999999E-4</v>
      </c>
      <c r="J822" s="3">
        <v>6.7842599999999999E-4</v>
      </c>
      <c r="K822" s="3">
        <f t="shared" si="152"/>
        <v>8.9650000000000007E-3</v>
      </c>
      <c r="L822" s="3">
        <f t="shared" si="153"/>
        <v>1.0089649999999999</v>
      </c>
      <c r="M822" s="3">
        <f t="shared" si="154"/>
        <v>-2.0249999999999999E-4</v>
      </c>
      <c r="N822" s="3">
        <f t="shared" si="153"/>
        <v>0.99979750000000001</v>
      </c>
      <c r="O822" s="3">
        <f t="shared" si="155"/>
        <v>6.7842599999999999E-4</v>
      </c>
      <c r="P822" s="3">
        <f t="shared" si="148"/>
        <v>1.0006784259999999</v>
      </c>
      <c r="Q822" s="3">
        <f t="shared" si="147"/>
        <v>5.2979999999999998E-3</v>
      </c>
      <c r="R822" s="3">
        <f t="shared" si="149"/>
        <v>1.005298</v>
      </c>
      <c r="S822" s="17">
        <f t="shared" si="150"/>
        <v>92.28987456950199</v>
      </c>
      <c r="T822" s="18">
        <f>IF(S822&lt;MAX(S$2:S822),(S822-MAX($S$2:S822))/MAX($S$2:S822),"")</f>
        <v>-5.4211581861774799E-2</v>
      </c>
      <c r="U822" s="18">
        <f t="shared" si="158"/>
        <v>-6.0704845393276773E-2</v>
      </c>
      <c r="V822" s="18">
        <f t="shared" si="157"/>
        <v>-7.0734467695112921E-2</v>
      </c>
      <c r="W822" s="18" t="str">
        <f t="shared" si="151"/>
        <v/>
      </c>
      <c r="X822" s="16" t="str">
        <f>IF(W822&lt;0,COUNTIF($V$2:V822,W822),"")</f>
        <v/>
      </c>
      <c r="Y822" s="16" t="str">
        <f>IF(W822&lt;0,COUNTIF(U822:$U$1045,W822)-1,"")</f>
        <v/>
      </c>
      <c r="Z822" s="20" t="str">
        <f t="shared" si="156"/>
        <v/>
      </c>
      <c r="AA822" s="15" t="str">
        <f>IF(W822=MIN(W:W),G822,"")</f>
        <v/>
      </c>
    </row>
    <row r="823" spans="7:27" x14ac:dyDescent="0.2">
      <c r="G823" s="15">
        <v>34486</v>
      </c>
      <c r="H823" s="3">
        <v>-2.7224000000000002E-2</v>
      </c>
      <c r="I823" s="3">
        <v>-2.8389000000000001E-3</v>
      </c>
      <c r="J823" s="3">
        <v>3.3898309999999998E-3</v>
      </c>
      <c r="K823" s="3">
        <f t="shared" si="152"/>
        <v>-2.7224000000000002E-2</v>
      </c>
      <c r="L823" s="3">
        <f t="shared" si="153"/>
        <v>0.97277599999999997</v>
      </c>
      <c r="M823" s="3">
        <f t="shared" si="154"/>
        <v>-2.8389000000000001E-3</v>
      </c>
      <c r="N823" s="3">
        <f t="shared" si="153"/>
        <v>0.99716110000000002</v>
      </c>
      <c r="O823" s="3">
        <f t="shared" si="155"/>
        <v>3.3898309999999998E-3</v>
      </c>
      <c r="P823" s="3">
        <f t="shared" si="148"/>
        <v>1.003389831</v>
      </c>
      <c r="Q823" s="3">
        <f t="shared" ref="Q823:Q886" si="159">IF(AND($G823&gt;=$B$4,$G823&lt;=$B$5),IF($B$7="Real",(1+K823*$B$3+M823*$E$3)/(1+O823)-1,K823*$B$3+M823*$E$3),"")</f>
        <v>-1.746996E-2</v>
      </c>
      <c r="R823" s="3">
        <f t="shared" si="149"/>
        <v>0.98253003999999999</v>
      </c>
      <c r="S823" s="17">
        <f t="shared" si="150"/>
        <v>90.677574152367768</v>
      </c>
      <c r="T823" s="18">
        <f>IF(S823&lt;MAX(S$2:S823),(S823-MAX($S$2:S823))/MAX($S$2:S823),"")</f>
        <v>-7.0734467695112921E-2</v>
      </c>
      <c r="U823" s="18">
        <f t="shared" si="158"/>
        <v>-7.0734467695112921E-2</v>
      </c>
      <c r="V823" s="18">
        <f t="shared" si="157"/>
        <v>-7.0734467695112921E-2</v>
      </c>
      <c r="W823" s="18" t="str">
        <f t="shared" si="151"/>
        <v/>
      </c>
      <c r="X823" s="16" t="str">
        <f>IF(W823&lt;0,COUNTIF($V$2:V823,W823),"")</f>
        <v/>
      </c>
      <c r="Y823" s="16" t="str">
        <f>IF(W823&lt;0,COUNTIF(U823:$U$1045,W823)-1,"")</f>
        <v/>
      </c>
      <c r="Z823" s="20" t="str">
        <f t="shared" si="156"/>
        <v/>
      </c>
      <c r="AA823" s="15" t="str">
        <f>IF(W823=MIN(W:W),G823,"")</f>
        <v/>
      </c>
    </row>
    <row r="824" spans="7:27" x14ac:dyDescent="0.2">
      <c r="G824" s="15">
        <v>34516</v>
      </c>
      <c r="H824" s="3">
        <v>3.1115E-2</v>
      </c>
      <c r="I824" s="3">
        <v>1.69166E-2</v>
      </c>
      <c r="J824" s="3">
        <v>2.7027029999999999E-3</v>
      </c>
      <c r="K824" s="3">
        <f t="shared" si="152"/>
        <v>3.1115E-2</v>
      </c>
      <c r="L824" s="3">
        <f t="shared" si="153"/>
        <v>1.031115</v>
      </c>
      <c r="M824" s="3">
        <f t="shared" si="154"/>
        <v>1.69166E-2</v>
      </c>
      <c r="N824" s="3">
        <f t="shared" si="153"/>
        <v>1.0169166000000001</v>
      </c>
      <c r="O824" s="3">
        <f t="shared" si="155"/>
        <v>2.7027029999999999E-3</v>
      </c>
      <c r="P824" s="3">
        <f t="shared" si="148"/>
        <v>1.002702703</v>
      </c>
      <c r="Q824" s="3">
        <f t="shared" si="159"/>
        <v>2.5435639999999999E-2</v>
      </c>
      <c r="R824" s="3">
        <f t="shared" si="149"/>
        <v>1.02543564</v>
      </c>
      <c r="S824" s="17">
        <f t="shared" si="150"/>
        <v>92.984016284580704</v>
      </c>
      <c r="T824" s="18">
        <f>IF(S824&lt;MAX(S$2:S824),(S824-MAX($S$2:S824))/MAX($S$2:S824),"")</f>
        <v>-4.7098004150997394E-2</v>
      </c>
      <c r="U824" s="18">
        <f t="shared" si="158"/>
        <v>-7.0734467695112921E-2</v>
      </c>
      <c r="V824" s="18">
        <f t="shared" si="157"/>
        <v>-5.3406952053214642E-2</v>
      </c>
      <c r="W824" s="18" t="str">
        <f t="shared" si="151"/>
        <v/>
      </c>
      <c r="X824" s="16" t="str">
        <f>IF(W824&lt;0,COUNTIF($V$2:V824,W824),"")</f>
        <v/>
      </c>
      <c r="Y824" s="16" t="str">
        <f>IF(W824&lt;0,COUNTIF(U824:$U$1045,W824)-1,"")</f>
        <v/>
      </c>
      <c r="Z824" s="20" t="str">
        <f t="shared" si="156"/>
        <v/>
      </c>
      <c r="AA824" s="15" t="str">
        <f>IF(W824=MIN(W:W),G824,"")</f>
        <v/>
      </c>
    </row>
    <row r="825" spans="7:27" x14ac:dyDescent="0.2">
      <c r="G825" s="15">
        <v>34547</v>
      </c>
      <c r="H825" s="3">
        <v>4.3915000000000003E-2</v>
      </c>
      <c r="I825" s="3">
        <v>2.5693999999999999E-3</v>
      </c>
      <c r="J825" s="3">
        <v>4.0431269999999997E-3</v>
      </c>
      <c r="K825" s="3">
        <f t="shared" si="152"/>
        <v>4.3915000000000003E-2</v>
      </c>
      <c r="L825" s="3">
        <f t="shared" si="153"/>
        <v>1.0439149999999999</v>
      </c>
      <c r="M825" s="3">
        <f t="shared" si="154"/>
        <v>2.5693999999999999E-3</v>
      </c>
      <c r="N825" s="3">
        <f t="shared" si="153"/>
        <v>1.0025694000000001</v>
      </c>
      <c r="O825" s="3">
        <f t="shared" si="155"/>
        <v>4.0431269999999997E-3</v>
      </c>
      <c r="P825" s="3">
        <f t="shared" si="148"/>
        <v>1.0040431270000001</v>
      </c>
      <c r="Q825" s="3">
        <f t="shared" si="159"/>
        <v>2.737676E-2</v>
      </c>
      <c r="R825" s="3">
        <f t="shared" si="149"/>
        <v>1.0273767600000001</v>
      </c>
      <c r="S825" s="17">
        <f t="shared" si="150"/>
        <v>95.529617382239778</v>
      </c>
      <c r="T825" s="18">
        <f>IF(S825&lt;MAX(S$2:S825),(S825-MAX($S$2:S825))/MAX($S$2:S825),"")</f>
        <v>-2.1010634907118093E-2</v>
      </c>
      <c r="U825" s="18">
        <f t="shared" si="158"/>
        <v>-7.0734467695112921E-2</v>
      </c>
      <c r="V825" s="18">
        <f t="shared" si="157"/>
        <v>-5.3406952053214642E-2</v>
      </c>
      <c r="W825" s="18" t="str">
        <f t="shared" si="151"/>
        <v/>
      </c>
      <c r="X825" s="16" t="str">
        <f>IF(W825&lt;0,COUNTIF($V$2:V825,W825),"")</f>
        <v/>
      </c>
      <c r="Y825" s="16" t="str">
        <f>IF(W825&lt;0,COUNTIF(U825:$U$1045,W825)-1,"")</f>
        <v/>
      </c>
      <c r="Z825" s="20" t="str">
        <f t="shared" si="156"/>
        <v/>
      </c>
      <c r="AA825" s="15" t="str">
        <f>IF(W825=MIN(W:W),G825,"")</f>
        <v/>
      </c>
    </row>
    <row r="826" spans="7:27" x14ac:dyDescent="0.2">
      <c r="G826" s="15">
        <v>34578</v>
      </c>
      <c r="H826" s="3">
        <v>-1.9171000000000001E-2</v>
      </c>
      <c r="I826" s="3">
        <v>-1.58202E-2</v>
      </c>
      <c r="J826" s="3">
        <v>2.684564E-3</v>
      </c>
      <c r="K826" s="3">
        <f t="shared" si="152"/>
        <v>-1.9171000000000001E-2</v>
      </c>
      <c r="L826" s="3">
        <f t="shared" si="153"/>
        <v>0.98082899999999995</v>
      </c>
      <c r="M826" s="3">
        <f t="shared" si="154"/>
        <v>-1.58202E-2</v>
      </c>
      <c r="N826" s="3">
        <f t="shared" si="153"/>
        <v>0.98417980000000005</v>
      </c>
      <c r="O826" s="3">
        <f t="shared" si="155"/>
        <v>2.684564E-3</v>
      </c>
      <c r="P826" s="3">
        <f t="shared" si="148"/>
        <v>1.0026845639999999</v>
      </c>
      <c r="Q826" s="3">
        <f t="shared" si="159"/>
        <v>-1.7830680000000002E-2</v>
      </c>
      <c r="R826" s="3">
        <f t="shared" si="149"/>
        <v>0.98216932000000001</v>
      </c>
      <c r="S826" s="17">
        <f t="shared" si="150"/>
        <v>93.82625934417463</v>
      </c>
      <c r="T826" s="18">
        <f>IF(S826&lt;MAX(S$2:S826),(S826-MAX($S$2:S826))/MAX($S$2:S826),"")</f>
        <v>-3.846668099949236E-2</v>
      </c>
      <c r="U826" s="18">
        <f t="shared" si="158"/>
        <v>-7.0734467695112921E-2</v>
      </c>
      <c r="V826" s="18">
        <f t="shared" si="157"/>
        <v>-5.3406952053214642E-2</v>
      </c>
      <c r="W826" s="18" t="str">
        <f t="shared" si="151"/>
        <v/>
      </c>
      <c r="X826" s="16" t="str">
        <f>IF(W826&lt;0,COUNTIF($V$2:V826,W826),"")</f>
        <v/>
      </c>
      <c r="Y826" s="16" t="str">
        <f>IF(W826&lt;0,COUNTIF(U826:$U$1045,W826)-1,"")</f>
        <v/>
      </c>
      <c r="Z826" s="20" t="str">
        <f t="shared" si="156"/>
        <v/>
      </c>
      <c r="AA826" s="15" t="str">
        <f>IF(W826=MIN(W:W),G826,"")</f>
        <v/>
      </c>
    </row>
    <row r="827" spans="7:27" x14ac:dyDescent="0.2">
      <c r="G827" s="15">
        <v>34608</v>
      </c>
      <c r="H827" s="3">
        <v>1.7330999999999999E-2</v>
      </c>
      <c r="I827" s="3">
        <v>-2.3332000000000001E-3</v>
      </c>
      <c r="J827" s="3">
        <v>6.6934399999999999E-4</v>
      </c>
      <c r="K827" s="3">
        <f t="shared" si="152"/>
        <v>1.7330999999999999E-2</v>
      </c>
      <c r="L827" s="3">
        <f t="shared" si="153"/>
        <v>1.017331</v>
      </c>
      <c r="M827" s="3">
        <f t="shared" si="154"/>
        <v>-2.3332000000000001E-3</v>
      </c>
      <c r="N827" s="3">
        <f t="shared" si="153"/>
        <v>0.99766679999999996</v>
      </c>
      <c r="O827" s="3">
        <f t="shared" si="155"/>
        <v>6.6934399999999999E-4</v>
      </c>
      <c r="P827" s="3">
        <f t="shared" si="148"/>
        <v>1.0006693440000001</v>
      </c>
      <c r="Q827" s="3">
        <f t="shared" si="159"/>
        <v>9.4653199999999993E-3</v>
      </c>
      <c r="R827" s="3">
        <f t="shared" si="149"/>
        <v>1.0094653199999999</v>
      </c>
      <c r="S827" s="17">
        <f t="shared" si="150"/>
        <v>94.714354913270228</v>
      </c>
      <c r="T827" s="18">
        <f>IF(S827&lt;MAX(S$2:S827),(S827-MAX($S$2:S827))/MAX($S$2:S827),"")</f>
        <v>-2.9365460444490534E-2</v>
      </c>
      <c r="U827" s="18">
        <f t="shared" si="158"/>
        <v>-7.0734467695112921E-2</v>
      </c>
      <c r="V827" s="18">
        <f t="shared" si="157"/>
        <v>-5.3406952053214642E-2</v>
      </c>
      <c r="W827" s="18" t="str">
        <f t="shared" si="151"/>
        <v/>
      </c>
      <c r="X827" s="16" t="str">
        <f>IF(W827&lt;0,COUNTIF($V$2:V827,W827),"")</f>
        <v/>
      </c>
      <c r="Y827" s="16" t="str">
        <f>IF(W827&lt;0,COUNTIF(U827:$U$1045,W827)-1,"")</f>
        <v/>
      </c>
      <c r="Z827" s="20" t="str">
        <f t="shared" si="156"/>
        <v/>
      </c>
      <c r="AA827" s="15" t="str">
        <f>IF(W827=MIN(W:W),G827,"")</f>
        <v/>
      </c>
    </row>
    <row r="828" spans="7:27" x14ac:dyDescent="0.2">
      <c r="G828" s="15">
        <v>34639</v>
      </c>
      <c r="H828" s="3">
        <v>-3.6613E-2</v>
      </c>
      <c r="I828" s="3">
        <v>-7.0026000000000003E-3</v>
      </c>
      <c r="J828" s="3">
        <v>1.3377930000000001E-3</v>
      </c>
      <c r="K828" s="3">
        <f t="shared" si="152"/>
        <v>-3.6613E-2</v>
      </c>
      <c r="L828" s="3">
        <f t="shared" si="153"/>
        <v>0.96338699999999999</v>
      </c>
      <c r="M828" s="3">
        <f t="shared" si="154"/>
        <v>-7.0026000000000003E-3</v>
      </c>
      <c r="N828" s="3">
        <f t="shared" si="153"/>
        <v>0.99299740000000003</v>
      </c>
      <c r="O828" s="3">
        <f t="shared" si="155"/>
        <v>1.3377930000000001E-3</v>
      </c>
      <c r="P828" s="3">
        <f t="shared" si="148"/>
        <v>1.001337793</v>
      </c>
      <c r="Q828" s="3">
        <f t="shared" si="159"/>
        <v>-2.476884E-2</v>
      </c>
      <c r="R828" s="3">
        <f t="shared" si="149"/>
        <v>0.97523115999999999</v>
      </c>
      <c r="S828" s="17">
        <f t="shared" si="150"/>
        <v>92.368390210720221</v>
      </c>
      <c r="T828" s="18">
        <f>IF(S828&lt;MAX(S$2:S828),(S828-MAX($S$2:S828))/MAX($S$2:S828),"")</f>
        <v>-5.3406952053214642E-2</v>
      </c>
      <c r="U828" s="18">
        <f t="shared" si="158"/>
        <v>-7.0734467695112921E-2</v>
      </c>
      <c r="V828" s="18">
        <f t="shared" si="157"/>
        <v>-5.3406952053214642E-2</v>
      </c>
      <c r="W828" s="18" t="str">
        <f t="shared" si="151"/>
        <v/>
      </c>
      <c r="X828" s="16" t="str">
        <f>IF(W828&lt;0,COUNTIF($V$2:V828,W828),"")</f>
        <v/>
      </c>
      <c r="Y828" s="16" t="str">
        <f>IF(W828&lt;0,COUNTIF(U828:$U$1045,W828)-1,"")</f>
        <v/>
      </c>
      <c r="Z828" s="20" t="str">
        <f t="shared" si="156"/>
        <v/>
      </c>
      <c r="AA828" s="15" t="str">
        <f>IF(W828=MIN(W:W),G828,"")</f>
        <v/>
      </c>
    </row>
    <row r="829" spans="7:27" x14ac:dyDescent="0.2">
      <c r="G829" s="15">
        <v>34669</v>
      </c>
      <c r="H829" s="3">
        <v>1.316E-2</v>
      </c>
      <c r="I829" s="3">
        <v>5.3353000000000003E-3</v>
      </c>
      <c r="J829" s="3">
        <v>0</v>
      </c>
      <c r="K829" s="3">
        <f t="shared" si="152"/>
        <v>1.316E-2</v>
      </c>
      <c r="L829" s="3">
        <f t="shared" si="153"/>
        <v>1.0131600000000001</v>
      </c>
      <c r="M829" s="3">
        <f t="shared" si="154"/>
        <v>5.3353000000000003E-3</v>
      </c>
      <c r="N829" s="3">
        <f t="shared" si="153"/>
        <v>1.0053353</v>
      </c>
      <c r="O829" s="3">
        <f t="shared" si="155"/>
        <v>0</v>
      </c>
      <c r="P829" s="3">
        <f t="shared" si="148"/>
        <v>1</v>
      </c>
      <c r="Q829" s="3">
        <f t="shared" si="159"/>
        <v>1.003012E-2</v>
      </c>
      <c r="R829" s="3">
        <f t="shared" si="149"/>
        <v>1.0100301199999999</v>
      </c>
      <c r="S829" s="17">
        <f t="shared" si="150"/>
        <v>93.294856248740558</v>
      </c>
      <c r="T829" s="18">
        <f>IF(S829&lt;MAX(S$2:S829),(S829-MAX($S$2:S829))/MAX($S$2:S829),"")</f>
        <v>-4.3912510191142756E-2</v>
      </c>
      <c r="U829" s="18">
        <f t="shared" si="158"/>
        <v>-7.0734467695112921E-2</v>
      </c>
      <c r="V829" s="18">
        <f t="shared" si="157"/>
        <v>-4.3912510191142756E-2</v>
      </c>
      <c r="W829" s="18" t="str">
        <f t="shared" si="151"/>
        <v/>
      </c>
      <c r="X829" s="16" t="str">
        <f>IF(W829&lt;0,COUNTIF($V$2:V829,W829),"")</f>
        <v/>
      </c>
      <c r="Y829" s="16" t="str">
        <f>IF(W829&lt;0,COUNTIF(U829:$U$1045,W829)-1,"")</f>
        <v/>
      </c>
      <c r="Z829" s="20" t="str">
        <f t="shared" si="156"/>
        <v/>
      </c>
      <c r="AA829" s="15" t="str">
        <f>IF(W829=MIN(W:W),G829,"")</f>
        <v/>
      </c>
    </row>
    <row r="830" spans="7:27" x14ac:dyDescent="0.2">
      <c r="G830" s="15">
        <v>34700</v>
      </c>
      <c r="H830" s="3">
        <v>2.2314000000000001E-2</v>
      </c>
      <c r="I830" s="3">
        <v>1.8185099999999999E-2</v>
      </c>
      <c r="J830" s="3">
        <v>4.0080159999999997E-3</v>
      </c>
      <c r="K830" s="3">
        <f t="shared" si="152"/>
        <v>2.2314000000000001E-2</v>
      </c>
      <c r="L830" s="3">
        <f t="shared" si="153"/>
        <v>1.0223139999999999</v>
      </c>
      <c r="M830" s="3">
        <f t="shared" si="154"/>
        <v>1.8185099999999999E-2</v>
      </c>
      <c r="N830" s="3">
        <f t="shared" si="153"/>
        <v>1.0181851</v>
      </c>
      <c r="O830" s="3">
        <f t="shared" si="155"/>
        <v>4.0080159999999997E-3</v>
      </c>
      <c r="P830" s="3">
        <f t="shared" si="148"/>
        <v>1.004008016</v>
      </c>
      <c r="Q830" s="3">
        <f t="shared" si="159"/>
        <v>2.0662440000000001E-2</v>
      </c>
      <c r="R830" s="3">
        <f t="shared" si="149"/>
        <v>1.0206624399999999</v>
      </c>
      <c r="S830" s="17">
        <f t="shared" si="150"/>
        <v>95.22255561828878</v>
      </c>
      <c r="T830" s="18">
        <f>IF(S830&lt;MAX(S$2:S830),(S830-MAX($S$2:S830))/MAX($S$2:S830),"")</f>
        <v>-2.4157409798216681E-2</v>
      </c>
      <c r="U830" s="18">
        <f t="shared" si="158"/>
        <v>-7.0734467695112921E-2</v>
      </c>
      <c r="V830" s="18">
        <f t="shared" si="157"/>
        <v>-2.4157409798216681E-2</v>
      </c>
      <c r="W830" s="18" t="str">
        <f t="shared" si="151"/>
        <v/>
      </c>
      <c r="X830" s="16" t="str">
        <f>IF(W830&lt;0,COUNTIF($V$2:V830,W830),"")</f>
        <v/>
      </c>
      <c r="Y830" s="16" t="str">
        <f>IF(W830&lt;0,COUNTIF(U830:$U$1045,W830)-1,"")</f>
        <v/>
      </c>
      <c r="Z830" s="20" t="str">
        <f t="shared" si="156"/>
        <v/>
      </c>
      <c r="AA830" s="15" t="str">
        <f>IF(W830=MIN(W:W),G830,"")</f>
        <v/>
      </c>
    </row>
    <row r="831" spans="7:27" x14ac:dyDescent="0.2">
      <c r="G831" s="15">
        <v>34731</v>
      </c>
      <c r="H831" s="3">
        <v>4.0214E-2</v>
      </c>
      <c r="I831" s="3">
        <v>2.3423300000000001E-2</v>
      </c>
      <c r="J831" s="3">
        <v>3.9920160000000001E-3</v>
      </c>
      <c r="K831" s="3">
        <f t="shared" si="152"/>
        <v>4.0214E-2</v>
      </c>
      <c r="L831" s="3">
        <f t="shared" si="153"/>
        <v>1.040214</v>
      </c>
      <c r="M831" s="3">
        <f t="shared" si="154"/>
        <v>2.3423300000000001E-2</v>
      </c>
      <c r="N831" s="3">
        <f t="shared" si="153"/>
        <v>1.0234232999999999</v>
      </c>
      <c r="O831" s="3">
        <f t="shared" si="155"/>
        <v>3.9920160000000001E-3</v>
      </c>
      <c r="P831" s="3">
        <f t="shared" si="148"/>
        <v>1.003992016</v>
      </c>
      <c r="Q831" s="3">
        <f t="shared" si="159"/>
        <v>3.3497719999999995E-2</v>
      </c>
      <c r="R831" s="3">
        <f t="shared" si="149"/>
        <v>1.03349772</v>
      </c>
      <c r="S831" s="17">
        <f t="shared" si="150"/>
        <v>98.412294124074634</v>
      </c>
      <c r="T831" s="18" t="str">
        <f>IF(S831&lt;MAX(S$2:S831),(S831-MAX($S$2:S831))/MAX($S$2:S831),"")</f>
        <v/>
      </c>
      <c r="U831" s="18" t="str">
        <f t="shared" si="158"/>
        <v/>
      </c>
      <c r="V831" s="18" t="str">
        <f t="shared" si="157"/>
        <v/>
      </c>
      <c r="W831" s="18" t="str">
        <f t="shared" si="151"/>
        <v/>
      </c>
      <c r="X831" s="16" t="str">
        <f>IF(W831&lt;0,COUNTIF($V$2:V831,W831),"")</f>
        <v/>
      </c>
      <c r="Y831" s="16" t="str">
        <f>IF(W831&lt;0,COUNTIF(U831:$U$1045,W831)-1,"")</f>
        <v/>
      </c>
      <c r="Z831" s="20" t="str">
        <f t="shared" si="156"/>
        <v/>
      </c>
      <c r="AA831" s="15" t="str">
        <f>IF(W831=MIN(W:W),G831,"")</f>
        <v/>
      </c>
    </row>
    <row r="832" spans="7:27" x14ac:dyDescent="0.2">
      <c r="G832" s="15">
        <v>34759</v>
      </c>
      <c r="H832" s="3">
        <v>2.6492999999999999E-2</v>
      </c>
      <c r="I832" s="3">
        <v>6.2686E-3</v>
      </c>
      <c r="J832" s="3">
        <v>3.3134530000000001E-3</v>
      </c>
      <c r="K832" s="3">
        <f t="shared" si="152"/>
        <v>2.6492999999999999E-2</v>
      </c>
      <c r="L832" s="3">
        <f t="shared" si="153"/>
        <v>1.0264930000000001</v>
      </c>
      <c r="M832" s="3">
        <f t="shared" si="154"/>
        <v>6.2686E-3</v>
      </c>
      <c r="N832" s="3">
        <f t="shared" si="153"/>
        <v>1.0062686000000001</v>
      </c>
      <c r="O832" s="3">
        <f t="shared" si="155"/>
        <v>3.3134530000000001E-3</v>
      </c>
      <c r="P832" s="3">
        <f t="shared" si="148"/>
        <v>1.0033134530000001</v>
      </c>
      <c r="Q832" s="3">
        <f t="shared" si="159"/>
        <v>1.8403239999999998E-2</v>
      </c>
      <c r="R832" s="3">
        <f t="shared" si="149"/>
        <v>1.01840324</v>
      </c>
      <c r="S832" s="17">
        <f t="shared" si="150"/>
        <v>100.22339919179058</v>
      </c>
      <c r="T832" s="18" t="str">
        <f>IF(S832&lt;MAX(S$2:S832),(S832-MAX($S$2:S832))/MAX($S$2:S832),"")</f>
        <v/>
      </c>
      <c r="U832" s="18" t="str">
        <f t="shared" si="158"/>
        <v/>
      </c>
      <c r="V832" s="18" t="str">
        <f t="shared" si="157"/>
        <v/>
      </c>
      <c r="W832" s="18" t="str">
        <f t="shared" si="151"/>
        <v/>
      </c>
      <c r="X832" s="16" t="str">
        <f>IF(W832&lt;0,COUNTIF($V$2:V832,W832),"")</f>
        <v/>
      </c>
      <c r="Y832" s="16" t="str">
        <f>IF(W832&lt;0,COUNTIF(U832:$U$1045,W832)-1,"")</f>
        <v/>
      </c>
      <c r="Z832" s="20" t="str">
        <f t="shared" si="156"/>
        <v/>
      </c>
      <c r="AA832" s="15" t="str">
        <f>IF(W832=MIN(W:W),G832,"")</f>
        <v/>
      </c>
    </row>
    <row r="833" spans="7:27" x14ac:dyDescent="0.2">
      <c r="G833" s="15">
        <v>34790</v>
      </c>
      <c r="H833" s="3">
        <v>2.571E-2</v>
      </c>
      <c r="I833" s="3">
        <v>1.4346899999999999E-2</v>
      </c>
      <c r="J833" s="3">
        <v>3.3025099999999998E-3</v>
      </c>
      <c r="K833" s="3">
        <f t="shared" si="152"/>
        <v>2.571E-2</v>
      </c>
      <c r="L833" s="3">
        <f t="shared" si="153"/>
        <v>1.0257099999999999</v>
      </c>
      <c r="M833" s="3">
        <f t="shared" si="154"/>
        <v>1.4346899999999999E-2</v>
      </c>
      <c r="N833" s="3">
        <f t="shared" si="153"/>
        <v>1.0143469000000001</v>
      </c>
      <c r="O833" s="3">
        <f t="shared" si="155"/>
        <v>3.3025099999999998E-3</v>
      </c>
      <c r="P833" s="3">
        <f t="shared" si="148"/>
        <v>1.0033025099999999</v>
      </c>
      <c r="Q833" s="3">
        <f t="shared" si="159"/>
        <v>2.1164759999999998E-2</v>
      </c>
      <c r="R833" s="3">
        <f t="shared" si="149"/>
        <v>1.02116476</v>
      </c>
      <c r="S833" s="17">
        <f t="shared" si="150"/>
        <v>102.34460338206902</v>
      </c>
      <c r="T833" s="18" t="str">
        <f>IF(S833&lt;MAX(S$2:S833),(S833-MAX($S$2:S833))/MAX($S$2:S833),"")</f>
        <v/>
      </c>
      <c r="U833" s="18" t="str">
        <f t="shared" si="158"/>
        <v/>
      </c>
      <c r="V833" s="18" t="str">
        <f t="shared" si="157"/>
        <v/>
      </c>
      <c r="W833" s="18" t="str">
        <f t="shared" si="151"/>
        <v/>
      </c>
      <c r="X833" s="16" t="str">
        <f>IF(W833&lt;0,COUNTIF($V$2:V833,W833),"")</f>
        <v/>
      </c>
      <c r="Y833" s="16" t="str">
        <f>IF(W833&lt;0,COUNTIF(U833:$U$1045,W833)-1,"")</f>
        <v/>
      </c>
      <c r="Z833" s="20" t="str">
        <f t="shared" si="156"/>
        <v/>
      </c>
      <c r="AA833" s="15" t="str">
        <f>IF(W833=MIN(W:W),G833,"")</f>
        <v/>
      </c>
    </row>
    <row r="834" spans="7:27" x14ac:dyDescent="0.2">
      <c r="G834" s="15">
        <v>34820</v>
      </c>
      <c r="H834" s="3">
        <v>3.4305000000000002E-2</v>
      </c>
      <c r="I834" s="3">
        <v>3.6859500000000003E-2</v>
      </c>
      <c r="J834" s="3">
        <v>1.9749839999999999E-3</v>
      </c>
      <c r="K834" s="3">
        <f t="shared" si="152"/>
        <v>3.4305000000000002E-2</v>
      </c>
      <c r="L834" s="3">
        <f t="shared" si="153"/>
        <v>1.034305</v>
      </c>
      <c r="M834" s="3">
        <f t="shared" si="154"/>
        <v>3.6859500000000003E-2</v>
      </c>
      <c r="N834" s="3">
        <f t="shared" si="153"/>
        <v>1.0368595</v>
      </c>
      <c r="O834" s="3">
        <f t="shared" si="155"/>
        <v>1.9749839999999999E-3</v>
      </c>
      <c r="P834" s="3">
        <f t="shared" ref="P834:P897" si="160">IF(O834="","",1+O834)</f>
        <v>1.0019749840000001</v>
      </c>
      <c r="Q834" s="3">
        <f t="shared" si="159"/>
        <v>3.5326800000000005E-2</v>
      </c>
      <c r="R834" s="3">
        <f t="shared" ref="R834:R897" si="161">IF(Q834="","",1+Q834)</f>
        <v>1.0353268</v>
      </c>
      <c r="S834" s="17">
        <f t="shared" ref="S834:S897" si="162">IF(G834=$B$4,(1+Q834),IF(AND(G834&gt;$B$4,G834&lt;=$B$5),(1+Q834)*S833,""))</f>
        <v>105.9601107168267</v>
      </c>
      <c r="T834" s="18" t="str">
        <f>IF(S834&lt;MAX(S$2:S834),(S834-MAX($S$2:S834))/MAX($S$2:S834),"")</f>
        <v/>
      </c>
      <c r="U834" s="18" t="str">
        <f t="shared" si="158"/>
        <v/>
      </c>
      <c r="V834" s="18" t="str">
        <f t="shared" si="157"/>
        <v/>
      </c>
      <c r="W834" s="18" t="str">
        <f t="shared" ref="W834:W897" si="163">IF(AND(V834=U834,T834&lt;-$B$6),T834,"")</f>
        <v/>
      </c>
      <c r="X834" s="16" t="str">
        <f>IF(W834&lt;0,COUNTIF($V$2:V834,W834),"")</f>
        <v/>
      </c>
      <c r="Y834" s="16" t="str">
        <f>IF(W834&lt;0,COUNTIF(U834:$U$1045,W834)-1,"")</f>
        <v/>
      </c>
      <c r="Z834" s="20" t="str">
        <f t="shared" si="156"/>
        <v/>
      </c>
      <c r="AA834" s="15" t="str">
        <f>IF(W834=MIN(W:W),G834,"")</f>
        <v/>
      </c>
    </row>
    <row r="835" spans="7:27" x14ac:dyDescent="0.2">
      <c r="G835" s="15">
        <v>34851</v>
      </c>
      <c r="H835" s="3">
        <v>3.1606000000000002E-2</v>
      </c>
      <c r="I835" s="3">
        <v>7.9393999999999992E-3</v>
      </c>
      <c r="J835" s="3">
        <v>1.9710909999999999E-3</v>
      </c>
      <c r="K835" s="3">
        <f t="shared" ref="K835:K898" si="164">IF(AND($G835&gt;=$B$4,$G835&lt;=$B$5),IF($B$7="Real",(1+H835)/(1+J835)-1,H835),"")</f>
        <v>3.1606000000000002E-2</v>
      </c>
      <c r="L835" s="3">
        <f t="shared" ref="L835:N898" si="165">IF(K835="","",1+K835)</f>
        <v>1.031606</v>
      </c>
      <c r="M835" s="3">
        <f t="shared" ref="M835:M898" si="166">IF(AND($G835&gt;=$B$4,$G835&lt;=$B$5),IF($B$7="Real",(1+I835)/(1+J835)-1,I835),"")</f>
        <v>7.9393999999999992E-3</v>
      </c>
      <c r="N835" s="3">
        <f t="shared" si="165"/>
        <v>1.0079393999999999</v>
      </c>
      <c r="O835" s="3">
        <f t="shared" ref="O835:O898" si="167">IF(AND($G835&gt;=$B$4,$G835&lt;=$B$5),IF($B$7="Real",(1+J835)/(1+J835)-1,J835),"")</f>
        <v>1.9710909999999999E-3</v>
      </c>
      <c r="P835" s="3">
        <f t="shared" si="160"/>
        <v>1.0019710909999999</v>
      </c>
      <c r="Q835" s="3">
        <f t="shared" si="159"/>
        <v>2.213936E-2</v>
      </c>
      <c r="R835" s="3">
        <f t="shared" si="161"/>
        <v>1.0221393599999999</v>
      </c>
      <c r="S835" s="17">
        <f t="shared" si="162"/>
        <v>108.30599975362638</v>
      </c>
      <c r="T835" s="18" t="str">
        <f>IF(S835&lt;MAX(S$2:S835),(S835-MAX($S$2:S835))/MAX($S$2:S835),"")</f>
        <v/>
      </c>
      <c r="U835" s="18" t="str">
        <f t="shared" si="158"/>
        <v/>
      </c>
      <c r="V835" s="18" t="str">
        <f t="shared" si="157"/>
        <v/>
      </c>
      <c r="W835" s="18" t="str">
        <f t="shared" si="163"/>
        <v/>
      </c>
      <c r="X835" s="16" t="str">
        <f>IF(W835&lt;0,COUNTIF($V$2:V835,W835),"")</f>
        <v/>
      </c>
      <c r="Y835" s="16" t="str">
        <f>IF(W835&lt;0,COUNTIF(U835:$U$1045,W835)-1,"")</f>
        <v/>
      </c>
      <c r="Z835" s="20" t="str">
        <f t="shared" si="156"/>
        <v/>
      </c>
      <c r="AA835" s="15" t="str">
        <f>IF(W835=MIN(W:W),G835,"")</f>
        <v/>
      </c>
    </row>
    <row r="836" spans="7:27" x14ac:dyDescent="0.2">
      <c r="G836" s="15">
        <v>34881</v>
      </c>
      <c r="H836" s="3">
        <v>4.1596000000000001E-2</v>
      </c>
      <c r="I836" s="3">
        <v>-1.5751000000000001E-3</v>
      </c>
      <c r="J836" s="3">
        <v>0</v>
      </c>
      <c r="K836" s="3">
        <f t="shared" si="164"/>
        <v>4.1596000000000001E-2</v>
      </c>
      <c r="L836" s="3">
        <f t="shared" si="165"/>
        <v>1.041596</v>
      </c>
      <c r="M836" s="3">
        <f t="shared" si="166"/>
        <v>-1.5751000000000001E-3</v>
      </c>
      <c r="N836" s="3">
        <f t="shared" si="165"/>
        <v>0.99842489999999995</v>
      </c>
      <c r="O836" s="3">
        <f t="shared" si="167"/>
        <v>0</v>
      </c>
      <c r="P836" s="3">
        <f t="shared" si="160"/>
        <v>1</v>
      </c>
      <c r="Q836" s="3">
        <f t="shared" si="159"/>
        <v>2.4327559999999998E-2</v>
      </c>
      <c r="R836" s="3">
        <f t="shared" si="161"/>
        <v>1.0243275599999999</v>
      </c>
      <c r="S836" s="17">
        <f t="shared" si="162"/>
        <v>110.9408204609927</v>
      </c>
      <c r="T836" s="18" t="str">
        <f>IF(S836&lt;MAX(S$2:S836),(S836-MAX($S$2:S836))/MAX($S$2:S836),"")</f>
        <v/>
      </c>
      <c r="U836" s="18" t="str">
        <f t="shared" si="158"/>
        <v/>
      </c>
      <c r="V836" s="18" t="str">
        <f t="shared" si="157"/>
        <v/>
      </c>
      <c r="W836" s="18" t="str">
        <f t="shared" si="163"/>
        <v/>
      </c>
      <c r="X836" s="16" t="str">
        <f>IF(W836&lt;0,COUNTIF($V$2:V836,W836),"")</f>
        <v/>
      </c>
      <c r="Y836" s="16" t="str">
        <f>IF(W836&lt;0,COUNTIF(U836:$U$1045,W836)-1,"")</f>
        <v/>
      </c>
      <c r="Z836" s="20" t="str">
        <f t="shared" si="156"/>
        <v/>
      </c>
      <c r="AA836" s="15" t="str">
        <f>IF(W836=MIN(W:W),G836,"")</f>
        <v/>
      </c>
    </row>
    <row r="837" spans="7:27" x14ac:dyDescent="0.2">
      <c r="G837" s="15">
        <v>34912</v>
      </c>
      <c r="H837" s="3">
        <v>1.0163999999999999E-2</v>
      </c>
      <c r="I837" s="3">
        <v>8.5956999999999995E-3</v>
      </c>
      <c r="J837" s="3">
        <v>2.6229510000000001E-3</v>
      </c>
      <c r="K837" s="3">
        <f t="shared" si="164"/>
        <v>1.0163999999999999E-2</v>
      </c>
      <c r="L837" s="3">
        <f t="shared" si="165"/>
        <v>1.0101640000000001</v>
      </c>
      <c r="M837" s="3">
        <f t="shared" si="166"/>
        <v>8.5956999999999995E-3</v>
      </c>
      <c r="N837" s="3">
        <f t="shared" si="165"/>
        <v>1.0085957000000001</v>
      </c>
      <c r="O837" s="3">
        <f t="shared" si="167"/>
        <v>2.6229510000000001E-3</v>
      </c>
      <c r="P837" s="3">
        <f t="shared" si="160"/>
        <v>1.002622951</v>
      </c>
      <c r="Q837" s="3">
        <f t="shared" si="159"/>
        <v>9.5366799999999988E-3</v>
      </c>
      <c r="R837" s="3">
        <f t="shared" si="161"/>
        <v>1.0095366800000001</v>
      </c>
      <c r="S837" s="17">
        <f t="shared" si="162"/>
        <v>111.99882756466664</v>
      </c>
      <c r="T837" s="18" t="str">
        <f>IF(S837&lt;MAX(S$2:S837),(S837-MAX($S$2:S837))/MAX($S$2:S837),"")</f>
        <v/>
      </c>
      <c r="U837" s="18" t="str">
        <f t="shared" si="158"/>
        <v/>
      </c>
      <c r="V837" s="18" t="str">
        <f t="shared" si="157"/>
        <v/>
      </c>
      <c r="W837" s="18" t="str">
        <f t="shared" si="163"/>
        <v/>
      </c>
      <c r="X837" s="16" t="str">
        <f>IF(W837&lt;0,COUNTIF($V$2:V837,W837),"")</f>
        <v/>
      </c>
      <c r="Y837" s="16" t="str">
        <f>IF(W837&lt;0,COUNTIF(U837:$U$1045,W837)-1,"")</f>
        <v/>
      </c>
      <c r="Z837" s="20" t="str">
        <f t="shared" si="156"/>
        <v/>
      </c>
      <c r="AA837" s="15" t="str">
        <f>IF(W837=MIN(W:W),G837,"")</f>
        <v/>
      </c>
    </row>
    <row r="838" spans="7:27" x14ac:dyDescent="0.2">
      <c r="G838" s="15">
        <v>34943</v>
      </c>
      <c r="H838" s="3">
        <v>3.7798999999999999E-2</v>
      </c>
      <c r="I838" s="3">
        <v>6.3864999999999998E-3</v>
      </c>
      <c r="J838" s="3">
        <v>1.9620670000000001E-3</v>
      </c>
      <c r="K838" s="3">
        <f t="shared" si="164"/>
        <v>3.7798999999999999E-2</v>
      </c>
      <c r="L838" s="3">
        <f t="shared" si="165"/>
        <v>1.0377989999999999</v>
      </c>
      <c r="M838" s="3">
        <f t="shared" si="166"/>
        <v>6.3864999999999998E-3</v>
      </c>
      <c r="N838" s="3">
        <f t="shared" si="165"/>
        <v>1.0063865000000001</v>
      </c>
      <c r="O838" s="3">
        <f t="shared" si="167"/>
        <v>1.9620670000000001E-3</v>
      </c>
      <c r="P838" s="3">
        <f t="shared" si="160"/>
        <v>1.001962067</v>
      </c>
      <c r="Q838" s="3">
        <f t="shared" si="159"/>
        <v>2.5233999999999999E-2</v>
      </c>
      <c r="R838" s="3">
        <f t="shared" si="161"/>
        <v>1.025234</v>
      </c>
      <c r="S838" s="17">
        <f t="shared" si="162"/>
        <v>114.82500597943344</v>
      </c>
      <c r="T838" s="18" t="str">
        <f>IF(S838&lt;MAX(S$2:S838),(S838-MAX($S$2:S838))/MAX($S$2:S838),"")</f>
        <v/>
      </c>
      <c r="U838" s="18" t="str">
        <f t="shared" si="158"/>
        <v/>
      </c>
      <c r="V838" s="18" t="str">
        <f t="shared" si="157"/>
        <v/>
      </c>
      <c r="W838" s="18" t="str">
        <f t="shared" si="163"/>
        <v/>
      </c>
      <c r="X838" s="16" t="str">
        <f>IF(W838&lt;0,COUNTIF($V$2:V838,W838),"")</f>
        <v/>
      </c>
      <c r="Y838" s="16" t="str">
        <f>IF(W838&lt;0,COUNTIF(U838:$U$1045,W838)-1,"")</f>
        <v/>
      </c>
      <c r="Z838" s="20" t="str">
        <f t="shared" si="156"/>
        <v/>
      </c>
      <c r="AA838" s="15" t="str">
        <f>IF(W838=MIN(W:W),G838,"")</f>
        <v/>
      </c>
    </row>
    <row r="839" spans="7:27" x14ac:dyDescent="0.2">
      <c r="G839" s="15">
        <v>34973</v>
      </c>
      <c r="H839" s="3">
        <v>-1.0215999999999999E-2</v>
      </c>
      <c r="I839" s="3">
        <v>1.2064800000000001E-2</v>
      </c>
      <c r="J839" s="3">
        <v>3.2637080000000001E-3</v>
      </c>
      <c r="K839" s="3">
        <f t="shared" si="164"/>
        <v>-1.0215999999999999E-2</v>
      </c>
      <c r="L839" s="3">
        <f t="shared" si="165"/>
        <v>0.989784</v>
      </c>
      <c r="M839" s="3">
        <f t="shared" si="166"/>
        <v>1.2064800000000001E-2</v>
      </c>
      <c r="N839" s="3">
        <f t="shared" si="165"/>
        <v>1.0120648000000001</v>
      </c>
      <c r="O839" s="3">
        <f t="shared" si="167"/>
        <v>3.2637080000000001E-3</v>
      </c>
      <c r="P839" s="3">
        <f t="shared" si="160"/>
        <v>1.003263708</v>
      </c>
      <c r="Q839" s="3">
        <f t="shared" si="159"/>
        <v>-1.3036799999999989E-3</v>
      </c>
      <c r="R839" s="3">
        <f t="shared" si="161"/>
        <v>0.99869631999999997</v>
      </c>
      <c r="S839" s="17">
        <f t="shared" si="162"/>
        <v>114.67531091563816</v>
      </c>
      <c r="T839" s="18">
        <f>IF(S839&lt;MAX(S$2:S839),(S839-MAX($S$2:S839))/MAX($S$2:S839),"")</f>
        <v>-1.3036800000000878E-3</v>
      </c>
      <c r="U839" s="18">
        <f t="shared" si="158"/>
        <v>-1.3036800000000878E-3</v>
      </c>
      <c r="V839" s="18">
        <f t="shared" si="157"/>
        <v>-1.3036800000000878E-3</v>
      </c>
      <c r="W839" s="18" t="str">
        <f t="shared" si="163"/>
        <v/>
      </c>
      <c r="X839" s="16" t="str">
        <f>IF(W839&lt;0,COUNTIF($V$2:V839,W839),"")</f>
        <v/>
      </c>
      <c r="Y839" s="16" t="str">
        <f>IF(W839&lt;0,COUNTIF(U839:$U$1045,W839)-1,"")</f>
        <v/>
      </c>
      <c r="Z839" s="20" t="str">
        <f t="shared" si="156"/>
        <v/>
      </c>
      <c r="AA839" s="15" t="str">
        <f>IF(W839=MIN(W:W),G839,"")</f>
        <v/>
      </c>
    </row>
    <row r="840" spans="7:27" x14ac:dyDescent="0.2">
      <c r="G840" s="15">
        <v>35004</v>
      </c>
      <c r="H840" s="3">
        <v>4.3487999999999999E-2</v>
      </c>
      <c r="I840" s="3">
        <v>1.48618E-2</v>
      </c>
      <c r="J840" s="3">
        <v>-6.5061800000000005E-4</v>
      </c>
      <c r="K840" s="3">
        <f t="shared" si="164"/>
        <v>4.3487999999999999E-2</v>
      </c>
      <c r="L840" s="3">
        <f t="shared" si="165"/>
        <v>1.043488</v>
      </c>
      <c r="M840" s="3">
        <f t="shared" si="166"/>
        <v>1.48618E-2</v>
      </c>
      <c r="N840" s="3">
        <f t="shared" si="165"/>
        <v>1.0148618</v>
      </c>
      <c r="O840" s="3">
        <f t="shared" si="167"/>
        <v>-6.5061800000000005E-4</v>
      </c>
      <c r="P840" s="3">
        <f t="shared" si="160"/>
        <v>0.99934938200000001</v>
      </c>
      <c r="Q840" s="3">
        <f t="shared" si="159"/>
        <v>3.203752E-2</v>
      </c>
      <c r="R840" s="3">
        <f t="shared" si="161"/>
        <v>1.03203752</v>
      </c>
      <c r="S840" s="17">
        <f t="shared" si="162"/>
        <v>118.34922348260415</v>
      </c>
      <c r="T840" s="18" t="str">
        <f>IF(S840&lt;MAX(S$2:S840),(S840-MAX($S$2:S840))/MAX($S$2:S840),"")</f>
        <v/>
      </c>
      <c r="U840" s="18" t="str">
        <f t="shared" si="158"/>
        <v/>
      </c>
      <c r="V840" s="18" t="str">
        <f t="shared" si="157"/>
        <v/>
      </c>
      <c r="W840" s="18" t="str">
        <f t="shared" si="163"/>
        <v/>
      </c>
      <c r="X840" s="16" t="str">
        <f>IF(W840&lt;0,COUNTIF($V$2:V840,W840),"")</f>
        <v/>
      </c>
      <c r="Y840" s="16" t="str">
        <f>IF(W840&lt;0,COUNTIF(U840:$U$1045,W840)-1,"")</f>
        <v/>
      </c>
      <c r="Z840" s="20" t="str">
        <f t="shared" si="156"/>
        <v/>
      </c>
      <c r="AA840" s="15" t="str">
        <f>IF(W840=MIN(W:W),G840,"")</f>
        <v/>
      </c>
    </row>
    <row r="841" spans="7:27" x14ac:dyDescent="0.2">
      <c r="G841" s="15">
        <v>35034</v>
      </c>
      <c r="H841" s="3">
        <v>1.5273E-2</v>
      </c>
      <c r="I841" s="3">
        <v>9.4833000000000001E-3</v>
      </c>
      <c r="J841" s="3">
        <v>-6.5104200000000001E-4</v>
      </c>
      <c r="K841" s="3">
        <f t="shared" si="164"/>
        <v>1.5273E-2</v>
      </c>
      <c r="L841" s="3">
        <f t="shared" si="165"/>
        <v>1.0152730000000001</v>
      </c>
      <c r="M841" s="3">
        <f t="shared" si="166"/>
        <v>9.4833000000000001E-3</v>
      </c>
      <c r="N841" s="3">
        <f t="shared" si="165"/>
        <v>1.0094833000000001</v>
      </c>
      <c r="O841" s="3">
        <f t="shared" si="167"/>
        <v>-6.5104200000000001E-4</v>
      </c>
      <c r="P841" s="3">
        <f t="shared" si="160"/>
        <v>0.99934895800000001</v>
      </c>
      <c r="Q841" s="3">
        <f t="shared" si="159"/>
        <v>1.2957119999999999E-2</v>
      </c>
      <c r="R841" s="3">
        <f t="shared" si="161"/>
        <v>1.01295712</v>
      </c>
      <c r="S841" s="17">
        <f t="shared" si="162"/>
        <v>119.88268857317507</v>
      </c>
      <c r="T841" s="18" t="str">
        <f>IF(S841&lt;MAX(S$2:S841),(S841-MAX($S$2:S841))/MAX($S$2:S841),"")</f>
        <v/>
      </c>
      <c r="U841" s="18" t="str">
        <f t="shared" si="158"/>
        <v/>
      </c>
      <c r="V841" s="18" t="str">
        <f t="shared" si="157"/>
        <v/>
      </c>
      <c r="W841" s="18" t="str">
        <f t="shared" si="163"/>
        <v/>
      </c>
      <c r="X841" s="16" t="str">
        <f>IF(W841&lt;0,COUNTIF($V$2:V841,W841),"")</f>
        <v/>
      </c>
      <c r="Y841" s="16" t="str">
        <f>IF(W841&lt;0,COUNTIF(U841:$U$1045,W841)-1,"")</f>
        <v/>
      </c>
      <c r="Z841" s="20" t="str">
        <f t="shared" si="156"/>
        <v/>
      </c>
      <c r="AA841" s="15" t="str">
        <f>IF(W841=MIN(W:W),G841,"")</f>
        <v/>
      </c>
    </row>
    <row r="842" spans="7:27" x14ac:dyDescent="0.2">
      <c r="G842" s="15">
        <v>35065</v>
      </c>
      <c r="H842" s="3">
        <v>2.6931E-2</v>
      </c>
      <c r="I842" s="3">
        <v>6.1229999999999998E-4</v>
      </c>
      <c r="J842" s="3">
        <v>5.8631919999999997E-3</v>
      </c>
      <c r="K842" s="3">
        <f t="shared" si="164"/>
        <v>2.6931E-2</v>
      </c>
      <c r="L842" s="3">
        <f t="shared" si="165"/>
        <v>1.026931</v>
      </c>
      <c r="M842" s="3">
        <f t="shared" si="166"/>
        <v>6.1229999999999998E-4</v>
      </c>
      <c r="N842" s="3">
        <f t="shared" si="165"/>
        <v>1.0006123</v>
      </c>
      <c r="O842" s="3">
        <f t="shared" si="167"/>
        <v>5.8631919999999997E-3</v>
      </c>
      <c r="P842" s="3">
        <f t="shared" si="160"/>
        <v>1.0058631920000001</v>
      </c>
      <c r="Q842" s="3">
        <f t="shared" si="159"/>
        <v>1.6403519999999998E-2</v>
      </c>
      <c r="R842" s="3">
        <f t="shared" si="161"/>
        <v>1.0164035199999999</v>
      </c>
      <c r="S842" s="17">
        <f t="shared" si="162"/>
        <v>121.84918665283891</v>
      </c>
      <c r="T842" s="18" t="str">
        <f>IF(S842&lt;MAX(S$2:S842),(S842-MAX($S$2:S842))/MAX($S$2:S842),"")</f>
        <v/>
      </c>
      <c r="U842" s="18" t="str">
        <f t="shared" si="158"/>
        <v/>
      </c>
      <c r="V842" s="18" t="str">
        <f t="shared" si="157"/>
        <v/>
      </c>
      <c r="W842" s="18" t="str">
        <f t="shared" si="163"/>
        <v/>
      </c>
      <c r="X842" s="16" t="str">
        <f>IF(W842&lt;0,COUNTIF($V$2:V842,W842),"")</f>
        <v/>
      </c>
      <c r="Y842" s="16" t="str">
        <f>IF(W842&lt;0,COUNTIF(U842:$U$1045,W842)-1,"")</f>
        <v/>
      </c>
      <c r="Z842" s="20" t="str">
        <f t="shared" si="156"/>
        <v/>
      </c>
      <c r="AA842" s="15" t="str">
        <f>IF(W842=MIN(W:W),G842,"")</f>
        <v/>
      </c>
    </row>
    <row r="843" spans="7:27" x14ac:dyDescent="0.2">
      <c r="G843" s="15">
        <v>35096</v>
      </c>
      <c r="H843" s="3">
        <v>1.7224E-2</v>
      </c>
      <c r="I843" s="3">
        <v>-1.3761799999999999E-2</v>
      </c>
      <c r="J843" s="3">
        <v>3.238342E-3</v>
      </c>
      <c r="K843" s="3">
        <f t="shared" si="164"/>
        <v>1.7224E-2</v>
      </c>
      <c r="L843" s="3">
        <f t="shared" si="165"/>
        <v>1.0172239999999999</v>
      </c>
      <c r="M843" s="3">
        <f t="shared" si="166"/>
        <v>-1.3761799999999999E-2</v>
      </c>
      <c r="N843" s="3">
        <f t="shared" si="165"/>
        <v>0.98623819999999995</v>
      </c>
      <c r="O843" s="3">
        <f t="shared" si="167"/>
        <v>3.238342E-3</v>
      </c>
      <c r="P843" s="3">
        <f t="shared" si="160"/>
        <v>1.0032383419999999</v>
      </c>
      <c r="Q843" s="3">
        <f t="shared" si="159"/>
        <v>4.8296799999999985E-3</v>
      </c>
      <c r="R843" s="3">
        <f t="shared" si="161"/>
        <v>1.0048296800000001</v>
      </c>
      <c r="S843" s="17">
        <f t="shared" si="162"/>
        <v>122.43767923263241</v>
      </c>
      <c r="T843" s="18" t="str">
        <f>IF(S843&lt;MAX(S$2:S843),(S843-MAX($S$2:S843))/MAX($S$2:S843),"")</f>
        <v/>
      </c>
      <c r="U843" s="18" t="str">
        <f t="shared" si="158"/>
        <v/>
      </c>
      <c r="V843" s="18" t="str">
        <f t="shared" si="157"/>
        <v/>
      </c>
      <c r="W843" s="18" t="str">
        <f t="shared" si="163"/>
        <v/>
      </c>
      <c r="X843" s="16" t="str">
        <f>IF(W843&lt;0,COUNTIF($V$2:V843,W843),"")</f>
        <v/>
      </c>
      <c r="Y843" s="16" t="str">
        <f>IF(W843&lt;0,COUNTIF(U843:$U$1045,W843)-1,"")</f>
        <v/>
      </c>
      <c r="Z843" s="20" t="str">
        <f t="shared" si="156"/>
        <v/>
      </c>
      <c r="AA843" s="15" t="str">
        <f>IF(W843=MIN(W:W),G843,"")</f>
        <v/>
      </c>
    </row>
    <row r="844" spans="7:27" x14ac:dyDescent="0.2">
      <c r="G844" s="15">
        <v>35125</v>
      </c>
      <c r="H844" s="3">
        <v>1.1261999999999999E-2</v>
      </c>
      <c r="I844" s="3">
        <v>-1.18356E-2</v>
      </c>
      <c r="J844" s="3">
        <v>5.1646219999999998E-3</v>
      </c>
      <c r="K844" s="3">
        <f t="shared" si="164"/>
        <v>1.1261999999999999E-2</v>
      </c>
      <c r="L844" s="3">
        <f t="shared" si="165"/>
        <v>1.0112620000000001</v>
      </c>
      <c r="M844" s="3">
        <f t="shared" si="166"/>
        <v>-1.18356E-2</v>
      </c>
      <c r="N844" s="3">
        <f t="shared" si="165"/>
        <v>0.98816440000000005</v>
      </c>
      <c r="O844" s="3">
        <f t="shared" si="167"/>
        <v>5.1646219999999998E-3</v>
      </c>
      <c r="P844" s="3">
        <f t="shared" si="160"/>
        <v>1.0051646219999999</v>
      </c>
      <c r="Q844" s="3">
        <f t="shared" si="159"/>
        <v>2.022959999999999E-3</v>
      </c>
      <c r="R844" s="3">
        <f t="shared" si="161"/>
        <v>1.0020229599999999</v>
      </c>
      <c r="S844" s="17">
        <f t="shared" si="162"/>
        <v>122.68536576021285</v>
      </c>
      <c r="T844" s="18" t="str">
        <f>IF(S844&lt;MAX(S$2:S844),(S844-MAX($S$2:S844))/MAX($S$2:S844),"")</f>
        <v/>
      </c>
      <c r="U844" s="18" t="str">
        <f t="shared" si="158"/>
        <v/>
      </c>
      <c r="V844" s="18" t="str">
        <f t="shared" si="157"/>
        <v/>
      </c>
      <c r="W844" s="18" t="str">
        <f t="shared" si="163"/>
        <v/>
      </c>
      <c r="X844" s="16" t="str">
        <f>IF(W844&lt;0,COUNTIF($V$2:V844,W844),"")</f>
        <v/>
      </c>
      <c r="Y844" s="16" t="str">
        <f>IF(W844&lt;0,COUNTIF(U844:$U$1045,W844)-1,"")</f>
        <v/>
      </c>
      <c r="Z844" s="20" t="str">
        <f t="shared" si="156"/>
        <v/>
      </c>
      <c r="AA844" s="15" t="str">
        <f>IF(W844=MIN(W:W),G844,"")</f>
        <v/>
      </c>
    </row>
    <row r="845" spans="7:27" x14ac:dyDescent="0.2">
      <c r="G845" s="15">
        <v>35156</v>
      </c>
      <c r="H845" s="3">
        <v>2.5155E-2</v>
      </c>
      <c r="I845" s="3">
        <v>-4.9946000000000001E-3</v>
      </c>
      <c r="J845" s="3">
        <v>3.8535650000000002E-3</v>
      </c>
      <c r="K845" s="3">
        <f t="shared" si="164"/>
        <v>2.5155E-2</v>
      </c>
      <c r="L845" s="3">
        <f t="shared" si="165"/>
        <v>1.025155</v>
      </c>
      <c r="M845" s="3">
        <f t="shared" si="166"/>
        <v>-4.9946000000000001E-3</v>
      </c>
      <c r="N845" s="3">
        <f t="shared" si="165"/>
        <v>0.99500540000000004</v>
      </c>
      <c r="O845" s="3">
        <f t="shared" si="167"/>
        <v>3.8535650000000002E-3</v>
      </c>
      <c r="P845" s="3">
        <f t="shared" si="160"/>
        <v>1.003853565</v>
      </c>
      <c r="Q845" s="3">
        <f t="shared" si="159"/>
        <v>1.3095159999999998E-2</v>
      </c>
      <c r="R845" s="3">
        <f t="shared" si="161"/>
        <v>1.01309516</v>
      </c>
      <c r="S845" s="17">
        <f t="shared" si="162"/>
        <v>124.29195025450136</v>
      </c>
      <c r="T845" s="18" t="str">
        <f>IF(S845&lt;MAX(S$2:S845),(S845-MAX($S$2:S845))/MAX($S$2:S845),"")</f>
        <v/>
      </c>
      <c r="U845" s="18" t="str">
        <f t="shared" si="158"/>
        <v/>
      </c>
      <c r="V845" s="18" t="str">
        <f t="shared" si="157"/>
        <v/>
      </c>
      <c r="W845" s="18" t="str">
        <f t="shared" si="163"/>
        <v/>
      </c>
      <c r="X845" s="16" t="str">
        <f>IF(W845&lt;0,COUNTIF($V$2:V845,W845),"")</f>
        <v/>
      </c>
      <c r="Y845" s="16" t="str">
        <f>IF(W845&lt;0,COUNTIF(U845:$U$1045,W845)-1,"")</f>
        <v/>
      </c>
      <c r="Z845" s="20" t="str">
        <f t="shared" si="156"/>
        <v/>
      </c>
      <c r="AA845" s="15" t="str">
        <f>IF(W845=MIN(W:W),G845,"")</f>
        <v/>
      </c>
    </row>
    <row r="846" spans="7:27" x14ac:dyDescent="0.2">
      <c r="G846" s="15">
        <v>35186</v>
      </c>
      <c r="H846" s="3">
        <v>2.7473000000000001E-2</v>
      </c>
      <c r="I846" s="3">
        <v>-3.1754000000000001E-3</v>
      </c>
      <c r="J846" s="3">
        <v>1.9193859999999999E-3</v>
      </c>
      <c r="K846" s="3">
        <f t="shared" si="164"/>
        <v>2.7473000000000001E-2</v>
      </c>
      <c r="L846" s="3">
        <f t="shared" si="165"/>
        <v>1.0274730000000001</v>
      </c>
      <c r="M846" s="3">
        <f t="shared" si="166"/>
        <v>-3.1754000000000001E-3</v>
      </c>
      <c r="N846" s="3">
        <f t="shared" si="165"/>
        <v>0.99682459999999995</v>
      </c>
      <c r="O846" s="3">
        <f t="shared" si="167"/>
        <v>1.9193859999999999E-3</v>
      </c>
      <c r="P846" s="3">
        <f t="shared" si="160"/>
        <v>1.001919386</v>
      </c>
      <c r="Q846" s="3">
        <f t="shared" si="159"/>
        <v>1.521364E-2</v>
      </c>
      <c r="R846" s="3">
        <f t="shared" si="161"/>
        <v>1.01521364</v>
      </c>
      <c r="S846" s="17">
        <f t="shared" si="162"/>
        <v>126.18288324057126</v>
      </c>
      <c r="T846" s="18" t="str">
        <f>IF(S846&lt;MAX(S$2:S846),(S846-MAX($S$2:S846))/MAX($S$2:S846),"")</f>
        <v/>
      </c>
      <c r="U846" s="18" t="str">
        <f t="shared" si="158"/>
        <v/>
      </c>
      <c r="V846" s="18" t="str">
        <f t="shared" si="157"/>
        <v/>
      </c>
      <c r="W846" s="18" t="str">
        <f t="shared" si="163"/>
        <v/>
      </c>
      <c r="X846" s="16" t="str">
        <f>IF(W846&lt;0,COUNTIF($V$2:V846,W846),"")</f>
        <v/>
      </c>
      <c r="Y846" s="16" t="str">
        <f>IF(W846&lt;0,COUNTIF(U846:$U$1045,W846)-1,"")</f>
        <v/>
      </c>
      <c r="Z846" s="20" t="str">
        <f t="shared" si="156"/>
        <v/>
      </c>
      <c r="AA846" s="15" t="str">
        <f>IF(W846=MIN(W:W),G846,"")</f>
        <v/>
      </c>
    </row>
    <row r="847" spans="7:27" x14ac:dyDescent="0.2">
      <c r="G847" s="15">
        <v>35217</v>
      </c>
      <c r="H847" s="3">
        <v>-7.0720000000000002E-3</v>
      </c>
      <c r="I847" s="3">
        <v>1.17348E-2</v>
      </c>
      <c r="J847" s="3">
        <v>6.3856999999999998E-4</v>
      </c>
      <c r="K847" s="3">
        <f t="shared" si="164"/>
        <v>-7.0720000000000002E-3</v>
      </c>
      <c r="L847" s="3">
        <f t="shared" si="165"/>
        <v>0.99292800000000003</v>
      </c>
      <c r="M847" s="3">
        <f t="shared" si="166"/>
        <v>1.17348E-2</v>
      </c>
      <c r="N847" s="3">
        <f t="shared" si="165"/>
        <v>1.0117347999999999</v>
      </c>
      <c r="O847" s="3">
        <f t="shared" si="167"/>
        <v>6.3856999999999998E-4</v>
      </c>
      <c r="P847" s="3">
        <f t="shared" si="160"/>
        <v>1.00063857</v>
      </c>
      <c r="Q847" s="3">
        <f t="shared" si="159"/>
        <v>4.5072000000000081E-4</v>
      </c>
      <c r="R847" s="3">
        <f t="shared" si="161"/>
        <v>1.0004507199999999</v>
      </c>
      <c r="S847" s="17">
        <f t="shared" si="162"/>
        <v>126.23975638970543</v>
      </c>
      <c r="T847" s="18" t="str">
        <f>IF(S847&lt;MAX(S$2:S847),(S847-MAX($S$2:S847))/MAX($S$2:S847),"")</f>
        <v/>
      </c>
      <c r="U847" s="18" t="str">
        <f t="shared" si="158"/>
        <v/>
      </c>
      <c r="V847" s="18" t="str">
        <f t="shared" si="157"/>
        <v/>
      </c>
      <c r="W847" s="18" t="str">
        <f t="shared" si="163"/>
        <v/>
      </c>
      <c r="X847" s="16" t="str">
        <f>IF(W847&lt;0,COUNTIF($V$2:V847,W847),"")</f>
        <v/>
      </c>
      <c r="Y847" s="16" t="str">
        <f>IF(W847&lt;0,COUNTIF(U847:$U$1045,W847)-1,"")</f>
        <v/>
      </c>
      <c r="Z847" s="20" t="str">
        <f t="shared" si="156"/>
        <v/>
      </c>
      <c r="AA847" s="15" t="str">
        <f>IF(W847=MIN(W:W),G847,"")</f>
        <v/>
      </c>
    </row>
    <row r="848" spans="7:27" x14ac:dyDescent="0.2">
      <c r="G848" s="15">
        <v>35247</v>
      </c>
      <c r="H848" s="3">
        <v>-5.4531000000000003E-2</v>
      </c>
      <c r="I848" s="3">
        <v>2.4551999999999998E-3</v>
      </c>
      <c r="J848" s="3">
        <v>1.914486E-3</v>
      </c>
      <c r="K848" s="3">
        <f t="shared" si="164"/>
        <v>-5.4531000000000003E-2</v>
      </c>
      <c r="L848" s="3">
        <f t="shared" si="165"/>
        <v>0.945469</v>
      </c>
      <c r="M848" s="3">
        <f t="shared" si="166"/>
        <v>2.4551999999999998E-3</v>
      </c>
      <c r="N848" s="3">
        <f t="shared" si="165"/>
        <v>1.0024552</v>
      </c>
      <c r="O848" s="3">
        <f t="shared" si="167"/>
        <v>1.914486E-3</v>
      </c>
      <c r="P848" s="3">
        <f t="shared" si="160"/>
        <v>1.001914486</v>
      </c>
      <c r="Q848" s="3">
        <f t="shared" si="159"/>
        <v>-3.1736519999999997E-2</v>
      </c>
      <c r="R848" s="3">
        <f t="shared" si="161"/>
        <v>0.96826347999999995</v>
      </c>
      <c r="S848" s="17">
        <f t="shared" si="162"/>
        <v>122.23334583624842</v>
      </c>
      <c r="T848" s="18">
        <f>IF(S848&lt;MAX(S$2:S848),(S848-MAX($S$2:S848))/MAX($S$2:S848),"")</f>
        <v>-3.1736520000000011E-2</v>
      </c>
      <c r="U848" s="18">
        <f t="shared" si="158"/>
        <v>-3.1736520000000011E-2</v>
      </c>
      <c r="V848" s="18">
        <f t="shared" si="157"/>
        <v>-3.1736520000000011E-2</v>
      </c>
      <c r="W848" s="18" t="str">
        <f t="shared" si="163"/>
        <v/>
      </c>
      <c r="X848" s="16" t="str">
        <f>IF(W848&lt;0,COUNTIF($V$2:V848,W848),"")</f>
        <v/>
      </c>
      <c r="Y848" s="16" t="str">
        <f>IF(W848&lt;0,COUNTIF(U848:$U$1045,W848)-1,"")</f>
        <v/>
      </c>
      <c r="Z848" s="20" t="str">
        <f t="shared" ref="Z848:Z911" si="168">IF(W848&lt;0,Y848+X848,"")</f>
        <v/>
      </c>
      <c r="AA848" s="15" t="str">
        <f>IF(W848=MIN(W:W),G848,"")</f>
        <v/>
      </c>
    </row>
    <row r="849" spans="7:27" x14ac:dyDescent="0.2">
      <c r="G849" s="15">
        <v>35278</v>
      </c>
      <c r="H849" s="3">
        <v>3.1896000000000001E-2</v>
      </c>
      <c r="I849" s="3">
        <v>-4.8260000000000002E-4</v>
      </c>
      <c r="J849" s="3">
        <v>1.910828E-3</v>
      </c>
      <c r="K849" s="3">
        <f t="shared" si="164"/>
        <v>3.1896000000000001E-2</v>
      </c>
      <c r="L849" s="3">
        <f t="shared" si="165"/>
        <v>1.0318959999999999</v>
      </c>
      <c r="M849" s="3">
        <f t="shared" si="166"/>
        <v>-4.8260000000000002E-4</v>
      </c>
      <c r="N849" s="3">
        <f t="shared" si="165"/>
        <v>0.9995174</v>
      </c>
      <c r="O849" s="3">
        <f t="shared" si="167"/>
        <v>1.910828E-3</v>
      </c>
      <c r="P849" s="3">
        <f t="shared" si="160"/>
        <v>1.001910828</v>
      </c>
      <c r="Q849" s="3">
        <f t="shared" si="159"/>
        <v>1.8944560000000003E-2</v>
      </c>
      <c r="R849" s="3">
        <f t="shared" si="161"/>
        <v>1.01894456</v>
      </c>
      <c r="S849" s="17">
        <f t="shared" si="162"/>
        <v>124.54900279044398</v>
      </c>
      <c r="T849" s="18">
        <f>IF(S849&lt;MAX(S$2:S849),(S849-MAX($S$2:S849))/MAX($S$2:S849),"")</f>
        <v>-1.3393194407331197E-2</v>
      </c>
      <c r="U849" s="18">
        <f t="shared" si="158"/>
        <v>-3.1736520000000011E-2</v>
      </c>
      <c r="V849" s="18">
        <f t="shared" si="157"/>
        <v>-1.3393194407331197E-2</v>
      </c>
      <c r="W849" s="18" t="str">
        <f t="shared" si="163"/>
        <v/>
      </c>
      <c r="X849" s="16" t="str">
        <f>IF(W849&lt;0,COUNTIF($V$2:V849,W849),"")</f>
        <v/>
      </c>
      <c r="Y849" s="16" t="str">
        <f>IF(W849&lt;0,COUNTIF(U849:$U$1045,W849)-1,"")</f>
        <v/>
      </c>
      <c r="Z849" s="20" t="str">
        <f t="shared" si="168"/>
        <v/>
      </c>
      <c r="AA849" s="15" t="str">
        <f>IF(W849=MIN(W:W),G849,"")</f>
        <v/>
      </c>
    </row>
    <row r="850" spans="7:27" x14ac:dyDescent="0.2">
      <c r="G850" s="15">
        <v>35309</v>
      </c>
      <c r="H850" s="3">
        <v>5.4530000000000002E-2</v>
      </c>
      <c r="I850" s="3">
        <v>1.5545099999999999E-2</v>
      </c>
      <c r="J850" s="3">
        <v>3.1786399999999999E-3</v>
      </c>
      <c r="K850" s="3">
        <f t="shared" si="164"/>
        <v>5.4530000000000002E-2</v>
      </c>
      <c r="L850" s="3">
        <f t="shared" si="165"/>
        <v>1.05453</v>
      </c>
      <c r="M850" s="3">
        <f t="shared" si="166"/>
        <v>1.5545099999999999E-2</v>
      </c>
      <c r="N850" s="3">
        <f t="shared" si="165"/>
        <v>1.0155451</v>
      </c>
      <c r="O850" s="3">
        <f t="shared" si="167"/>
        <v>3.1786399999999999E-3</v>
      </c>
      <c r="P850" s="3">
        <f t="shared" si="160"/>
        <v>1.00317864</v>
      </c>
      <c r="Q850" s="3">
        <f t="shared" si="159"/>
        <v>3.8936039999999998E-2</v>
      </c>
      <c r="R850" s="3">
        <f t="shared" si="161"/>
        <v>1.0389360400000001</v>
      </c>
      <c r="S850" s="17">
        <f t="shared" si="162"/>
        <v>129.39844774505283</v>
      </c>
      <c r="T850" s="18" t="str">
        <f>IF(S850&lt;MAX(S$2:S850),(S850-MAX($S$2:S850))/MAX($S$2:S850),"")</f>
        <v/>
      </c>
      <c r="U850" s="18" t="str">
        <f t="shared" si="158"/>
        <v/>
      </c>
      <c r="V850" s="18" t="str">
        <f t="shared" si="157"/>
        <v/>
      </c>
      <c r="W850" s="18" t="str">
        <f t="shared" si="163"/>
        <v/>
      </c>
      <c r="X850" s="16" t="str">
        <f>IF(W850&lt;0,COUNTIF($V$2:V850,W850),"")</f>
        <v/>
      </c>
      <c r="Y850" s="16" t="str">
        <f>IF(W850&lt;0,COUNTIF(U850:$U$1045,W850)-1,"")</f>
        <v/>
      </c>
      <c r="Z850" s="20" t="str">
        <f t="shared" si="168"/>
        <v/>
      </c>
      <c r="AA850" s="15" t="str">
        <f>IF(W850=MIN(W:W),G850,"")</f>
        <v/>
      </c>
    </row>
    <row r="851" spans="7:27" x14ac:dyDescent="0.2">
      <c r="G851" s="15">
        <v>35339</v>
      </c>
      <c r="H851" s="3">
        <v>1.3327E-2</v>
      </c>
      <c r="I851" s="3">
        <v>1.8256999999999999E-2</v>
      </c>
      <c r="J851" s="3">
        <v>3.1685680000000001E-3</v>
      </c>
      <c r="K851" s="3">
        <f t="shared" si="164"/>
        <v>1.3327E-2</v>
      </c>
      <c r="L851" s="3">
        <f t="shared" si="165"/>
        <v>1.0133270000000001</v>
      </c>
      <c r="M851" s="3">
        <f t="shared" si="166"/>
        <v>1.8256999999999999E-2</v>
      </c>
      <c r="N851" s="3">
        <f t="shared" si="165"/>
        <v>1.018257</v>
      </c>
      <c r="O851" s="3">
        <f t="shared" si="167"/>
        <v>3.1685680000000001E-3</v>
      </c>
      <c r="P851" s="3">
        <f t="shared" si="160"/>
        <v>1.003168568</v>
      </c>
      <c r="Q851" s="3">
        <f t="shared" si="159"/>
        <v>1.5299E-2</v>
      </c>
      <c r="R851" s="3">
        <f t="shared" si="161"/>
        <v>1.015299</v>
      </c>
      <c r="S851" s="17">
        <f t="shared" si="162"/>
        <v>131.3781145971044</v>
      </c>
      <c r="T851" s="18" t="str">
        <f>IF(S851&lt;MAX(S$2:S851),(S851-MAX($S$2:S851))/MAX($S$2:S851),"")</f>
        <v/>
      </c>
      <c r="U851" s="18" t="str">
        <f t="shared" si="158"/>
        <v/>
      </c>
      <c r="V851" s="18" t="str">
        <f t="shared" si="157"/>
        <v/>
      </c>
      <c r="W851" s="18" t="str">
        <f t="shared" si="163"/>
        <v/>
      </c>
      <c r="X851" s="16" t="str">
        <f>IF(W851&lt;0,COUNTIF($V$2:V851,W851),"")</f>
        <v/>
      </c>
      <c r="Y851" s="16" t="str">
        <f>IF(W851&lt;0,COUNTIF(U851:$U$1045,W851)-1,"")</f>
        <v/>
      </c>
      <c r="Z851" s="20" t="str">
        <f t="shared" si="168"/>
        <v/>
      </c>
      <c r="AA851" s="15" t="str">
        <f>IF(W851=MIN(W:W),G851,"")</f>
        <v/>
      </c>
    </row>
    <row r="852" spans="7:27" x14ac:dyDescent="0.2">
      <c r="G852" s="15">
        <v>35370</v>
      </c>
      <c r="H852" s="3">
        <v>6.6732E-2</v>
      </c>
      <c r="I852" s="3">
        <v>1.4932000000000001E-2</v>
      </c>
      <c r="J852" s="3">
        <v>1.895136E-3</v>
      </c>
      <c r="K852" s="3">
        <f t="shared" si="164"/>
        <v>6.6732E-2</v>
      </c>
      <c r="L852" s="3">
        <f t="shared" si="165"/>
        <v>1.066732</v>
      </c>
      <c r="M852" s="3">
        <f t="shared" si="166"/>
        <v>1.4932000000000001E-2</v>
      </c>
      <c r="N852" s="3">
        <f t="shared" si="165"/>
        <v>1.0149319999999999</v>
      </c>
      <c r="O852" s="3">
        <f t="shared" si="167"/>
        <v>1.895136E-3</v>
      </c>
      <c r="P852" s="3">
        <f t="shared" si="160"/>
        <v>1.0018951359999999</v>
      </c>
      <c r="Q852" s="3">
        <f t="shared" si="159"/>
        <v>4.6011999999999997E-2</v>
      </c>
      <c r="R852" s="3">
        <f t="shared" si="161"/>
        <v>1.0460119999999999</v>
      </c>
      <c r="S852" s="17">
        <f t="shared" si="162"/>
        <v>137.42308440594635</v>
      </c>
      <c r="T852" s="18" t="str">
        <f>IF(S852&lt;MAX(S$2:S852),(S852-MAX($S$2:S852))/MAX($S$2:S852),"")</f>
        <v/>
      </c>
      <c r="U852" s="18" t="str">
        <f t="shared" si="158"/>
        <v/>
      </c>
      <c r="V852" s="18" t="str">
        <f t="shared" si="157"/>
        <v/>
      </c>
      <c r="W852" s="18" t="str">
        <f t="shared" si="163"/>
        <v/>
      </c>
      <c r="X852" s="16" t="str">
        <f>IF(W852&lt;0,COUNTIF($V$2:V852,W852),"")</f>
        <v/>
      </c>
      <c r="Y852" s="16" t="str">
        <f>IF(W852&lt;0,COUNTIF(U852:$U$1045,W852)-1,"")</f>
        <v/>
      </c>
      <c r="Z852" s="20" t="str">
        <f t="shared" si="168"/>
        <v/>
      </c>
      <c r="AA852" s="15" t="str">
        <f>IF(W852=MIN(W:W),G852,"")</f>
        <v/>
      </c>
    </row>
    <row r="853" spans="7:27" x14ac:dyDescent="0.2">
      <c r="G853" s="15">
        <v>35400</v>
      </c>
      <c r="H853" s="3">
        <v>-1.2343E-2</v>
      </c>
      <c r="I853" s="3">
        <v>-7.8308000000000006E-3</v>
      </c>
      <c r="J853" s="3">
        <v>0</v>
      </c>
      <c r="K853" s="3">
        <f t="shared" si="164"/>
        <v>-1.2343E-2</v>
      </c>
      <c r="L853" s="3">
        <f t="shared" si="165"/>
        <v>0.98765700000000001</v>
      </c>
      <c r="M853" s="3">
        <f t="shared" si="166"/>
        <v>-7.8308000000000006E-3</v>
      </c>
      <c r="N853" s="3">
        <f t="shared" si="165"/>
        <v>0.99216919999999997</v>
      </c>
      <c r="O853" s="3">
        <f t="shared" si="167"/>
        <v>0</v>
      </c>
      <c r="P853" s="3">
        <f t="shared" si="160"/>
        <v>1</v>
      </c>
      <c r="Q853" s="3">
        <f t="shared" si="159"/>
        <v>-1.053812E-2</v>
      </c>
      <c r="R853" s="3">
        <f t="shared" si="161"/>
        <v>0.98946188000000002</v>
      </c>
      <c r="S853" s="17">
        <f t="shared" si="162"/>
        <v>135.97490345170635</v>
      </c>
      <c r="T853" s="18">
        <f>IF(S853&lt;MAX(S$2:S853),(S853-MAX($S$2:S853))/MAX($S$2:S853),"")</f>
        <v>-1.0538120000000073E-2</v>
      </c>
      <c r="U853" s="18">
        <f t="shared" si="158"/>
        <v>-1.0538120000000073E-2</v>
      </c>
      <c r="V853" s="18">
        <f t="shared" si="157"/>
        <v>-1.0538120000000073E-2</v>
      </c>
      <c r="W853" s="18" t="str">
        <f t="shared" si="163"/>
        <v/>
      </c>
      <c r="X853" s="16" t="str">
        <f>IF(W853&lt;0,COUNTIF($V$2:V853,W853),"")</f>
        <v/>
      </c>
      <c r="Y853" s="16" t="str">
        <f>IF(W853&lt;0,COUNTIF(U853:$U$1045,W853)-1,"")</f>
        <v/>
      </c>
      <c r="Z853" s="20" t="str">
        <f t="shared" si="168"/>
        <v/>
      </c>
      <c r="AA853" s="15" t="str">
        <f>IF(W853=MIN(W:W),G853,"")</f>
        <v/>
      </c>
    </row>
    <row r="854" spans="7:27" x14ac:dyDescent="0.2">
      <c r="G854" s="15">
        <v>35431</v>
      </c>
      <c r="H854" s="3">
        <v>5.4240999999999998E-2</v>
      </c>
      <c r="I854" s="3">
        <v>2.4813999999999999E-3</v>
      </c>
      <c r="J854" s="3">
        <v>3.1525849999999998E-3</v>
      </c>
      <c r="K854" s="3">
        <f t="shared" si="164"/>
        <v>5.4240999999999998E-2</v>
      </c>
      <c r="L854" s="3">
        <f t="shared" si="165"/>
        <v>1.054241</v>
      </c>
      <c r="M854" s="3">
        <f t="shared" si="166"/>
        <v>2.4813999999999999E-3</v>
      </c>
      <c r="N854" s="3">
        <f t="shared" si="165"/>
        <v>1.0024814</v>
      </c>
      <c r="O854" s="3">
        <f t="shared" si="167"/>
        <v>3.1525849999999998E-3</v>
      </c>
      <c r="P854" s="3">
        <f t="shared" si="160"/>
        <v>1.003152585</v>
      </c>
      <c r="Q854" s="3">
        <f t="shared" si="159"/>
        <v>3.3537159999999996E-2</v>
      </c>
      <c r="R854" s="3">
        <f t="shared" si="161"/>
        <v>1.0335371600000001</v>
      </c>
      <c r="S854" s="17">
        <f t="shared" si="162"/>
        <v>140.53511554475079</v>
      </c>
      <c r="T854" s="18" t="str">
        <f>IF(S854&lt;MAX(S$2:S854),(S854-MAX($S$2:S854))/MAX($S$2:S854),"")</f>
        <v/>
      </c>
      <c r="U854" s="18" t="str">
        <f t="shared" si="158"/>
        <v/>
      </c>
      <c r="V854" s="18" t="str">
        <f t="shared" si="157"/>
        <v/>
      </c>
      <c r="W854" s="18" t="str">
        <f t="shared" si="163"/>
        <v/>
      </c>
      <c r="X854" s="16" t="str">
        <f>IF(W854&lt;0,COUNTIF($V$2:V854,W854),"")</f>
        <v/>
      </c>
      <c r="Y854" s="16" t="str">
        <f>IF(W854&lt;0,COUNTIF(U854:$U$1045,W854)-1,"")</f>
        <v/>
      </c>
      <c r="Z854" s="20" t="str">
        <f t="shared" si="168"/>
        <v/>
      </c>
      <c r="AA854" s="15" t="str">
        <f>IF(W854=MIN(W:W),G854,"")</f>
        <v/>
      </c>
    </row>
    <row r="855" spans="7:27" x14ac:dyDescent="0.2">
      <c r="G855" s="15">
        <v>35462</v>
      </c>
      <c r="H855" s="3">
        <v>-8.9800000000000004E-4</v>
      </c>
      <c r="I855" s="3">
        <v>1.939E-4</v>
      </c>
      <c r="J855" s="3">
        <v>3.1426779999999999E-3</v>
      </c>
      <c r="K855" s="3">
        <f t="shared" si="164"/>
        <v>-8.9800000000000004E-4</v>
      </c>
      <c r="L855" s="3">
        <f t="shared" si="165"/>
        <v>0.99910200000000005</v>
      </c>
      <c r="M855" s="3">
        <f t="shared" si="166"/>
        <v>1.939E-4</v>
      </c>
      <c r="N855" s="3">
        <f t="shared" si="165"/>
        <v>1.0001939</v>
      </c>
      <c r="O855" s="3">
        <f t="shared" si="167"/>
        <v>3.1426779999999999E-3</v>
      </c>
      <c r="P855" s="3">
        <f t="shared" si="160"/>
        <v>1.0031426779999999</v>
      </c>
      <c r="Q855" s="3">
        <f t="shared" si="159"/>
        <v>-4.6123999999999997E-4</v>
      </c>
      <c r="R855" s="3">
        <f t="shared" si="161"/>
        <v>0.99953875999999997</v>
      </c>
      <c r="S855" s="17">
        <f t="shared" si="162"/>
        <v>140.47029512805693</v>
      </c>
      <c r="T855" s="18">
        <f>IF(S855&lt;MAX(S$2:S855),(S855-MAX($S$2:S855))/MAX($S$2:S855),"")</f>
        <v>-4.612400000000126E-4</v>
      </c>
      <c r="U855" s="18">
        <f t="shared" si="158"/>
        <v>-4.612400000000126E-4</v>
      </c>
      <c r="V855" s="18">
        <f t="shared" si="157"/>
        <v>-3.2525963642195149E-2</v>
      </c>
      <c r="W855" s="18" t="str">
        <f t="shared" si="163"/>
        <v/>
      </c>
      <c r="X855" s="16" t="str">
        <f>IF(W855&lt;0,COUNTIF($V$2:V855,W855),"")</f>
        <v/>
      </c>
      <c r="Y855" s="16" t="str">
        <f>IF(W855&lt;0,COUNTIF(U855:$U$1045,W855)-1,"")</f>
        <v/>
      </c>
      <c r="Z855" s="20" t="str">
        <f t="shared" si="168"/>
        <v/>
      </c>
      <c r="AA855" s="15" t="str">
        <f>IF(W855=MIN(W:W),G855,"")</f>
        <v/>
      </c>
    </row>
    <row r="856" spans="7:27" x14ac:dyDescent="0.2">
      <c r="G856" s="15">
        <v>35490</v>
      </c>
      <c r="H856" s="3">
        <v>-4.5867999999999999E-2</v>
      </c>
      <c r="I856" s="3">
        <v>-1.13968E-2</v>
      </c>
      <c r="J856" s="3">
        <v>2.506266E-3</v>
      </c>
      <c r="K856" s="3">
        <f t="shared" si="164"/>
        <v>-4.5867999999999999E-2</v>
      </c>
      <c r="L856" s="3">
        <f t="shared" si="165"/>
        <v>0.95413199999999998</v>
      </c>
      <c r="M856" s="3">
        <f t="shared" si="166"/>
        <v>-1.13968E-2</v>
      </c>
      <c r="N856" s="3">
        <f t="shared" si="165"/>
        <v>0.98860320000000002</v>
      </c>
      <c r="O856" s="3">
        <f t="shared" si="167"/>
        <v>2.506266E-3</v>
      </c>
      <c r="P856" s="3">
        <f t="shared" si="160"/>
        <v>1.0025062659999999</v>
      </c>
      <c r="Q856" s="3">
        <f t="shared" si="159"/>
        <v>-3.207952E-2</v>
      </c>
      <c r="R856" s="3">
        <f t="shared" si="161"/>
        <v>0.96792047999999997</v>
      </c>
      <c r="S856" s="17">
        <f t="shared" si="162"/>
        <v>135.96407548609054</v>
      </c>
      <c r="T856" s="18">
        <f>IF(S856&lt;MAX(S$2:S856),(S856-MAX($S$2:S856))/MAX($S$2:S856),"")</f>
        <v>-3.2525963642195149E-2</v>
      </c>
      <c r="U856" s="18">
        <f t="shared" si="158"/>
        <v>-3.2525963642195149E-2</v>
      </c>
      <c r="V856" s="18">
        <f t="shared" si="157"/>
        <v>-3.2525963642195149E-2</v>
      </c>
      <c r="W856" s="18" t="str">
        <f t="shared" si="163"/>
        <v/>
      </c>
      <c r="X856" s="16" t="str">
        <f>IF(W856&lt;0,COUNTIF($V$2:V856,W856),"")</f>
        <v/>
      </c>
      <c r="Y856" s="16" t="str">
        <f>IF(W856&lt;0,COUNTIF(U856:$U$1045,W856)-1,"")</f>
        <v/>
      </c>
      <c r="Z856" s="20" t="str">
        <f t="shared" si="168"/>
        <v/>
      </c>
      <c r="AA856" s="15" t="str">
        <f>IF(W856=MIN(W:W),G856,"")</f>
        <v/>
      </c>
    </row>
    <row r="857" spans="7:27" x14ac:dyDescent="0.2">
      <c r="G857" s="15">
        <v>35521</v>
      </c>
      <c r="H857" s="3">
        <v>4.4978999999999998E-2</v>
      </c>
      <c r="I857" s="3">
        <v>1.48025E-2</v>
      </c>
      <c r="J857" s="3">
        <v>1.25E-3</v>
      </c>
      <c r="K857" s="3">
        <f t="shared" si="164"/>
        <v>4.4978999999999998E-2</v>
      </c>
      <c r="L857" s="3">
        <f t="shared" si="165"/>
        <v>1.0449790000000001</v>
      </c>
      <c r="M857" s="3">
        <f t="shared" si="166"/>
        <v>1.48025E-2</v>
      </c>
      <c r="N857" s="3">
        <f t="shared" si="165"/>
        <v>1.0148025000000001</v>
      </c>
      <c r="O857" s="3">
        <f t="shared" si="167"/>
        <v>1.25E-3</v>
      </c>
      <c r="P857" s="3">
        <f t="shared" si="160"/>
        <v>1.00125</v>
      </c>
      <c r="Q857" s="3">
        <f t="shared" si="159"/>
        <v>3.2908399999999997E-2</v>
      </c>
      <c r="R857" s="3">
        <f t="shared" si="161"/>
        <v>1.0329083999999999</v>
      </c>
      <c r="S857" s="17">
        <f t="shared" si="162"/>
        <v>140.438435667817</v>
      </c>
      <c r="T857" s="18">
        <f>IF(S857&lt;MAX(S$2:S857),(S857-MAX($S$2:S857))/MAX($S$2:S857),"")</f>
        <v>-6.8794106411792437E-4</v>
      </c>
      <c r="U857" s="18">
        <f t="shared" si="158"/>
        <v>-3.2525963642195149E-2</v>
      </c>
      <c r="V857" s="18">
        <f t="shared" si="157"/>
        <v>-6.8794106411792437E-4</v>
      </c>
      <c r="W857" s="18" t="str">
        <f t="shared" si="163"/>
        <v/>
      </c>
      <c r="X857" s="16" t="str">
        <f>IF(W857&lt;0,COUNTIF($V$2:V857,W857),"")</f>
        <v/>
      </c>
      <c r="Y857" s="16" t="str">
        <f>IF(W857&lt;0,COUNTIF(U857:$U$1045,W857)-1,"")</f>
        <v/>
      </c>
      <c r="Z857" s="20" t="str">
        <f t="shared" si="168"/>
        <v/>
      </c>
      <c r="AA857" s="15" t="str">
        <f>IF(W857=MIN(W:W),G857,"")</f>
        <v/>
      </c>
    </row>
    <row r="858" spans="7:27" x14ac:dyDescent="0.2">
      <c r="G858" s="15">
        <v>35551</v>
      </c>
      <c r="H858" s="3">
        <v>7.2303000000000006E-2</v>
      </c>
      <c r="I858" s="3">
        <v>7.7451999999999998E-3</v>
      </c>
      <c r="J858" s="3">
        <v>-6.2421999999999998E-4</v>
      </c>
      <c r="K858" s="3">
        <f t="shared" si="164"/>
        <v>7.2303000000000006E-2</v>
      </c>
      <c r="L858" s="3">
        <f t="shared" si="165"/>
        <v>1.072303</v>
      </c>
      <c r="M858" s="3">
        <f t="shared" si="166"/>
        <v>7.7451999999999998E-3</v>
      </c>
      <c r="N858" s="3">
        <f t="shared" si="165"/>
        <v>1.0077452</v>
      </c>
      <c r="O858" s="3">
        <f t="shared" si="167"/>
        <v>-6.2421999999999998E-4</v>
      </c>
      <c r="P858" s="3">
        <f t="shared" si="160"/>
        <v>0.99937578000000005</v>
      </c>
      <c r="Q858" s="3">
        <f t="shared" si="159"/>
        <v>4.6479880000000008E-2</v>
      </c>
      <c r="R858" s="3">
        <f t="shared" si="161"/>
        <v>1.0464798799999999</v>
      </c>
      <c r="S858" s="17">
        <f t="shared" si="162"/>
        <v>146.96599730504485</v>
      </c>
      <c r="T858" s="18" t="str">
        <f>IF(S858&lt;MAX(S$2:S858),(S858-MAX($S$2:S858))/MAX($S$2:S858),"")</f>
        <v/>
      </c>
      <c r="U858" s="18" t="str">
        <f t="shared" si="158"/>
        <v/>
      </c>
      <c r="V858" s="18" t="str">
        <f t="shared" si="157"/>
        <v/>
      </c>
      <c r="W858" s="18" t="str">
        <f t="shared" si="163"/>
        <v/>
      </c>
      <c r="X858" s="16" t="str">
        <f>IF(W858&lt;0,COUNTIF($V$2:V858,W858),"")</f>
        <v/>
      </c>
      <c r="Y858" s="16" t="str">
        <f>IF(W858&lt;0,COUNTIF(U858:$U$1045,W858)-1,"")</f>
        <v/>
      </c>
      <c r="Z858" s="20" t="str">
        <f t="shared" si="168"/>
        <v/>
      </c>
      <c r="AA858" s="15" t="str">
        <f>IF(W858=MIN(W:W),G858,"")</f>
        <v/>
      </c>
    </row>
    <row r="859" spans="7:27" x14ac:dyDescent="0.2">
      <c r="G859" s="15">
        <v>35582</v>
      </c>
      <c r="H859" s="3">
        <v>4.4818999999999998E-2</v>
      </c>
      <c r="I859" s="3">
        <v>1.0328199999999999E-2</v>
      </c>
      <c r="J859" s="3">
        <v>1.249219E-3</v>
      </c>
      <c r="K859" s="3">
        <f t="shared" si="164"/>
        <v>4.4818999999999998E-2</v>
      </c>
      <c r="L859" s="3">
        <f t="shared" si="165"/>
        <v>1.0448189999999999</v>
      </c>
      <c r="M859" s="3">
        <f t="shared" si="166"/>
        <v>1.0328199999999999E-2</v>
      </c>
      <c r="N859" s="3">
        <f t="shared" si="165"/>
        <v>1.0103282</v>
      </c>
      <c r="O859" s="3">
        <f t="shared" si="167"/>
        <v>1.249219E-3</v>
      </c>
      <c r="P859" s="3">
        <f t="shared" si="160"/>
        <v>1.001249219</v>
      </c>
      <c r="Q859" s="3">
        <f t="shared" si="159"/>
        <v>3.102268E-2</v>
      </c>
      <c r="R859" s="3">
        <f t="shared" si="161"/>
        <v>1.03102268</v>
      </c>
      <c r="S859" s="17">
        <f t="shared" si="162"/>
        <v>151.52527641032012</v>
      </c>
      <c r="T859" s="18" t="str">
        <f>IF(S859&lt;MAX(S$2:S859),(S859-MAX($S$2:S859))/MAX($S$2:S859),"")</f>
        <v/>
      </c>
      <c r="U859" s="18" t="str">
        <f t="shared" si="158"/>
        <v/>
      </c>
      <c r="V859" s="18" t="str">
        <f t="shared" si="157"/>
        <v/>
      </c>
      <c r="W859" s="18" t="str">
        <f t="shared" si="163"/>
        <v/>
      </c>
      <c r="X859" s="16" t="str">
        <f>IF(W859&lt;0,COUNTIF($V$2:V859,W859),"")</f>
        <v/>
      </c>
      <c r="Y859" s="16" t="str">
        <f>IF(W859&lt;0,COUNTIF(U859:$U$1045,W859)-1,"")</f>
        <v/>
      </c>
      <c r="Z859" s="20" t="str">
        <f t="shared" si="168"/>
        <v/>
      </c>
      <c r="AA859" s="15" t="str">
        <f>IF(W859=MIN(W:W),G859,"")</f>
        <v/>
      </c>
    </row>
    <row r="860" spans="7:27" x14ac:dyDescent="0.2">
      <c r="G860" s="15">
        <v>35612</v>
      </c>
      <c r="H860" s="3">
        <v>7.7620999999999996E-2</v>
      </c>
      <c r="I860" s="3">
        <v>2.6410400000000001E-2</v>
      </c>
      <c r="J860" s="3">
        <v>1.247661E-3</v>
      </c>
      <c r="K860" s="3">
        <f t="shared" si="164"/>
        <v>7.7620999999999996E-2</v>
      </c>
      <c r="L860" s="3">
        <f t="shared" si="165"/>
        <v>1.0776209999999999</v>
      </c>
      <c r="M860" s="3">
        <f t="shared" si="166"/>
        <v>2.6410400000000001E-2</v>
      </c>
      <c r="N860" s="3">
        <f t="shared" si="165"/>
        <v>1.0264104000000001</v>
      </c>
      <c r="O860" s="3">
        <f t="shared" si="167"/>
        <v>1.247661E-3</v>
      </c>
      <c r="P860" s="3">
        <f t="shared" si="160"/>
        <v>1.0012476610000001</v>
      </c>
      <c r="Q860" s="3">
        <f t="shared" si="159"/>
        <v>5.7136760000000002E-2</v>
      </c>
      <c r="R860" s="3">
        <f t="shared" si="161"/>
        <v>1.0571367599999999</v>
      </c>
      <c r="S860" s="17">
        <f t="shared" si="162"/>
        <v>160.18293976251022</v>
      </c>
      <c r="T860" s="18" t="str">
        <f>IF(S860&lt;MAX(S$2:S860),(S860-MAX($S$2:S860))/MAX($S$2:S860),"")</f>
        <v/>
      </c>
      <c r="U860" s="18" t="str">
        <f t="shared" si="158"/>
        <v/>
      </c>
      <c r="V860" s="18" t="str">
        <f t="shared" si="157"/>
        <v/>
      </c>
      <c r="W860" s="18" t="str">
        <f t="shared" si="163"/>
        <v/>
      </c>
      <c r="X860" s="16" t="str">
        <f>IF(W860&lt;0,COUNTIF($V$2:V860,W860),"")</f>
        <v/>
      </c>
      <c r="Y860" s="16" t="str">
        <f>IF(W860&lt;0,COUNTIF(U860:$U$1045,W860)-1,"")</f>
        <v/>
      </c>
      <c r="Z860" s="20" t="str">
        <f t="shared" si="168"/>
        <v/>
      </c>
      <c r="AA860" s="15" t="str">
        <f>IF(W860=MIN(W:W),G860,"")</f>
        <v/>
      </c>
    </row>
    <row r="861" spans="7:27" x14ac:dyDescent="0.2">
      <c r="G861" s="15">
        <v>35643</v>
      </c>
      <c r="H861" s="3">
        <v>-3.6998999999999997E-2</v>
      </c>
      <c r="I861" s="3">
        <v>-9.7561999999999996E-3</v>
      </c>
      <c r="J861" s="3">
        <v>1.869159E-3</v>
      </c>
      <c r="K861" s="3">
        <f t="shared" si="164"/>
        <v>-3.6998999999999997E-2</v>
      </c>
      <c r="L861" s="3">
        <f t="shared" si="165"/>
        <v>0.963001</v>
      </c>
      <c r="M861" s="3">
        <f t="shared" si="166"/>
        <v>-9.7561999999999996E-3</v>
      </c>
      <c r="N861" s="3">
        <f t="shared" si="165"/>
        <v>0.99024380000000001</v>
      </c>
      <c r="O861" s="3">
        <f t="shared" si="167"/>
        <v>1.869159E-3</v>
      </c>
      <c r="P861" s="3">
        <f t="shared" si="160"/>
        <v>1.001869159</v>
      </c>
      <c r="Q861" s="3">
        <f t="shared" si="159"/>
        <v>-2.6101879999999997E-2</v>
      </c>
      <c r="R861" s="3">
        <f t="shared" si="161"/>
        <v>0.97389811999999998</v>
      </c>
      <c r="S861" s="17">
        <f t="shared" si="162"/>
        <v>156.00186389078195</v>
      </c>
      <c r="T861" s="18">
        <f>IF(S861&lt;MAX(S$2:S861),(S861-MAX($S$2:S861))/MAX($S$2:S861),"")</f>
        <v>-2.6101879999999987E-2</v>
      </c>
      <c r="U861" s="18">
        <f t="shared" si="158"/>
        <v>-2.6101879999999987E-2</v>
      </c>
      <c r="V861" s="18">
        <f t="shared" si="157"/>
        <v>-2.6101879999999987E-2</v>
      </c>
      <c r="W861" s="18" t="str">
        <f t="shared" si="163"/>
        <v/>
      </c>
      <c r="X861" s="16" t="str">
        <f>IF(W861&lt;0,COUNTIF($V$2:V861,W861),"")</f>
        <v/>
      </c>
      <c r="Y861" s="16" t="str">
        <f>IF(W861&lt;0,COUNTIF(U861:$U$1045,W861)-1,"")</f>
        <v/>
      </c>
      <c r="Z861" s="20" t="str">
        <f t="shared" si="168"/>
        <v/>
      </c>
      <c r="AA861" s="15" t="str">
        <f>IF(W861=MIN(W:W),G861,"")</f>
        <v/>
      </c>
    </row>
    <row r="862" spans="7:27" x14ac:dyDescent="0.2">
      <c r="G862" s="15">
        <v>35674</v>
      </c>
      <c r="H862" s="3">
        <v>5.7646000000000003E-2</v>
      </c>
      <c r="I862" s="3">
        <v>1.5109300000000001E-2</v>
      </c>
      <c r="J862" s="3">
        <v>2.487562E-3</v>
      </c>
      <c r="K862" s="3">
        <f t="shared" si="164"/>
        <v>5.7646000000000003E-2</v>
      </c>
      <c r="L862" s="3">
        <f t="shared" si="165"/>
        <v>1.0576460000000001</v>
      </c>
      <c r="M862" s="3">
        <f t="shared" si="166"/>
        <v>1.5109300000000001E-2</v>
      </c>
      <c r="N862" s="3">
        <f t="shared" si="165"/>
        <v>1.0151093</v>
      </c>
      <c r="O862" s="3">
        <f t="shared" si="167"/>
        <v>2.487562E-3</v>
      </c>
      <c r="P862" s="3">
        <f t="shared" si="160"/>
        <v>1.002487562</v>
      </c>
      <c r="Q862" s="3">
        <f t="shared" si="159"/>
        <v>4.0631320000000005E-2</v>
      </c>
      <c r="R862" s="3">
        <f t="shared" si="161"/>
        <v>1.0406313199999999</v>
      </c>
      <c r="S862" s="17">
        <f t="shared" si="162"/>
        <v>162.34042554312475</v>
      </c>
      <c r="T862" s="18" t="str">
        <f>IF(S862&lt;MAX(S$2:S862),(S862-MAX($S$2:S862))/MAX($S$2:S862),"")</f>
        <v/>
      </c>
      <c r="U862" s="18" t="str">
        <f t="shared" si="158"/>
        <v/>
      </c>
      <c r="V862" s="18" t="str">
        <f t="shared" si="157"/>
        <v/>
      </c>
      <c r="W862" s="18" t="str">
        <f t="shared" si="163"/>
        <v/>
      </c>
      <c r="X862" s="16" t="str">
        <f>IF(W862&lt;0,COUNTIF($V$2:V862,W862),"")</f>
        <v/>
      </c>
      <c r="Y862" s="16" t="str">
        <f>IF(W862&lt;0,COUNTIF(U862:$U$1045,W862)-1,"")</f>
        <v/>
      </c>
      <c r="Z862" s="20" t="str">
        <f t="shared" si="168"/>
        <v/>
      </c>
      <c r="AA862" s="15" t="str">
        <f>IF(W862=MIN(W:W),G862,"")</f>
        <v/>
      </c>
    </row>
    <row r="863" spans="7:27" x14ac:dyDescent="0.2">
      <c r="G863" s="15">
        <v>35704</v>
      </c>
      <c r="H863" s="3">
        <v>-3.3716000000000003E-2</v>
      </c>
      <c r="I863" s="3">
        <v>1.5020500000000001E-2</v>
      </c>
      <c r="J863" s="3">
        <v>2.48139E-3</v>
      </c>
      <c r="K863" s="3">
        <f t="shared" si="164"/>
        <v>-3.3716000000000003E-2</v>
      </c>
      <c r="L863" s="3">
        <f t="shared" si="165"/>
        <v>0.96628400000000003</v>
      </c>
      <c r="M863" s="3">
        <f t="shared" si="166"/>
        <v>1.5020500000000001E-2</v>
      </c>
      <c r="N863" s="3">
        <f t="shared" si="165"/>
        <v>1.0150205000000001</v>
      </c>
      <c r="O863" s="3">
        <f t="shared" si="167"/>
        <v>2.48139E-3</v>
      </c>
      <c r="P863" s="3">
        <f t="shared" si="160"/>
        <v>1.00248139</v>
      </c>
      <c r="Q863" s="3">
        <f t="shared" si="159"/>
        <v>-1.4221399999999999E-2</v>
      </c>
      <c r="R863" s="3">
        <f t="shared" si="161"/>
        <v>0.98577859999999995</v>
      </c>
      <c r="S863" s="17">
        <f t="shared" si="162"/>
        <v>160.03171741530576</v>
      </c>
      <c r="T863" s="18">
        <f>IF(S863&lt;MAX(S$2:S863),(S863-MAX($S$2:S863))/MAX($S$2:S863),"")</f>
        <v>-1.4221399999999964E-2</v>
      </c>
      <c r="U863" s="18">
        <f t="shared" si="158"/>
        <v>-1.4221399999999964E-2</v>
      </c>
      <c r="V863" s="18">
        <f t="shared" si="157"/>
        <v>-1.4221399999999964E-2</v>
      </c>
      <c r="W863" s="18" t="str">
        <f t="shared" si="163"/>
        <v/>
      </c>
      <c r="X863" s="16" t="str">
        <f>IF(W863&lt;0,COUNTIF($V$2:V863,W863),"")</f>
        <v/>
      </c>
      <c r="Y863" s="16" t="str">
        <f>IF(W863&lt;0,COUNTIF(U863:$U$1045,W863)-1,"")</f>
        <v/>
      </c>
      <c r="Z863" s="20" t="str">
        <f t="shared" si="168"/>
        <v/>
      </c>
      <c r="AA863" s="15" t="str">
        <f>IF(W863=MIN(W:W),G863,"")</f>
        <v/>
      </c>
    </row>
    <row r="864" spans="7:27" x14ac:dyDescent="0.2">
      <c r="G864" s="15">
        <v>35735</v>
      </c>
      <c r="H864" s="3">
        <v>3.3959999999999997E-2</v>
      </c>
      <c r="I864" s="3">
        <v>-1.439E-4</v>
      </c>
      <c r="J864" s="3">
        <v>-6.1881200000000005E-4</v>
      </c>
      <c r="K864" s="3">
        <f t="shared" si="164"/>
        <v>3.3959999999999997E-2</v>
      </c>
      <c r="L864" s="3">
        <f t="shared" si="165"/>
        <v>1.03396</v>
      </c>
      <c r="M864" s="3">
        <f t="shared" si="166"/>
        <v>-1.439E-4</v>
      </c>
      <c r="N864" s="3">
        <f t="shared" si="165"/>
        <v>0.99985610000000003</v>
      </c>
      <c r="O864" s="3">
        <f t="shared" si="167"/>
        <v>-6.1881200000000005E-4</v>
      </c>
      <c r="P864" s="3">
        <f t="shared" si="160"/>
        <v>0.99938118799999998</v>
      </c>
      <c r="Q864" s="3">
        <f t="shared" si="159"/>
        <v>2.0318439999999997E-2</v>
      </c>
      <c r="R864" s="3">
        <f t="shared" si="161"/>
        <v>1.02031844</v>
      </c>
      <c r="S864" s="17">
        <f t="shared" si="162"/>
        <v>163.28331226370562</v>
      </c>
      <c r="T864" s="18" t="str">
        <f>IF(S864&lt;MAX(S$2:S864),(S864-MAX($S$2:S864))/MAX($S$2:S864),"")</f>
        <v/>
      </c>
      <c r="U864" s="18" t="str">
        <f t="shared" si="158"/>
        <v/>
      </c>
      <c r="V864" s="18" t="str">
        <f t="shared" si="157"/>
        <v/>
      </c>
      <c r="W864" s="18" t="str">
        <f t="shared" si="163"/>
        <v/>
      </c>
      <c r="X864" s="16" t="str">
        <f>IF(W864&lt;0,COUNTIF($V$2:V864,W864),"")</f>
        <v/>
      </c>
      <c r="Y864" s="16" t="str">
        <f>IF(W864&lt;0,COUNTIF(U864:$U$1045,W864)-1,"")</f>
        <v/>
      </c>
      <c r="Z864" s="20" t="str">
        <f t="shared" si="168"/>
        <v/>
      </c>
      <c r="AA864" s="15" t="str">
        <f>IF(W864=MIN(W:W),G864,"")</f>
        <v/>
      </c>
    </row>
    <row r="865" spans="7:27" x14ac:dyDescent="0.2">
      <c r="G865" s="15">
        <v>35765</v>
      </c>
      <c r="H865" s="3">
        <v>1.8303E-2</v>
      </c>
      <c r="I865" s="3">
        <v>1.0620299999999999E-2</v>
      </c>
      <c r="J865" s="3">
        <v>-1.23839E-3</v>
      </c>
      <c r="K865" s="3">
        <f t="shared" si="164"/>
        <v>1.8303E-2</v>
      </c>
      <c r="L865" s="3">
        <f t="shared" si="165"/>
        <v>1.018303</v>
      </c>
      <c r="M865" s="3">
        <f t="shared" si="166"/>
        <v>1.0620299999999999E-2</v>
      </c>
      <c r="N865" s="3">
        <f t="shared" si="165"/>
        <v>1.0106203</v>
      </c>
      <c r="O865" s="3">
        <f t="shared" si="167"/>
        <v>-1.23839E-3</v>
      </c>
      <c r="P865" s="3">
        <f t="shared" si="160"/>
        <v>0.99876160999999997</v>
      </c>
      <c r="Q865" s="3">
        <f t="shared" si="159"/>
        <v>1.5229920000000001E-2</v>
      </c>
      <c r="R865" s="3">
        <f t="shared" si="161"/>
        <v>1.0152299199999999</v>
      </c>
      <c r="S865" s="17">
        <f t="shared" si="162"/>
        <v>165.77010404681687</v>
      </c>
      <c r="T865" s="18" t="str">
        <f>IF(S865&lt;MAX(S$2:S865),(S865-MAX($S$2:S865))/MAX($S$2:S865),"")</f>
        <v/>
      </c>
      <c r="U865" s="18" t="str">
        <f t="shared" si="158"/>
        <v/>
      </c>
      <c r="V865" s="18" t="str">
        <f t="shared" si="157"/>
        <v/>
      </c>
      <c r="W865" s="18" t="str">
        <f t="shared" si="163"/>
        <v/>
      </c>
      <c r="X865" s="16" t="str">
        <f>IF(W865&lt;0,COUNTIF($V$2:V865,W865),"")</f>
        <v/>
      </c>
      <c r="Y865" s="16" t="str">
        <f>IF(W865&lt;0,COUNTIF(U865:$U$1045,W865)-1,"")</f>
        <v/>
      </c>
      <c r="Z865" s="20" t="str">
        <f t="shared" si="168"/>
        <v/>
      </c>
      <c r="AA865" s="15" t="str">
        <f>IF(W865=MIN(W:W),G865,"")</f>
        <v/>
      </c>
    </row>
    <row r="866" spans="7:27" x14ac:dyDescent="0.2">
      <c r="G866" s="15">
        <v>35796</v>
      </c>
      <c r="H866" s="3">
        <v>5.7920000000000003E-3</v>
      </c>
      <c r="I866" s="3">
        <v>1.8037299999999999E-2</v>
      </c>
      <c r="J866" s="3">
        <v>1.8598880000000001E-3</v>
      </c>
      <c r="K866" s="3">
        <f t="shared" si="164"/>
        <v>5.7920000000000003E-3</v>
      </c>
      <c r="L866" s="3">
        <f t="shared" si="165"/>
        <v>1.005792</v>
      </c>
      <c r="M866" s="3">
        <f t="shared" si="166"/>
        <v>1.8037299999999999E-2</v>
      </c>
      <c r="N866" s="3">
        <f t="shared" si="165"/>
        <v>1.0180373</v>
      </c>
      <c r="O866" s="3">
        <f t="shared" si="167"/>
        <v>1.8598880000000001E-3</v>
      </c>
      <c r="P866" s="3">
        <f t="shared" si="160"/>
        <v>1.001859888</v>
      </c>
      <c r="Q866" s="3">
        <f t="shared" si="159"/>
        <v>1.0690119999999999E-2</v>
      </c>
      <c r="R866" s="3">
        <f t="shared" si="161"/>
        <v>1.01069012</v>
      </c>
      <c r="S866" s="17">
        <f t="shared" si="162"/>
        <v>167.54220635148982</v>
      </c>
      <c r="T866" s="18" t="str">
        <f>IF(S866&lt;MAX(S$2:S866),(S866-MAX($S$2:S866))/MAX($S$2:S866),"")</f>
        <v/>
      </c>
      <c r="U866" s="18" t="str">
        <f t="shared" si="158"/>
        <v/>
      </c>
      <c r="V866" s="18" t="str">
        <f t="shared" si="157"/>
        <v/>
      </c>
      <c r="W866" s="18" t="str">
        <f t="shared" si="163"/>
        <v/>
      </c>
      <c r="X866" s="16" t="str">
        <f>IF(W866&lt;0,COUNTIF($V$2:V866,W866),"")</f>
        <v/>
      </c>
      <c r="Y866" s="16" t="str">
        <f>IF(W866&lt;0,COUNTIF(U866:$U$1045,W866)-1,"")</f>
        <v/>
      </c>
      <c r="Z866" s="20" t="str">
        <f t="shared" si="168"/>
        <v/>
      </c>
      <c r="AA866" s="15" t="str">
        <f>IF(W866=MIN(W:W),G866,"")</f>
        <v/>
      </c>
    </row>
    <row r="867" spans="7:27" x14ac:dyDescent="0.2">
      <c r="G867" s="15">
        <v>35827</v>
      </c>
      <c r="H867" s="3">
        <v>7.4219999999999994E-2</v>
      </c>
      <c r="I867" s="3">
        <v>-3.8739999999999998E-3</v>
      </c>
      <c r="J867" s="3">
        <v>1.8564359999999999E-3</v>
      </c>
      <c r="K867" s="3">
        <f t="shared" si="164"/>
        <v>7.4219999999999994E-2</v>
      </c>
      <c r="L867" s="3">
        <f t="shared" si="165"/>
        <v>1.07422</v>
      </c>
      <c r="M867" s="3">
        <f t="shared" si="166"/>
        <v>-3.8739999999999998E-3</v>
      </c>
      <c r="N867" s="3">
        <f t="shared" si="165"/>
        <v>0.99612599999999996</v>
      </c>
      <c r="O867" s="3">
        <f t="shared" si="167"/>
        <v>1.8564359999999999E-3</v>
      </c>
      <c r="P867" s="3">
        <f t="shared" si="160"/>
        <v>1.001856436</v>
      </c>
      <c r="Q867" s="3">
        <f t="shared" si="159"/>
        <v>4.2982399999999997E-2</v>
      </c>
      <c r="R867" s="3">
        <f t="shared" si="161"/>
        <v>1.0429824000000001</v>
      </c>
      <c r="S867" s="17">
        <f t="shared" si="162"/>
        <v>174.74357248177211</v>
      </c>
      <c r="T867" s="18" t="str">
        <f>IF(S867&lt;MAX(S$2:S867),(S867-MAX($S$2:S867))/MAX($S$2:S867),"")</f>
        <v/>
      </c>
      <c r="U867" s="18" t="str">
        <f t="shared" si="158"/>
        <v/>
      </c>
      <c r="V867" s="18" t="str">
        <f t="shared" si="157"/>
        <v/>
      </c>
      <c r="W867" s="18" t="str">
        <f t="shared" si="163"/>
        <v/>
      </c>
      <c r="X867" s="16" t="str">
        <f>IF(W867&lt;0,COUNTIF($V$2:V867,W867),"")</f>
        <v/>
      </c>
      <c r="Y867" s="16" t="str">
        <f>IF(W867&lt;0,COUNTIF(U867:$U$1045,W867)-1,"")</f>
        <v/>
      </c>
      <c r="Z867" s="20" t="str">
        <f t="shared" si="168"/>
        <v/>
      </c>
      <c r="AA867" s="15" t="str">
        <f>IF(W867=MIN(W:W),G867,"")</f>
        <v/>
      </c>
    </row>
    <row r="868" spans="7:27" x14ac:dyDescent="0.2">
      <c r="G868" s="15">
        <v>35855</v>
      </c>
      <c r="H868" s="3">
        <v>5.1492999999999997E-2</v>
      </c>
      <c r="I868" s="3">
        <v>2.5628000000000001E-3</v>
      </c>
      <c r="J868" s="3">
        <v>1.852996E-3</v>
      </c>
      <c r="K868" s="3">
        <f t="shared" si="164"/>
        <v>5.1492999999999997E-2</v>
      </c>
      <c r="L868" s="3">
        <f t="shared" si="165"/>
        <v>1.051493</v>
      </c>
      <c r="M868" s="3">
        <f t="shared" si="166"/>
        <v>2.5628000000000001E-3</v>
      </c>
      <c r="N868" s="3">
        <f t="shared" si="165"/>
        <v>1.0025628</v>
      </c>
      <c r="O868" s="3">
        <f t="shared" si="167"/>
        <v>1.852996E-3</v>
      </c>
      <c r="P868" s="3">
        <f t="shared" si="160"/>
        <v>1.001852996</v>
      </c>
      <c r="Q868" s="3">
        <f t="shared" si="159"/>
        <v>3.1920919999999998E-2</v>
      </c>
      <c r="R868" s="3">
        <f t="shared" si="161"/>
        <v>1.0319209199999999</v>
      </c>
      <c r="S868" s="17">
        <f t="shared" si="162"/>
        <v>180.32154807947694</v>
      </c>
      <c r="T868" s="18" t="str">
        <f>IF(S868&lt;MAX(S$2:S868),(S868-MAX($S$2:S868))/MAX($S$2:S868),"")</f>
        <v/>
      </c>
      <c r="U868" s="18" t="str">
        <f t="shared" si="158"/>
        <v/>
      </c>
      <c r="V868" s="18" t="str">
        <f t="shared" si="157"/>
        <v/>
      </c>
      <c r="W868" s="18" t="str">
        <f t="shared" si="163"/>
        <v/>
      </c>
      <c r="X868" s="16" t="str">
        <f>IF(W868&lt;0,COUNTIF($V$2:V868,W868),"")</f>
        <v/>
      </c>
      <c r="Y868" s="16" t="str">
        <f>IF(W868&lt;0,COUNTIF(U868:$U$1045,W868)-1,"")</f>
        <v/>
      </c>
      <c r="Z868" s="20" t="str">
        <f t="shared" si="168"/>
        <v/>
      </c>
      <c r="AA868" s="15" t="str">
        <f>IF(W868=MIN(W:W),G868,"")</f>
        <v/>
      </c>
    </row>
    <row r="869" spans="7:27" x14ac:dyDescent="0.2">
      <c r="G869" s="15">
        <v>35886</v>
      </c>
      <c r="H869" s="3">
        <v>1.1558000000000001E-2</v>
      </c>
      <c r="I869" s="3">
        <v>6.1078E-3</v>
      </c>
      <c r="J869" s="3">
        <v>1.849568E-3</v>
      </c>
      <c r="K869" s="3">
        <f t="shared" si="164"/>
        <v>1.1558000000000001E-2</v>
      </c>
      <c r="L869" s="3">
        <f t="shared" si="165"/>
        <v>1.011558</v>
      </c>
      <c r="M869" s="3">
        <f t="shared" si="166"/>
        <v>6.1078E-3</v>
      </c>
      <c r="N869" s="3">
        <f t="shared" si="165"/>
        <v>1.0061078000000001</v>
      </c>
      <c r="O869" s="3">
        <f t="shared" si="167"/>
        <v>1.849568E-3</v>
      </c>
      <c r="P869" s="3">
        <f t="shared" si="160"/>
        <v>1.0018495679999999</v>
      </c>
      <c r="Q869" s="3">
        <f t="shared" si="159"/>
        <v>9.3779200000000014E-3</v>
      </c>
      <c r="R869" s="3">
        <f t="shared" si="161"/>
        <v>1.0093779199999999</v>
      </c>
      <c r="S869" s="17">
        <f t="shared" si="162"/>
        <v>182.01258913164241</v>
      </c>
      <c r="T869" s="18" t="str">
        <f>IF(S869&lt;MAX(S$2:S869),(S869-MAX($S$2:S869))/MAX($S$2:S869),"")</f>
        <v/>
      </c>
      <c r="U869" s="18" t="str">
        <f t="shared" si="158"/>
        <v/>
      </c>
      <c r="V869" s="18" t="str">
        <f t="shared" si="157"/>
        <v/>
      </c>
      <c r="W869" s="18" t="str">
        <f t="shared" si="163"/>
        <v/>
      </c>
      <c r="X869" s="16" t="str">
        <f>IF(W869&lt;0,COUNTIF($V$2:V869,W869),"")</f>
        <v/>
      </c>
      <c r="Y869" s="16" t="str">
        <f>IF(W869&lt;0,COUNTIF(U869:$U$1045,W869)-1,"")</f>
        <v/>
      </c>
      <c r="Z869" s="20" t="str">
        <f t="shared" si="168"/>
        <v/>
      </c>
      <c r="AA869" s="15" t="str">
        <f>IF(W869=MIN(W:W),G869,"")</f>
        <v/>
      </c>
    </row>
    <row r="870" spans="7:27" x14ac:dyDescent="0.2">
      <c r="G870" s="15">
        <v>35916</v>
      </c>
      <c r="H870" s="3">
        <v>-2.6505999999999998E-2</v>
      </c>
      <c r="I870" s="3">
        <v>6.9902999999999996E-3</v>
      </c>
      <c r="J870" s="3">
        <v>1.846154E-3</v>
      </c>
      <c r="K870" s="3">
        <f t="shared" si="164"/>
        <v>-2.6505999999999998E-2</v>
      </c>
      <c r="L870" s="3">
        <f t="shared" si="165"/>
        <v>0.97349399999999997</v>
      </c>
      <c r="M870" s="3">
        <f t="shared" si="166"/>
        <v>6.9902999999999996E-3</v>
      </c>
      <c r="N870" s="3">
        <f t="shared" si="165"/>
        <v>1.0069903</v>
      </c>
      <c r="O870" s="3">
        <f t="shared" si="167"/>
        <v>1.846154E-3</v>
      </c>
      <c r="P870" s="3">
        <f t="shared" si="160"/>
        <v>1.0018461540000001</v>
      </c>
      <c r="Q870" s="3">
        <f t="shared" si="159"/>
        <v>-1.3107479999999998E-2</v>
      </c>
      <c r="R870" s="3">
        <f t="shared" si="161"/>
        <v>0.98689252000000005</v>
      </c>
      <c r="S870" s="17">
        <f t="shared" si="162"/>
        <v>179.62686275985121</v>
      </c>
      <c r="T870" s="18">
        <f>IF(S870&lt;MAX(S$2:S870),(S870-MAX($S$2:S870))/MAX($S$2:S870),"")</f>
        <v>-1.310747999999993E-2</v>
      </c>
      <c r="U870" s="18">
        <f t="shared" si="158"/>
        <v>-1.310747999999993E-2</v>
      </c>
      <c r="V870" s="18">
        <f t="shared" ref="V870:V933" si="169">IF(T870="","",MIN(V871,T870))</f>
        <v>-1.310747999999993E-2</v>
      </c>
      <c r="W870" s="18" t="str">
        <f t="shared" si="163"/>
        <v/>
      </c>
      <c r="X870" s="16" t="str">
        <f>IF(W870&lt;0,COUNTIF($V$2:V870,W870),"")</f>
        <v/>
      </c>
      <c r="Y870" s="16" t="str">
        <f>IF(W870&lt;0,COUNTIF(U870:$U$1045,W870)-1,"")</f>
        <v/>
      </c>
      <c r="Z870" s="20" t="str">
        <f t="shared" si="168"/>
        <v/>
      </c>
      <c r="AA870" s="15" t="str">
        <f>IF(W870=MIN(W:W),G870,"")</f>
        <v/>
      </c>
    </row>
    <row r="871" spans="7:27" x14ac:dyDescent="0.2">
      <c r="G871" s="15">
        <v>35947</v>
      </c>
      <c r="H871" s="3">
        <v>3.6008999999999999E-2</v>
      </c>
      <c r="I871" s="3">
        <v>7.8651999999999993E-3</v>
      </c>
      <c r="J871" s="3">
        <v>1.2285009999999999E-3</v>
      </c>
      <c r="K871" s="3">
        <f t="shared" si="164"/>
        <v>3.6008999999999999E-2</v>
      </c>
      <c r="L871" s="3">
        <f t="shared" si="165"/>
        <v>1.036009</v>
      </c>
      <c r="M871" s="3">
        <f t="shared" si="166"/>
        <v>7.8651999999999993E-3</v>
      </c>
      <c r="N871" s="3">
        <f t="shared" si="165"/>
        <v>1.0078651999999999</v>
      </c>
      <c r="O871" s="3">
        <f t="shared" si="167"/>
        <v>1.2285009999999999E-3</v>
      </c>
      <c r="P871" s="3">
        <f t="shared" si="160"/>
        <v>1.0012285009999999</v>
      </c>
      <c r="Q871" s="3">
        <f t="shared" si="159"/>
        <v>2.4751479999999999E-2</v>
      </c>
      <c r="R871" s="3">
        <f t="shared" si="161"/>
        <v>1.0247514799999999</v>
      </c>
      <c r="S871" s="17">
        <f t="shared" si="162"/>
        <v>184.0728934609144</v>
      </c>
      <c r="T871" s="18" t="str">
        <f>IF(S871&lt;MAX(S$2:S871),(S871-MAX($S$2:S871))/MAX($S$2:S871),"")</f>
        <v/>
      </c>
      <c r="U871" s="18" t="str">
        <f t="shared" ref="U871:U934" si="170">IF(T871="","",MIN(U870,T871))</f>
        <v/>
      </c>
      <c r="V871" s="18" t="str">
        <f t="shared" si="169"/>
        <v/>
      </c>
      <c r="W871" s="18" t="str">
        <f t="shared" si="163"/>
        <v/>
      </c>
      <c r="X871" s="16" t="str">
        <f>IF(W871&lt;0,COUNTIF($V$2:V871,W871),"")</f>
        <v/>
      </c>
      <c r="Y871" s="16" t="str">
        <f>IF(W871&lt;0,COUNTIF(U871:$U$1045,W871)-1,"")</f>
        <v/>
      </c>
      <c r="Z871" s="20" t="str">
        <f t="shared" si="168"/>
        <v/>
      </c>
      <c r="AA871" s="15" t="str">
        <f>IF(W871=MIN(W:W),G871,"")</f>
        <v/>
      </c>
    </row>
    <row r="872" spans="7:27" x14ac:dyDescent="0.2">
      <c r="G872" s="15">
        <v>35977</v>
      </c>
      <c r="H872" s="3">
        <v>-2.0149E-2</v>
      </c>
      <c r="I872" s="3">
        <v>2.6522999999999998E-3</v>
      </c>
      <c r="J872" s="3">
        <v>1.2269939999999999E-3</v>
      </c>
      <c r="K872" s="3">
        <f t="shared" si="164"/>
        <v>-2.0149E-2</v>
      </c>
      <c r="L872" s="3">
        <f t="shared" si="165"/>
        <v>0.97985100000000003</v>
      </c>
      <c r="M872" s="3">
        <f t="shared" si="166"/>
        <v>2.6522999999999998E-3</v>
      </c>
      <c r="N872" s="3">
        <f t="shared" si="165"/>
        <v>1.0026523000000001</v>
      </c>
      <c r="O872" s="3">
        <f t="shared" si="167"/>
        <v>1.2269939999999999E-3</v>
      </c>
      <c r="P872" s="3">
        <f t="shared" si="160"/>
        <v>1.001226994</v>
      </c>
      <c r="Q872" s="3">
        <f t="shared" si="159"/>
        <v>-1.102848E-2</v>
      </c>
      <c r="R872" s="3">
        <f t="shared" si="161"/>
        <v>0.98897151999999999</v>
      </c>
      <c r="S872" s="17">
        <f t="shared" si="162"/>
        <v>182.04284923683858</v>
      </c>
      <c r="T872" s="18">
        <f>IF(S872&lt;MAX(S$2:S872),(S872-MAX($S$2:S872))/MAX($S$2:S872),"")</f>
        <v>-1.1028479999999988E-2</v>
      </c>
      <c r="U872" s="18">
        <f t="shared" si="170"/>
        <v>-1.1028479999999988E-2</v>
      </c>
      <c r="V872" s="18">
        <f t="shared" si="169"/>
        <v>-9.2965640726937485E-2</v>
      </c>
      <c r="W872" s="18" t="str">
        <f t="shared" si="163"/>
        <v/>
      </c>
      <c r="X872" s="16" t="str">
        <f>IF(W872&lt;0,COUNTIF($V$2:V872,W872),"")</f>
        <v/>
      </c>
      <c r="Y872" s="16" t="str">
        <f>IF(W872&lt;0,COUNTIF(U872:$U$1045,W872)-1,"")</f>
        <v/>
      </c>
      <c r="Z872" s="20" t="str">
        <f t="shared" si="168"/>
        <v/>
      </c>
      <c r="AA872" s="15" t="str">
        <f>IF(W872=MIN(W:W),G872,"")</f>
        <v/>
      </c>
    </row>
    <row r="873" spans="7:27" x14ac:dyDescent="0.2">
      <c r="G873" s="15">
        <v>36008</v>
      </c>
      <c r="H873" s="3">
        <v>-0.156134</v>
      </c>
      <c r="I873" s="3">
        <v>2.7073799999999999E-2</v>
      </c>
      <c r="J873" s="3">
        <v>1.2254900000000001E-3</v>
      </c>
      <c r="K873" s="3">
        <f t="shared" si="164"/>
        <v>-0.156134</v>
      </c>
      <c r="L873" s="3">
        <f t="shared" si="165"/>
        <v>0.843866</v>
      </c>
      <c r="M873" s="3">
        <f t="shared" si="166"/>
        <v>2.7073799999999999E-2</v>
      </c>
      <c r="N873" s="3">
        <f t="shared" si="165"/>
        <v>1.0270737999999999</v>
      </c>
      <c r="O873" s="3">
        <f t="shared" si="167"/>
        <v>1.2254900000000001E-3</v>
      </c>
      <c r="P873" s="3">
        <f t="shared" si="160"/>
        <v>1.0012254899999999</v>
      </c>
      <c r="Q873" s="3">
        <f t="shared" si="159"/>
        <v>-8.2850880000000002E-2</v>
      </c>
      <c r="R873" s="3">
        <f t="shared" si="161"/>
        <v>0.91714912000000004</v>
      </c>
      <c r="S873" s="17">
        <f t="shared" si="162"/>
        <v>166.96043897985919</v>
      </c>
      <c r="T873" s="18">
        <f>IF(S873&lt;MAX(S$2:S873),(S873-MAX($S$2:S873))/MAX($S$2:S873),"")</f>
        <v>-9.2965640726937485E-2</v>
      </c>
      <c r="U873" s="18">
        <f t="shared" si="170"/>
        <v>-9.2965640726937485E-2</v>
      </c>
      <c r="V873" s="18">
        <f t="shared" si="169"/>
        <v>-9.2965640726937485E-2</v>
      </c>
      <c r="W873" s="18" t="str">
        <f t="shared" si="163"/>
        <v/>
      </c>
      <c r="X873" s="16" t="str">
        <f>IF(W873&lt;0,COUNTIF($V$2:V873,W873),"")</f>
        <v/>
      </c>
      <c r="Y873" s="16" t="str">
        <f>IF(W873&lt;0,COUNTIF(U873:$U$1045,W873)-1,"")</f>
        <v/>
      </c>
      <c r="Z873" s="20" t="str">
        <f t="shared" si="168"/>
        <v/>
      </c>
      <c r="AA873" s="15" t="str">
        <f>IF(W873=MIN(W:W),G873,"")</f>
        <v/>
      </c>
    </row>
    <row r="874" spans="7:27" x14ac:dyDescent="0.2">
      <c r="G874" s="15">
        <v>36039</v>
      </c>
      <c r="H874" s="3">
        <v>6.6661999999999999E-2</v>
      </c>
      <c r="I874" s="3">
        <v>3.2950399999999998E-2</v>
      </c>
      <c r="J874" s="3">
        <v>1.2239900000000001E-3</v>
      </c>
      <c r="K874" s="3">
        <f t="shared" si="164"/>
        <v>6.6661999999999999E-2</v>
      </c>
      <c r="L874" s="3">
        <f t="shared" si="165"/>
        <v>1.066662</v>
      </c>
      <c r="M874" s="3">
        <f t="shared" si="166"/>
        <v>3.2950399999999998E-2</v>
      </c>
      <c r="N874" s="3">
        <f t="shared" si="165"/>
        <v>1.0329504</v>
      </c>
      <c r="O874" s="3">
        <f t="shared" si="167"/>
        <v>1.2239900000000001E-3</v>
      </c>
      <c r="P874" s="3">
        <f t="shared" si="160"/>
        <v>1.00122399</v>
      </c>
      <c r="Q874" s="3">
        <f t="shared" si="159"/>
        <v>5.3177359999999993E-2</v>
      </c>
      <c r="R874" s="3">
        <f t="shared" si="161"/>
        <v>1.0531773600000001</v>
      </c>
      <c r="S874" s="17">
        <f t="shared" si="162"/>
        <v>175.83895434924921</v>
      </c>
      <c r="T874" s="18">
        <f>IF(S874&lt;MAX(S$2:S874),(S874-MAX($S$2:S874))/MAX($S$2:S874),"")</f>
        <v>-4.4731948071504449E-2</v>
      </c>
      <c r="U874" s="18">
        <f t="shared" si="170"/>
        <v>-9.2965640726937485E-2</v>
      </c>
      <c r="V874" s="18">
        <f t="shared" si="169"/>
        <v>-4.4731948071504449E-2</v>
      </c>
      <c r="W874" s="18" t="str">
        <f t="shared" si="163"/>
        <v/>
      </c>
      <c r="X874" s="16" t="str">
        <f>IF(W874&lt;0,COUNTIF($V$2:V874,W874),"")</f>
        <v/>
      </c>
      <c r="Y874" s="16" t="str">
        <f>IF(W874&lt;0,COUNTIF(U874:$U$1045,W874)-1,"")</f>
        <v/>
      </c>
      <c r="Z874" s="20" t="str">
        <f t="shared" si="168"/>
        <v/>
      </c>
      <c r="AA874" s="15" t="str">
        <f>IF(W874=MIN(W:W),G874,"")</f>
        <v/>
      </c>
    </row>
    <row r="875" spans="7:27" x14ac:dyDescent="0.2">
      <c r="G875" s="15">
        <v>36069</v>
      </c>
      <c r="H875" s="3">
        <v>7.3454000000000005E-2</v>
      </c>
      <c r="I875" s="3">
        <v>4.0971999999999996E-3</v>
      </c>
      <c r="J875" s="3">
        <v>2.4449879999999999E-3</v>
      </c>
      <c r="K875" s="3">
        <f t="shared" si="164"/>
        <v>7.3454000000000005E-2</v>
      </c>
      <c r="L875" s="3">
        <f t="shared" si="165"/>
        <v>1.0734539999999999</v>
      </c>
      <c r="M875" s="3">
        <f t="shared" si="166"/>
        <v>4.0971999999999996E-3</v>
      </c>
      <c r="N875" s="3">
        <f t="shared" si="165"/>
        <v>1.0040971999999999</v>
      </c>
      <c r="O875" s="3">
        <f t="shared" si="167"/>
        <v>2.4449879999999999E-3</v>
      </c>
      <c r="P875" s="3">
        <f t="shared" si="160"/>
        <v>1.0024449879999999</v>
      </c>
      <c r="Q875" s="3">
        <f t="shared" si="159"/>
        <v>4.5711280000000007E-2</v>
      </c>
      <c r="R875" s="3">
        <f t="shared" si="161"/>
        <v>1.0457112799999999</v>
      </c>
      <c r="S875" s="17">
        <f t="shared" si="162"/>
        <v>183.87677802641494</v>
      </c>
      <c r="T875" s="18">
        <f>IF(S875&lt;MAX(S$2:S875),(S875-MAX($S$2:S875))/MAX($S$2:S875),"")</f>
        <v>-1.0654226747465335E-3</v>
      </c>
      <c r="U875" s="18">
        <f t="shared" si="170"/>
        <v>-9.2965640726937485E-2</v>
      </c>
      <c r="V875" s="18">
        <f t="shared" si="169"/>
        <v>-1.0654226747465335E-3</v>
      </c>
      <c r="W875" s="18" t="str">
        <f t="shared" si="163"/>
        <v/>
      </c>
      <c r="X875" s="16" t="str">
        <f>IF(W875&lt;0,COUNTIF($V$2:V875,W875),"")</f>
        <v/>
      </c>
      <c r="Y875" s="16" t="str">
        <f>IF(W875&lt;0,COUNTIF(U875:$U$1045,W875)-1,"")</f>
        <v/>
      </c>
      <c r="Z875" s="20" t="str">
        <f t="shared" si="168"/>
        <v/>
      </c>
      <c r="AA875" s="15" t="str">
        <f>IF(W875=MIN(W:W),G875,"")</f>
        <v/>
      </c>
    </row>
    <row r="876" spans="7:27" x14ac:dyDescent="0.2">
      <c r="G876" s="15">
        <v>36100</v>
      </c>
      <c r="H876" s="3">
        <v>6.3590999999999995E-2</v>
      </c>
      <c r="I876" s="3">
        <v>-9.7639000000000007E-3</v>
      </c>
      <c r="J876" s="3">
        <v>0</v>
      </c>
      <c r="K876" s="3">
        <f t="shared" si="164"/>
        <v>6.3590999999999995E-2</v>
      </c>
      <c r="L876" s="3">
        <f t="shared" si="165"/>
        <v>1.063591</v>
      </c>
      <c r="M876" s="3">
        <f t="shared" si="166"/>
        <v>-9.7639000000000007E-3</v>
      </c>
      <c r="N876" s="3">
        <f t="shared" si="165"/>
        <v>0.99023609999999995</v>
      </c>
      <c r="O876" s="3">
        <f t="shared" si="167"/>
        <v>0</v>
      </c>
      <c r="P876" s="3">
        <f t="shared" si="160"/>
        <v>1</v>
      </c>
      <c r="Q876" s="3">
        <f t="shared" si="159"/>
        <v>3.4249039999999994E-2</v>
      </c>
      <c r="R876" s="3">
        <f t="shared" si="161"/>
        <v>1.03424904</v>
      </c>
      <c r="S876" s="17">
        <f t="shared" si="162"/>
        <v>190.17438115211274</v>
      </c>
      <c r="T876" s="18" t="str">
        <f>IF(S876&lt;MAX(S$2:S876),(S876-MAX($S$2:S876))/MAX($S$2:S876),"")</f>
        <v/>
      </c>
      <c r="U876" s="18" t="str">
        <f t="shared" si="170"/>
        <v/>
      </c>
      <c r="V876" s="18" t="str">
        <f t="shared" si="169"/>
        <v/>
      </c>
      <c r="W876" s="18" t="str">
        <f t="shared" si="163"/>
        <v/>
      </c>
      <c r="X876" s="16" t="str">
        <f>IF(W876&lt;0,COUNTIF($V$2:V876,W876),"")</f>
        <v/>
      </c>
      <c r="Y876" s="16" t="str">
        <f>IF(W876&lt;0,COUNTIF(U876:$U$1045,W876)-1,"")</f>
        <v/>
      </c>
      <c r="Z876" s="20" t="str">
        <f t="shared" si="168"/>
        <v/>
      </c>
      <c r="AA876" s="15" t="str">
        <f>IF(W876=MIN(W:W),G876,"")</f>
        <v/>
      </c>
    </row>
    <row r="877" spans="7:27" x14ac:dyDescent="0.2">
      <c r="G877" s="15">
        <v>36130</v>
      </c>
      <c r="H877" s="3">
        <v>6.5010999999999999E-2</v>
      </c>
      <c r="I877" s="3">
        <v>3.6792000000000001E-3</v>
      </c>
      <c r="J877" s="3">
        <v>-6.0975600000000003E-4</v>
      </c>
      <c r="K877" s="3">
        <f t="shared" si="164"/>
        <v>6.5010999999999999E-2</v>
      </c>
      <c r="L877" s="3">
        <f t="shared" si="165"/>
        <v>1.0650109999999999</v>
      </c>
      <c r="M877" s="3">
        <f t="shared" si="166"/>
        <v>3.6792000000000001E-3</v>
      </c>
      <c r="N877" s="3">
        <f t="shared" si="165"/>
        <v>1.0036792000000001</v>
      </c>
      <c r="O877" s="3">
        <f t="shared" si="167"/>
        <v>-6.0975600000000003E-4</v>
      </c>
      <c r="P877" s="3">
        <f t="shared" si="160"/>
        <v>0.99939024399999998</v>
      </c>
      <c r="Q877" s="3">
        <f t="shared" si="159"/>
        <v>4.0478279999999998E-2</v>
      </c>
      <c r="R877" s="3">
        <f t="shared" si="161"/>
        <v>1.0404782800000001</v>
      </c>
      <c r="S877" s="17">
        <f t="shared" si="162"/>
        <v>197.87231300121471</v>
      </c>
      <c r="T877" s="18" t="str">
        <f>IF(S877&lt;MAX(S$2:S877),(S877-MAX($S$2:S877))/MAX($S$2:S877),"")</f>
        <v/>
      </c>
      <c r="U877" s="18" t="str">
        <f t="shared" si="170"/>
        <v/>
      </c>
      <c r="V877" s="18" t="str">
        <f t="shared" si="169"/>
        <v/>
      </c>
      <c r="W877" s="18" t="str">
        <f t="shared" si="163"/>
        <v/>
      </c>
      <c r="X877" s="16" t="str">
        <f>IF(W877&lt;0,COUNTIF($V$2:V877,W877),"")</f>
        <v/>
      </c>
      <c r="Y877" s="16" t="str">
        <f>IF(W877&lt;0,COUNTIF(U877:$U$1045,W877)-1,"")</f>
        <v/>
      </c>
      <c r="Z877" s="20" t="str">
        <f t="shared" si="168"/>
        <v/>
      </c>
      <c r="AA877" s="15" t="str">
        <f>IF(W877=MIN(W:W),G877,"")</f>
        <v/>
      </c>
    </row>
    <row r="878" spans="7:27" x14ac:dyDescent="0.2">
      <c r="G878" s="15">
        <v>36161</v>
      </c>
      <c r="H878" s="3">
        <v>3.8400999999999998E-2</v>
      </c>
      <c r="I878" s="3">
        <v>5.5040999999999996E-3</v>
      </c>
      <c r="J878" s="3">
        <v>2.4405130000000001E-3</v>
      </c>
      <c r="K878" s="3">
        <f t="shared" si="164"/>
        <v>3.8400999999999998E-2</v>
      </c>
      <c r="L878" s="3">
        <f t="shared" si="165"/>
        <v>1.0384009999999999</v>
      </c>
      <c r="M878" s="3">
        <f t="shared" si="166"/>
        <v>5.5040999999999996E-3</v>
      </c>
      <c r="N878" s="3">
        <f t="shared" si="165"/>
        <v>1.0055041</v>
      </c>
      <c r="O878" s="3">
        <f t="shared" si="167"/>
        <v>2.4405130000000001E-3</v>
      </c>
      <c r="P878" s="3">
        <f t="shared" si="160"/>
        <v>1.002440513</v>
      </c>
      <c r="Q878" s="3">
        <f t="shared" si="159"/>
        <v>2.5242239999999999E-2</v>
      </c>
      <c r="R878" s="3">
        <f t="shared" si="161"/>
        <v>1.0252422400000001</v>
      </c>
      <c r="S878" s="17">
        <f t="shared" si="162"/>
        <v>202.8670534153465</v>
      </c>
      <c r="T878" s="18" t="str">
        <f>IF(S878&lt;MAX(S$2:S878),(S878-MAX($S$2:S878))/MAX($S$2:S878),"")</f>
        <v/>
      </c>
      <c r="U878" s="18" t="str">
        <f t="shared" si="170"/>
        <v/>
      </c>
      <c r="V878" s="18" t="str">
        <f t="shared" si="169"/>
        <v/>
      </c>
      <c r="W878" s="18" t="str">
        <f t="shared" si="163"/>
        <v/>
      </c>
      <c r="X878" s="16" t="str">
        <f>IF(W878&lt;0,COUNTIF($V$2:V878,W878),"")</f>
        <v/>
      </c>
      <c r="Y878" s="16" t="str">
        <f>IF(W878&lt;0,COUNTIF(U878:$U$1045,W878)-1,"")</f>
        <v/>
      </c>
      <c r="Z878" s="20" t="str">
        <f t="shared" si="168"/>
        <v/>
      </c>
      <c r="AA878" s="15" t="str">
        <f>IF(W878=MIN(W:W),G878,"")</f>
        <v/>
      </c>
    </row>
    <row r="879" spans="7:27" x14ac:dyDescent="0.2">
      <c r="G879" s="15">
        <v>36192</v>
      </c>
      <c r="H879" s="3">
        <v>-3.7241999999999997E-2</v>
      </c>
      <c r="I879" s="3">
        <v>-2.62417E-2</v>
      </c>
      <c r="J879" s="3">
        <v>1.217285E-3</v>
      </c>
      <c r="K879" s="3">
        <f t="shared" si="164"/>
        <v>-3.7241999999999997E-2</v>
      </c>
      <c r="L879" s="3">
        <f t="shared" si="165"/>
        <v>0.962758</v>
      </c>
      <c r="M879" s="3">
        <f t="shared" si="166"/>
        <v>-2.62417E-2</v>
      </c>
      <c r="N879" s="3">
        <f t="shared" si="165"/>
        <v>0.97375829999999997</v>
      </c>
      <c r="O879" s="3">
        <f t="shared" si="167"/>
        <v>1.217285E-3</v>
      </c>
      <c r="P879" s="3">
        <f t="shared" si="160"/>
        <v>1.0012172850000001</v>
      </c>
      <c r="Q879" s="3">
        <f t="shared" si="159"/>
        <v>-3.2841880000000004E-2</v>
      </c>
      <c r="R879" s="3">
        <f t="shared" si="161"/>
        <v>0.96715812000000001</v>
      </c>
      <c r="S879" s="17">
        <f t="shared" si="162"/>
        <v>196.2045179911261</v>
      </c>
      <c r="T879" s="18">
        <f>IF(S879&lt;MAX(S$2:S879),(S879-MAX($S$2:S879))/MAX($S$2:S879),"")</f>
        <v>-3.2841880000000039E-2</v>
      </c>
      <c r="U879" s="18">
        <f t="shared" si="170"/>
        <v>-3.2841880000000039E-2</v>
      </c>
      <c r="V879" s="18">
        <f t="shared" si="169"/>
        <v>-3.2841880000000039E-2</v>
      </c>
      <c r="W879" s="18" t="str">
        <f t="shared" si="163"/>
        <v/>
      </c>
      <c r="X879" s="16" t="str">
        <f>IF(W879&lt;0,COUNTIF($V$2:V879,W879),"")</f>
        <v/>
      </c>
      <c r="Y879" s="16" t="str">
        <f>IF(W879&lt;0,COUNTIF(U879:$U$1045,W879)-1,"")</f>
        <v/>
      </c>
      <c r="Z879" s="20" t="str">
        <f t="shared" si="168"/>
        <v/>
      </c>
      <c r="AA879" s="15" t="str">
        <f>IF(W879=MIN(W:W),G879,"")</f>
        <v/>
      </c>
    </row>
    <row r="880" spans="7:27" x14ac:dyDescent="0.2">
      <c r="G880" s="15">
        <v>36220</v>
      </c>
      <c r="H880" s="3">
        <v>3.9105000000000001E-2</v>
      </c>
      <c r="I880" s="3">
        <v>8.6336999999999994E-3</v>
      </c>
      <c r="J880" s="3">
        <v>3.0395140000000001E-3</v>
      </c>
      <c r="K880" s="3">
        <f t="shared" si="164"/>
        <v>3.9105000000000001E-2</v>
      </c>
      <c r="L880" s="3">
        <f t="shared" si="165"/>
        <v>1.0391049999999999</v>
      </c>
      <c r="M880" s="3">
        <f t="shared" si="166"/>
        <v>8.6336999999999994E-3</v>
      </c>
      <c r="N880" s="3">
        <f t="shared" si="165"/>
        <v>1.0086337000000001</v>
      </c>
      <c r="O880" s="3">
        <f t="shared" si="167"/>
        <v>3.0395140000000001E-3</v>
      </c>
      <c r="P880" s="3">
        <f t="shared" si="160"/>
        <v>1.0030395139999999</v>
      </c>
      <c r="Q880" s="3">
        <f t="shared" si="159"/>
        <v>2.691648E-2</v>
      </c>
      <c r="R880" s="3">
        <f t="shared" si="161"/>
        <v>1.0269164799999999</v>
      </c>
      <c r="S880" s="17">
        <f t="shared" si="162"/>
        <v>201.48565297554387</v>
      </c>
      <c r="T880" s="18">
        <f>IF(S880&lt;MAX(S$2:S880),(S880-MAX($S$2:S880))/MAX($S$2:S880),"")</f>
        <v>-6.8093878061824915E-3</v>
      </c>
      <c r="U880" s="18">
        <f t="shared" si="170"/>
        <v>-3.2841880000000039E-2</v>
      </c>
      <c r="V880" s="18">
        <f t="shared" si="169"/>
        <v>-6.8093878061824915E-3</v>
      </c>
      <c r="W880" s="18" t="str">
        <f t="shared" si="163"/>
        <v/>
      </c>
      <c r="X880" s="16" t="str">
        <f>IF(W880&lt;0,COUNTIF($V$2:V880,W880),"")</f>
        <v/>
      </c>
      <c r="Y880" s="16" t="str">
        <f>IF(W880&lt;0,COUNTIF(U880:$U$1045,W880)-1,"")</f>
        <v/>
      </c>
      <c r="Z880" s="20" t="str">
        <f t="shared" si="168"/>
        <v/>
      </c>
      <c r="AA880" s="15" t="str">
        <f>IF(W880=MIN(W:W),G880,"")</f>
        <v/>
      </c>
    </row>
    <row r="881" spans="7:27" x14ac:dyDescent="0.2">
      <c r="G881" s="15">
        <v>36251</v>
      </c>
      <c r="H881" s="3">
        <v>4.6844999999999998E-2</v>
      </c>
      <c r="I881" s="3">
        <v>2.0517000000000001E-3</v>
      </c>
      <c r="J881" s="3">
        <v>7.2727269999999997E-3</v>
      </c>
      <c r="K881" s="3">
        <f t="shared" si="164"/>
        <v>4.6844999999999998E-2</v>
      </c>
      <c r="L881" s="3">
        <f t="shared" si="165"/>
        <v>1.046845</v>
      </c>
      <c r="M881" s="3">
        <f t="shared" si="166"/>
        <v>2.0517000000000001E-3</v>
      </c>
      <c r="N881" s="3">
        <f t="shared" si="165"/>
        <v>1.0020517</v>
      </c>
      <c r="O881" s="3">
        <f t="shared" si="167"/>
        <v>7.2727269999999997E-3</v>
      </c>
      <c r="P881" s="3">
        <f t="shared" si="160"/>
        <v>1.0072727269999999</v>
      </c>
      <c r="Q881" s="3">
        <f t="shared" si="159"/>
        <v>2.8927679999999997E-2</v>
      </c>
      <c r="R881" s="3">
        <f t="shared" si="161"/>
        <v>1.02892768</v>
      </c>
      <c r="S881" s="17">
        <f t="shared" si="162"/>
        <v>207.31416546941145</v>
      </c>
      <c r="T881" s="18" t="str">
        <f>IF(S881&lt;MAX(S$2:S881),(S881-MAX($S$2:S881))/MAX($S$2:S881),"")</f>
        <v/>
      </c>
      <c r="U881" s="18" t="str">
        <f t="shared" si="170"/>
        <v/>
      </c>
      <c r="V881" s="18" t="str">
        <f t="shared" si="169"/>
        <v/>
      </c>
      <c r="W881" s="18" t="str">
        <f t="shared" si="163"/>
        <v/>
      </c>
      <c r="X881" s="16" t="str">
        <f>IF(W881&lt;0,COUNTIF($V$2:V881,W881),"")</f>
        <v/>
      </c>
      <c r="Y881" s="16" t="str">
        <f>IF(W881&lt;0,COUNTIF(U881:$U$1045,W881)-1,"")</f>
        <v/>
      </c>
      <c r="Z881" s="20" t="str">
        <f t="shared" si="168"/>
        <v/>
      </c>
      <c r="AA881" s="15" t="str">
        <f>IF(W881=MIN(W:W),G881,"")</f>
        <v/>
      </c>
    </row>
    <row r="882" spans="7:27" x14ac:dyDescent="0.2">
      <c r="G882" s="15">
        <v>36281</v>
      </c>
      <c r="H882" s="3">
        <v>-2.1000999999999999E-2</v>
      </c>
      <c r="I882" s="3">
        <v>-1.4748900000000001E-2</v>
      </c>
      <c r="J882" s="3">
        <v>0</v>
      </c>
      <c r="K882" s="3">
        <f t="shared" si="164"/>
        <v>-2.1000999999999999E-2</v>
      </c>
      <c r="L882" s="3">
        <f t="shared" si="165"/>
        <v>0.97899899999999995</v>
      </c>
      <c r="M882" s="3">
        <f t="shared" si="166"/>
        <v>-1.4748900000000001E-2</v>
      </c>
      <c r="N882" s="3">
        <f t="shared" si="165"/>
        <v>0.98525110000000005</v>
      </c>
      <c r="O882" s="3">
        <f t="shared" si="167"/>
        <v>0</v>
      </c>
      <c r="P882" s="3">
        <f t="shared" si="160"/>
        <v>1</v>
      </c>
      <c r="Q882" s="3">
        <f t="shared" si="159"/>
        <v>-1.8500159999999998E-2</v>
      </c>
      <c r="R882" s="3">
        <f t="shared" si="161"/>
        <v>0.98149984000000001</v>
      </c>
      <c r="S882" s="17">
        <f t="shared" si="162"/>
        <v>203.47882023796086</v>
      </c>
      <c r="T882" s="18">
        <f>IF(S882&lt;MAX(S$2:S882),(S882-MAX($S$2:S882))/MAX($S$2:S882),"")</f>
        <v>-1.8500160000000009E-2</v>
      </c>
      <c r="U882" s="18">
        <f t="shared" si="170"/>
        <v>-1.8500160000000009E-2</v>
      </c>
      <c r="V882" s="18">
        <f t="shared" si="169"/>
        <v>-1.8500160000000009E-2</v>
      </c>
      <c r="W882" s="18" t="str">
        <f t="shared" si="163"/>
        <v/>
      </c>
      <c r="X882" s="16" t="str">
        <f>IF(W882&lt;0,COUNTIF($V$2:V882,W882),"")</f>
        <v/>
      </c>
      <c r="Y882" s="16" t="str">
        <f>IF(W882&lt;0,COUNTIF(U882:$U$1045,W882)-1,"")</f>
        <v/>
      </c>
      <c r="Z882" s="20" t="str">
        <f t="shared" si="168"/>
        <v/>
      </c>
      <c r="AA882" s="15" t="str">
        <f>IF(W882=MIN(W:W),G882,"")</f>
        <v/>
      </c>
    </row>
    <row r="883" spans="7:27" x14ac:dyDescent="0.2">
      <c r="G883" s="15">
        <v>36312</v>
      </c>
      <c r="H883" s="3">
        <v>5.1688999999999999E-2</v>
      </c>
      <c r="I883" s="3">
        <v>3.2062000000000002E-3</v>
      </c>
      <c r="J883" s="3">
        <v>0</v>
      </c>
      <c r="K883" s="3">
        <f t="shared" si="164"/>
        <v>5.1688999999999999E-2</v>
      </c>
      <c r="L883" s="3">
        <f t="shared" si="165"/>
        <v>1.0516890000000001</v>
      </c>
      <c r="M883" s="3">
        <f t="shared" si="166"/>
        <v>3.2062000000000002E-3</v>
      </c>
      <c r="N883" s="3">
        <f t="shared" si="165"/>
        <v>1.0032061999999999</v>
      </c>
      <c r="O883" s="3">
        <f t="shared" si="167"/>
        <v>0</v>
      </c>
      <c r="P883" s="3">
        <f t="shared" si="160"/>
        <v>1</v>
      </c>
      <c r="Q883" s="3">
        <f t="shared" si="159"/>
        <v>3.2295879999999999E-2</v>
      </c>
      <c r="R883" s="3">
        <f t="shared" si="161"/>
        <v>1.0322958799999999</v>
      </c>
      <c r="S883" s="17">
        <f t="shared" si="162"/>
        <v>210.05034779890761</v>
      </c>
      <c r="T883" s="18" t="str">
        <f>IF(S883&lt;MAX(S$2:S883),(S883-MAX($S$2:S883))/MAX($S$2:S883),"")</f>
        <v/>
      </c>
      <c r="U883" s="18" t="str">
        <f t="shared" si="170"/>
        <v/>
      </c>
      <c r="V883" s="18" t="str">
        <f t="shared" si="169"/>
        <v/>
      </c>
      <c r="W883" s="18" t="str">
        <f t="shared" si="163"/>
        <v/>
      </c>
      <c r="X883" s="16" t="str">
        <f>IF(W883&lt;0,COUNTIF($V$2:V883,W883),"")</f>
        <v/>
      </c>
      <c r="Y883" s="16" t="str">
        <f>IF(W883&lt;0,COUNTIF(U883:$U$1045,W883)-1,"")</f>
        <v/>
      </c>
      <c r="Z883" s="20" t="str">
        <f t="shared" si="168"/>
        <v/>
      </c>
      <c r="AA883" s="15" t="str">
        <f>IF(W883=MIN(W:W),G883,"")</f>
        <v/>
      </c>
    </row>
    <row r="884" spans="7:27" x14ac:dyDescent="0.2">
      <c r="G884" s="15">
        <v>36342</v>
      </c>
      <c r="H884" s="3">
        <v>-3.0939000000000001E-2</v>
      </c>
      <c r="I884" s="3">
        <v>-5.084E-4</v>
      </c>
      <c r="J884" s="3">
        <v>3.008424E-3</v>
      </c>
      <c r="K884" s="3">
        <f t="shared" si="164"/>
        <v>-3.0939000000000001E-2</v>
      </c>
      <c r="L884" s="3">
        <f t="shared" si="165"/>
        <v>0.96906099999999995</v>
      </c>
      <c r="M884" s="3">
        <f t="shared" si="166"/>
        <v>-5.084E-4</v>
      </c>
      <c r="N884" s="3">
        <f t="shared" si="165"/>
        <v>0.99949160000000004</v>
      </c>
      <c r="O884" s="3">
        <f t="shared" si="167"/>
        <v>3.008424E-3</v>
      </c>
      <c r="P884" s="3">
        <f t="shared" si="160"/>
        <v>1.0030084239999999</v>
      </c>
      <c r="Q884" s="3">
        <f t="shared" si="159"/>
        <v>-1.876676E-2</v>
      </c>
      <c r="R884" s="3">
        <f t="shared" si="161"/>
        <v>0.98123324000000001</v>
      </c>
      <c r="S884" s="17">
        <f t="shared" si="162"/>
        <v>206.10838333384899</v>
      </c>
      <c r="T884" s="18">
        <f>IF(S884&lt;MAX(S$2:S884),(S884-MAX($S$2:S884))/MAX($S$2:S884),"")</f>
        <v>-1.8766759999999955E-2</v>
      </c>
      <c r="U884" s="18">
        <f t="shared" si="170"/>
        <v>-1.8766759999999955E-2</v>
      </c>
      <c r="V884" s="18">
        <f t="shared" si="169"/>
        <v>-3.4181567389043911E-2</v>
      </c>
      <c r="W884" s="18" t="str">
        <f t="shared" si="163"/>
        <v/>
      </c>
      <c r="X884" s="16" t="str">
        <f>IF(W884&lt;0,COUNTIF($V$2:V884,W884),"")</f>
        <v/>
      </c>
      <c r="Y884" s="16" t="str">
        <f>IF(W884&lt;0,COUNTIF(U884:$U$1045,W884)-1,"")</f>
        <v/>
      </c>
      <c r="Z884" s="20" t="str">
        <f t="shared" si="168"/>
        <v/>
      </c>
      <c r="AA884" s="15" t="str">
        <f>IF(W884=MIN(W:W),G884,"")</f>
        <v/>
      </c>
    </row>
    <row r="885" spans="7:27" x14ac:dyDescent="0.2">
      <c r="G885" s="15">
        <v>36373</v>
      </c>
      <c r="H885" s="3">
        <v>-9.7370000000000009E-3</v>
      </c>
      <c r="I885" s="3">
        <v>1.5318E-3</v>
      </c>
      <c r="J885" s="3">
        <v>2.39952E-3</v>
      </c>
      <c r="K885" s="3">
        <f t="shared" si="164"/>
        <v>-9.7370000000000009E-3</v>
      </c>
      <c r="L885" s="3">
        <f t="shared" si="165"/>
        <v>0.990263</v>
      </c>
      <c r="M885" s="3">
        <f t="shared" si="166"/>
        <v>1.5318E-3</v>
      </c>
      <c r="N885" s="3">
        <f t="shared" si="165"/>
        <v>1.0015318</v>
      </c>
      <c r="O885" s="3">
        <f t="shared" si="167"/>
        <v>2.39952E-3</v>
      </c>
      <c r="P885" s="3">
        <f t="shared" si="160"/>
        <v>1.00239952</v>
      </c>
      <c r="Q885" s="3">
        <f t="shared" si="159"/>
        <v>-5.2294800000000008E-3</v>
      </c>
      <c r="R885" s="3">
        <f t="shared" si="161"/>
        <v>0.99477051999999999</v>
      </c>
      <c r="S885" s="17">
        <f t="shared" si="162"/>
        <v>205.03054366537231</v>
      </c>
      <c r="T885" s="18">
        <f>IF(S885&lt;MAX(S$2:S885),(S885-MAX($S$2:S885))/MAX($S$2:S885),"")</f>
        <v>-2.3898099603915098E-2</v>
      </c>
      <c r="U885" s="18">
        <f t="shared" si="170"/>
        <v>-2.3898099603915098E-2</v>
      </c>
      <c r="V885" s="18">
        <f t="shared" si="169"/>
        <v>-3.4181567389043911E-2</v>
      </c>
      <c r="W885" s="18" t="str">
        <f t="shared" si="163"/>
        <v/>
      </c>
      <c r="X885" s="16" t="str">
        <f>IF(W885&lt;0,COUNTIF($V$2:V885,W885),"")</f>
        <v/>
      </c>
      <c r="Y885" s="16" t="str">
        <f>IF(W885&lt;0,COUNTIF(U885:$U$1045,W885)-1,"")</f>
        <v/>
      </c>
      <c r="Z885" s="20" t="str">
        <f t="shared" si="168"/>
        <v/>
      </c>
      <c r="AA885" s="15" t="str">
        <f>IF(W885=MIN(W:W),G885,"")</f>
        <v/>
      </c>
    </row>
    <row r="886" spans="7:27" x14ac:dyDescent="0.2">
      <c r="G886" s="15">
        <v>36404</v>
      </c>
      <c r="H886" s="3">
        <v>-2.4058E-2</v>
      </c>
      <c r="I886" s="3">
        <v>9.7488999999999996E-3</v>
      </c>
      <c r="J886" s="3">
        <v>4.7875519999999996E-3</v>
      </c>
      <c r="K886" s="3">
        <f t="shared" si="164"/>
        <v>-2.4058E-2</v>
      </c>
      <c r="L886" s="3">
        <f t="shared" si="165"/>
        <v>0.97594199999999998</v>
      </c>
      <c r="M886" s="3">
        <f t="shared" si="166"/>
        <v>9.7488999999999996E-3</v>
      </c>
      <c r="N886" s="3">
        <f t="shared" si="165"/>
        <v>1.0097488999999999</v>
      </c>
      <c r="O886" s="3">
        <f t="shared" si="167"/>
        <v>4.7875519999999996E-3</v>
      </c>
      <c r="P886" s="3">
        <f t="shared" si="160"/>
        <v>1.004787552</v>
      </c>
      <c r="Q886" s="3">
        <f t="shared" si="159"/>
        <v>-1.053524E-2</v>
      </c>
      <c r="R886" s="3">
        <f t="shared" si="161"/>
        <v>0.98946476000000005</v>
      </c>
      <c r="S886" s="17">
        <f t="shared" si="162"/>
        <v>202.87049768052714</v>
      </c>
      <c r="T886" s="18">
        <f>IF(S886&lt;MAX(S$2:S886),(S886-MAX($S$2:S886))/MAX($S$2:S886),"")</f>
        <v>-3.4181567389043911E-2</v>
      </c>
      <c r="U886" s="18">
        <f t="shared" si="170"/>
        <v>-3.4181567389043911E-2</v>
      </c>
      <c r="V886" s="18">
        <f t="shared" si="169"/>
        <v>-3.4181567389043911E-2</v>
      </c>
      <c r="W886" s="18" t="str">
        <f t="shared" si="163"/>
        <v/>
      </c>
      <c r="X886" s="16" t="str">
        <f>IF(W886&lt;0,COUNTIF($V$2:V886,W886),"")</f>
        <v/>
      </c>
      <c r="Y886" s="16" t="str">
        <f>IF(W886&lt;0,COUNTIF(U886:$U$1045,W886)-1,"")</f>
        <v/>
      </c>
      <c r="Z886" s="20" t="str">
        <f t="shared" si="168"/>
        <v/>
      </c>
      <c r="AA886" s="15" t="str">
        <f>IF(W886=MIN(W:W),G886,"")</f>
        <v/>
      </c>
    </row>
    <row r="887" spans="7:27" x14ac:dyDescent="0.2">
      <c r="G887" s="15">
        <v>36434</v>
      </c>
      <c r="H887" s="3">
        <v>6.4918000000000003E-2</v>
      </c>
      <c r="I887" s="3">
        <v>-7.9710000000000002E-4</v>
      </c>
      <c r="J887" s="3">
        <v>1.7867779999999999E-3</v>
      </c>
      <c r="K887" s="3">
        <f t="shared" si="164"/>
        <v>6.4918000000000003E-2</v>
      </c>
      <c r="L887" s="3">
        <f t="shared" si="165"/>
        <v>1.064918</v>
      </c>
      <c r="M887" s="3">
        <f t="shared" si="166"/>
        <v>-7.9710000000000002E-4</v>
      </c>
      <c r="N887" s="3">
        <f t="shared" si="165"/>
        <v>0.9992029</v>
      </c>
      <c r="O887" s="3">
        <f t="shared" si="167"/>
        <v>1.7867779999999999E-3</v>
      </c>
      <c r="P887" s="3">
        <f t="shared" si="160"/>
        <v>1.001786778</v>
      </c>
      <c r="Q887" s="3">
        <f t="shared" ref="Q887:Q950" si="171">IF(AND($G887&gt;=$B$4,$G887&lt;=$B$5),IF($B$7="Real",(1+K887*$B$3+M887*$E$3)/(1+O887)-1,K887*$B$3+M887*$E$3),"")</f>
        <v>3.863196E-2</v>
      </c>
      <c r="R887" s="3">
        <f t="shared" si="161"/>
        <v>1.03863196</v>
      </c>
      <c r="S887" s="17">
        <f t="shared" si="162"/>
        <v>210.70778263210136</v>
      </c>
      <c r="T887" s="18" t="str">
        <f>IF(S887&lt;MAX(S$2:S887),(S887-MAX($S$2:S887))/MAX($S$2:S887),"")</f>
        <v/>
      </c>
      <c r="U887" s="18" t="str">
        <f t="shared" si="170"/>
        <v/>
      </c>
      <c r="V887" s="18" t="str">
        <f t="shared" si="169"/>
        <v/>
      </c>
      <c r="W887" s="18" t="str">
        <f t="shared" si="163"/>
        <v/>
      </c>
      <c r="X887" s="16" t="str">
        <f>IF(W887&lt;0,COUNTIF($V$2:V887,W887),"")</f>
        <v/>
      </c>
      <c r="Y887" s="16" t="str">
        <f>IF(W887&lt;0,COUNTIF(U887:$U$1045,W887)-1,"")</f>
        <v/>
      </c>
      <c r="Z887" s="20" t="str">
        <f t="shared" si="168"/>
        <v/>
      </c>
      <c r="AA887" s="15" t="str">
        <f>IF(W887=MIN(W:W),G887,"")</f>
        <v/>
      </c>
    </row>
    <row r="888" spans="7:27" x14ac:dyDescent="0.2">
      <c r="G888" s="15">
        <v>36465</v>
      </c>
      <c r="H888" s="3">
        <v>3.7097999999999999E-2</v>
      </c>
      <c r="I888" s="3">
        <v>-8.2969999999999995E-4</v>
      </c>
      <c r="J888" s="3">
        <v>5.9453000000000002E-4</v>
      </c>
      <c r="K888" s="3">
        <f t="shared" si="164"/>
        <v>3.7097999999999999E-2</v>
      </c>
      <c r="L888" s="3">
        <f t="shared" si="165"/>
        <v>1.0370980000000001</v>
      </c>
      <c r="M888" s="3">
        <f t="shared" si="166"/>
        <v>-8.2969999999999995E-4</v>
      </c>
      <c r="N888" s="3">
        <f t="shared" si="165"/>
        <v>0.99917029999999996</v>
      </c>
      <c r="O888" s="3">
        <f t="shared" si="167"/>
        <v>5.9453000000000002E-4</v>
      </c>
      <c r="P888" s="3">
        <f t="shared" si="160"/>
        <v>1.0005945300000001</v>
      </c>
      <c r="Q888" s="3">
        <f t="shared" si="171"/>
        <v>2.1926919999999999E-2</v>
      </c>
      <c r="R888" s="3">
        <f t="shared" si="161"/>
        <v>1.0219269200000001</v>
      </c>
      <c r="S888" s="17">
        <f t="shared" si="162"/>
        <v>215.32795532525284</v>
      </c>
      <c r="T888" s="18" t="str">
        <f>IF(S888&lt;MAX(S$2:S888),(S888-MAX($S$2:S888))/MAX($S$2:S888),"")</f>
        <v/>
      </c>
      <c r="U888" s="18" t="str">
        <f t="shared" si="170"/>
        <v/>
      </c>
      <c r="V888" s="18" t="str">
        <f t="shared" si="169"/>
        <v/>
      </c>
      <c r="W888" s="18" t="str">
        <f t="shared" si="163"/>
        <v/>
      </c>
      <c r="X888" s="16" t="str">
        <f>IF(W888&lt;0,COUNTIF($V$2:V888,W888),"")</f>
        <v/>
      </c>
      <c r="Y888" s="16" t="str">
        <f>IF(W888&lt;0,COUNTIF(U888:$U$1045,W888)-1,"")</f>
        <v/>
      </c>
      <c r="Z888" s="20" t="str">
        <f t="shared" si="168"/>
        <v/>
      </c>
      <c r="AA888" s="15" t="str">
        <f>IF(W888=MIN(W:W),G888,"")</f>
        <v/>
      </c>
    </row>
    <row r="889" spans="7:27" x14ac:dyDescent="0.2">
      <c r="G889" s="15">
        <v>36495</v>
      </c>
      <c r="H889" s="3">
        <v>8.1227999999999995E-2</v>
      </c>
      <c r="I889" s="3">
        <v>-4.8351999999999996E-3</v>
      </c>
      <c r="J889" s="3">
        <v>0</v>
      </c>
      <c r="K889" s="3">
        <f t="shared" si="164"/>
        <v>8.1227999999999995E-2</v>
      </c>
      <c r="L889" s="3">
        <f t="shared" si="165"/>
        <v>1.0812280000000001</v>
      </c>
      <c r="M889" s="3">
        <f t="shared" si="166"/>
        <v>-4.8351999999999996E-3</v>
      </c>
      <c r="N889" s="3">
        <f t="shared" si="165"/>
        <v>0.99516479999999996</v>
      </c>
      <c r="O889" s="3">
        <f t="shared" si="167"/>
        <v>0</v>
      </c>
      <c r="P889" s="3">
        <f t="shared" si="160"/>
        <v>1</v>
      </c>
      <c r="Q889" s="3">
        <f t="shared" si="171"/>
        <v>4.6802719999999999E-2</v>
      </c>
      <c r="R889" s="3">
        <f t="shared" si="161"/>
        <v>1.0468027200000001</v>
      </c>
      <c r="S889" s="17">
        <f t="shared" si="162"/>
        <v>225.40588932651318</v>
      </c>
      <c r="T889" s="18" t="str">
        <f>IF(S889&lt;MAX(S$2:S889),(S889-MAX($S$2:S889))/MAX($S$2:S889),"")</f>
        <v/>
      </c>
      <c r="U889" s="18" t="str">
        <f t="shared" si="170"/>
        <v/>
      </c>
      <c r="V889" s="18" t="str">
        <f t="shared" si="169"/>
        <v/>
      </c>
      <c r="W889" s="18" t="str">
        <f t="shared" si="163"/>
        <v/>
      </c>
      <c r="X889" s="16" t="str">
        <f>IF(W889&lt;0,COUNTIF($V$2:V889,W889),"")</f>
        <v/>
      </c>
      <c r="Y889" s="16" t="str">
        <f>IF(W889&lt;0,COUNTIF(U889:$U$1045,W889)-1,"")</f>
        <v/>
      </c>
      <c r="Z889" s="20" t="str">
        <f t="shared" si="168"/>
        <v/>
      </c>
      <c r="AA889" s="15" t="str">
        <f>IF(W889=MIN(W:W),G889,"")</f>
        <v/>
      </c>
    </row>
    <row r="890" spans="7:27" x14ac:dyDescent="0.2">
      <c r="G890" s="15">
        <v>36526</v>
      </c>
      <c r="H890" s="3">
        <v>-4.3392E-2</v>
      </c>
      <c r="I890" s="3">
        <v>-5.3336E-3</v>
      </c>
      <c r="J890" s="3">
        <v>2.9708849999999999E-3</v>
      </c>
      <c r="K890" s="3">
        <f t="shared" si="164"/>
        <v>-4.3392E-2</v>
      </c>
      <c r="L890" s="3">
        <f t="shared" si="165"/>
        <v>0.95660800000000001</v>
      </c>
      <c r="M890" s="3">
        <f t="shared" si="166"/>
        <v>-5.3336E-3</v>
      </c>
      <c r="N890" s="3">
        <f t="shared" si="165"/>
        <v>0.99466639999999995</v>
      </c>
      <c r="O890" s="3">
        <f t="shared" si="167"/>
        <v>2.9708849999999999E-3</v>
      </c>
      <c r="P890" s="3">
        <f t="shared" si="160"/>
        <v>1.0029708850000001</v>
      </c>
      <c r="Q890" s="3">
        <f t="shared" si="171"/>
        <v>-2.8168639999999998E-2</v>
      </c>
      <c r="R890" s="3">
        <f t="shared" si="161"/>
        <v>0.97183136000000003</v>
      </c>
      <c r="S890" s="17">
        <f t="shared" si="162"/>
        <v>219.0565119761948</v>
      </c>
      <c r="T890" s="18">
        <f>IF(S890&lt;MAX(S$2:S890),(S890-MAX($S$2:S890))/MAX($S$2:S890),"")</f>
        <v>-2.8168639999999936E-2</v>
      </c>
      <c r="U890" s="18">
        <f t="shared" si="170"/>
        <v>-2.8168639999999936E-2</v>
      </c>
      <c r="V890" s="18">
        <f t="shared" si="169"/>
        <v>-2.8168639999999936E-2</v>
      </c>
      <c r="W890" s="18" t="str">
        <f t="shared" si="163"/>
        <v/>
      </c>
      <c r="X890" s="16" t="str">
        <f>IF(W890&lt;0,COUNTIF($V$2:V890,W890),"")</f>
        <v/>
      </c>
      <c r="Y890" s="16" t="str">
        <f>IF(W890&lt;0,COUNTIF(U890:$U$1045,W890)-1,"")</f>
        <v/>
      </c>
      <c r="Z890" s="20" t="str">
        <f t="shared" si="168"/>
        <v/>
      </c>
      <c r="AA890" s="15" t="str">
        <f>IF(W890=MIN(W:W),G890,"")</f>
        <v/>
      </c>
    </row>
    <row r="891" spans="7:27" x14ac:dyDescent="0.2">
      <c r="G891" s="15">
        <v>36557</v>
      </c>
      <c r="H891" s="3">
        <v>2.826E-2</v>
      </c>
      <c r="I891" s="3">
        <v>7.8165999999999999E-3</v>
      </c>
      <c r="J891" s="3">
        <v>5.9241709999999998E-3</v>
      </c>
      <c r="K891" s="3">
        <f t="shared" si="164"/>
        <v>2.826E-2</v>
      </c>
      <c r="L891" s="3">
        <f t="shared" si="165"/>
        <v>1.02826</v>
      </c>
      <c r="M891" s="3">
        <f t="shared" si="166"/>
        <v>7.8165999999999999E-3</v>
      </c>
      <c r="N891" s="3">
        <f t="shared" si="165"/>
        <v>1.0078166</v>
      </c>
      <c r="O891" s="3">
        <f t="shared" si="167"/>
        <v>5.9241709999999998E-3</v>
      </c>
      <c r="P891" s="3">
        <f t="shared" si="160"/>
        <v>1.005924171</v>
      </c>
      <c r="Q891" s="3">
        <f t="shared" si="171"/>
        <v>2.0082639999999999E-2</v>
      </c>
      <c r="R891" s="3">
        <f t="shared" si="161"/>
        <v>1.02008264</v>
      </c>
      <c r="S891" s="17">
        <f t="shared" si="162"/>
        <v>223.45574504586841</v>
      </c>
      <c r="T891" s="18">
        <f>IF(S891&lt;MAX(S$2:S891),(S891-MAX($S$2:S891))/MAX($S$2:S891),"")</f>
        <v>-8.6517006564095136E-3</v>
      </c>
      <c r="U891" s="18">
        <f t="shared" si="170"/>
        <v>-2.8168639999999936E-2</v>
      </c>
      <c r="V891" s="18">
        <f t="shared" si="169"/>
        <v>-8.6517006564095136E-3</v>
      </c>
      <c r="W891" s="18" t="str">
        <f t="shared" si="163"/>
        <v/>
      </c>
      <c r="X891" s="16" t="str">
        <f>IF(W891&lt;0,COUNTIF($V$2:V891,W891),"")</f>
        <v/>
      </c>
      <c r="Y891" s="16" t="str">
        <f>IF(W891&lt;0,COUNTIF(U891:$U$1045,W891)-1,"")</f>
        <v/>
      </c>
      <c r="Z891" s="20" t="str">
        <f t="shared" si="168"/>
        <v/>
      </c>
      <c r="AA891" s="15" t="str">
        <f>IF(W891=MIN(W:W),G891,"")</f>
        <v/>
      </c>
    </row>
    <row r="892" spans="7:27" x14ac:dyDescent="0.2">
      <c r="G892" s="15">
        <v>36586</v>
      </c>
      <c r="H892" s="3">
        <v>5.7014000000000002E-2</v>
      </c>
      <c r="I892" s="3">
        <v>2.0344000000000001E-2</v>
      </c>
      <c r="J892" s="3">
        <v>8.2449940000000003E-3</v>
      </c>
      <c r="K892" s="3">
        <f t="shared" si="164"/>
        <v>5.7014000000000002E-2</v>
      </c>
      <c r="L892" s="3">
        <f t="shared" si="165"/>
        <v>1.0570139999999999</v>
      </c>
      <c r="M892" s="3">
        <f t="shared" si="166"/>
        <v>2.0344000000000001E-2</v>
      </c>
      <c r="N892" s="3">
        <f t="shared" si="165"/>
        <v>1.0203439999999999</v>
      </c>
      <c r="O892" s="3">
        <f t="shared" si="167"/>
        <v>8.2449940000000003E-3</v>
      </c>
      <c r="P892" s="3">
        <f t="shared" si="160"/>
        <v>1.008244994</v>
      </c>
      <c r="Q892" s="3">
        <f t="shared" si="171"/>
        <v>4.2346000000000002E-2</v>
      </c>
      <c r="R892" s="3">
        <f t="shared" si="161"/>
        <v>1.042346</v>
      </c>
      <c r="S892" s="17">
        <f t="shared" si="162"/>
        <v>232.91820202558074</v>
      </c>
      <c r="T892" s="18" t="str">
        <f>IF(S892&lt;MAX(S$2:S892),(S892-MAX($S$2:S892))/MAX($S$2:S892),"")</f>
        <v/>
      </c>
      <c r="U892" s="18" t="str">
        <f t="shared" si="170"/>
        <v/>
      </c>
      <c r="V892" s="18" t="str">
        <f t="shared" si="169"/>
        <v/>
      </c>
      <c r="W892" s="18" t="str">
        <f t="shared" si="163"/>
        <v/>
      </c>
      <c r="X892" s="16" t="str">
        <f>IF(W892&lt;0,COUNTIF($V$2:V892,W892),"")</f>
        <v/>
      </c>
      <c r="Y892" s="16" t="str">
        <f>IF(W892&lt;0,COUNTIF(U892:$U$1045,W892)-1,"")</f>
        <v/>
      </c>
      <c r="Z892" s="20" t="str">
        <f t="shared" si="168"/>
        <v/>
      </c>
      <c r="AA892" s="15" t="str">
        <f>IF(W892=MIN(W:W),G892,"")</f>
        <v/>
      </c>
    </row>
    <row r="893" spans="7:27" x14ac:dyDescent="0.2">
      <c r="G893" s="15">
        <v>36617</v>
      </c>
      <c r="H893" s="3">
        <v>-5.8777000000000003E-2</v>
      </c>
      <c r="I893" s="3">
        <v>-4.3134000000000002E-3</v>
      </c>
      <c r="J893" s="3">
        <v>5.8411200000000002E-4</v>
      </c>
      <c r="K893" s="3">
        <f t="shared" si="164"/>
        <v>-5.8777000000000003E-2</v>
      </c>
      <c r="L893" s="3">
        <f t="shared" si="165"/>
        <v>0.94122300000000003</v>
      </c>
      <c r="M893" s="3">
        <f t="shared" si="166"/>
        <v>-4.3134000000000002E-3</v>
      </c>
      <c r="N893" s="3">
        <f t="shared" si="165"/>
        <v>0.99568659999999998</v>
      </c>
      <c r="O893" s="3">
        <f t="shared" si="167"/>
        <v>5.8411200000000002E-4</v>
      </c>
      <c r="P893" s="3">
        <f t="shared" si="160"/>
        <v>1.0005841120000001</v>
      </c>
      <c r="Q893" s="3">
        <f t="shared" si="171"/>
        <v>-3.699156E-2</v>
      </c>
      <c r="R893" s="3">
        <f t="shared" si="161"/>
        <v>0.96300843999999997</v>
      </c>
      <c r="S893" s="17">
        <f t="shared" si="162"/>
        <v>224.30219438025935</v>
      </c>
      <c r="T893" s="18">
        <f>IF(S893&lt;MAX(S$2:S893),(S893-MAX($S$2:S893))/MAX($S$2:S893),"")</f>
        <v>-3.6991559999999986E-2</v>
      </c>
      <c r="U893" s="18">
        <f t="shared" si="170"/>
        <v>-3.6991559999999986E-2</v>
      </c>
      <c r="V893" s="18">
        <f t="shared" si="169"/>
        <v>-5.7321939339540821E-2</v>
      </c>
      <c r="W893" s="18" t="str">
        <f t="shared" si="163"/>
        <v/>
      </c>
      <c r="X893" s="16" t="str">
        <f>IF(W893&lt;0,COUNTIF($V$2:V893,W893),"")</f>
        <v/>
      </c>
      <c r="Y893" s="16" t="str">
        <f>IF(W893&lt;0,COUNTIF(U893:$U$1045,W893)-1,"")</f>
        <v/>
      </c>
      <c r="Z893" s="20" t="str">
        <f t="shared" si="168"/>
        <v/>
      </c>
      <c r="AA893" s="15" t="str">
        <f>IF(W893=MIN(W:W),G893,"")</f>
        <v/>
      </c>
    </row>
    <row r="894" spans="7:27" x14ac:dyDescent="0.2">
      <c r="G894" s="15">
        <v>36647</v>
      </c>
      <c r="H894" s="3">
        <v>-3.8663000000000003E-2</v>
      </c>
      <c r="I894" s="3">
        <v>5.2161999999999998E-3</v>
      </c>
      <c r="J894" s="3">
        <v>1.1675419999999999E-3</v>
      </c>
      <c r="K894" s="3">
        <f t="shared" si="164"/>
        <v>-3.8663000000000003E-2</v>
      </c>
      <c r="L894" s="3">
        <f t="shared" si="165"/>
        <v>0.961337</v>
      </c>
      <c r="M894" s="3">
        <f t="shared" si="166"/>
        <v>5.2161999999999998E-3</v>
      </c>
      <c r="N894" s="3">
        <f t="shared" si="165"/>
        <v>1.0052162</v>
      </c>
      <c r="O894" s="3">
        <f t="shared" si="167"/>
        <v>1.1675419999999999E-3</v>
      </c>
      <c r="P894" s="3">
        <f t="shared" si="160"/>
        <v>1.0011675419999999</v>
      </c>
      <c r="Q894" s="3">
        <f t="shared" si="171"/>
        <v>-2.1111320000000003E-2</v>
      </c>
      <c r="R894" s="3">
        <f t="shared" si="161"/>
        <v>0.97888867999999996</v>
      </c>
      <c r="S894" s="17">
        <f t="shared" si="162"/>
        <v>219.56687897799549</v>
      </c>
      <c r="T894" s="18">
        <f>IF(S894&lt;MAX(S$2:S894),(S894-MAX($S$2:S894))/MAX($S$2:S894),"")</f>
        <v>-5.7321939339540821E-2</v>
      </c>
      <c r="U894" s="18">
        <f t="shared" si="170"/>
        <v>-5.7321939339540821E-2</v>
      </c>
      <c r="V894" s="18">
        <f t="shared" si="169"/>
        <v>-5.7321939339540821E-2</v>
      </c>
      <c r="W894" s="18" t="str">
        <f t="shared" si="163"/>
        <v/>
      </c>
      <c r="X894" s="16" t="str">
        <f>IF(W894&lt;0,COUNTIF($V$2:V894,W894),"")</f>
        <v/>
      </c>
      <c r="Y894" s="16" t="str">
        <f>IF(W894&lt;0,COUNTIF(U894:$U$1045,W894)-1,"")</f>
        <v/>
      </c>
      <c r="Z894" s="20" t="str">
        <f t="shared" si="168"/>
        <v/>
      </c>
      <c r="AA894" s="15" t="str">
        <f>IF(W894=MIN(W:W),G894,"")</f>
        <v/>
      </c>
    </row>
    <row r="895" spans="7:27" x14ac:dyDescent="0.2">
      <c r="G895" s="15">
        <v>36678</v>
      </c>
      <c r="H895" s="3">
        <v>5.0143E-2</v>
      </c>
      <c r="I895" s="3">
        <v>1.9129299999999998E-2</v>
      </c>
      <c r="J895" s="3">
        <v>5.2478129999999996E-3</v>
      </c>
      <c r="K895" s="3">
        <f t="shared" si="164"/>
        <v>5.0143E-2</v>
      </c>
      <c r="L895" s="3">
        <f t="shared" si="165"/>
        <v>1.050143</v>
      </c>
      <c r="M895" s="3">
        <f t="shared" si="166"/>
        <v>1.9129299999999998E-2</v>
      </c>
      <c r="N895" s="3">
        <f t="shared" si="165"/>
        <v>1.0191292999999999</v>
      </c>
      <c r="O895" s="3">
        <f t="shared" si="167"/>
        <v>5.2478129999999996E-3</v>
      </c>
      <c r="P895" s="3">
        <f t="shared" si="160"/>
        <v>1.005247813</v>
      </c>
      <c r="Q895" s="3">
        <f t="shared" si="171"/>
        <v>3.7737519999999997E-2</v>
      </c>
      <c r="R895" s="3">
        <f t="shared" si="161"/>
        <v>1.0377375200000001</v>
      </c>
      <c r="S895" s="17">
        <f t="shared" si="162"/>
        <v>227.85278846476518</v>
      </c>
      <c r="T895" s="18">
        <f>IF(S895&lt;MAX(S$2:S895),(S895-MAX($S$2:S895))/MAX($S$2:S895),"")</f>
        <v>-2.1747607171805478E-2</v>
      </c>
      <c r="U895" s="18">
        <f t="shared" si="170"/>
        <v>-5.7321939339540821E-2</v>
      </c>
      <c r="V895" s="18">
        <f t="shared" si="169"/>
        <v>-3.0228311945807416E-2</v>
      </c>
      <c r="W895" s="18" t="str">
        <f t="shared" si="163"/>
        <v/>
      </c>
      <c r="X895" s="16" t="str">
        <f>IF(W895&lt;0,COUNTIF($V$2:V895,W895),"")</f>
        <v/>
      </c>
      <c r="Y895" s="16" t="str">
        <f>IF(W895&lt;0,COUNTIF(U895:$U$1045,W895)-1,"")</f>
        <v/>
      </c>
      <c r="Z895" s="20" t="str">
        <f t="shared" si="168"/>
        <v/>
      </c>
      <c r="AA895" s="15" t="str">
        <f>IF(W895=MIN(W:W),G895,"")</f>
        <v/>
      </c>
    </row>
    <row r="896" spans="7:27" x14ac:dyDescent="0.2">
      <c r="G896" s="15">
        <v>36708</v>
      </c>
      <c r="H896" s="3">
        <v>-1.9224000000000002E-2</v>
      </c>
      <c r="I896" s="3">
        <v>7.1628999999999998E-3</v>
      </c>
      <c r="J896" s="3">
        <v>2.3201860000000001E-3</v>
      </c>
      <c r="K896" s="3">
        <f t="shared" si="164"/>
        <v>-1.9224000000000002E-2</v>
      </c>
      <c r="L896" s="3">
        <f t="shared" si="165"/>
        <v>0.98077599999999998</v>
      </c>
      <c r="M896" s="3">
        <f t="shared" si="166"/>
        <v>7.1628999999999998E-3</v>
      </c>
      <c r="N896" s="3">
        <f t="shared" si="165"/>
        <v>1.0071629</v>
      </c>
      <c r="O896" s="3">
        <f t="shared" si="167"/>
        <v>2.3201860000000001E-3</v>
      </c>
      <c r="P896" s="3">
        <f t="shared" si="160"/>
        <v>1.0023201859999999</v>
      </c>
      <c r="Q896" s="3">
        <f t="shared" si="171"/>
        <v>-8.6692399999999999E-3</v>
      </c>
      <c r="R896" s="3">
        <f t="shared" si="161"/>
        <v>0.99133075999999998</v>
      </c>
      <c r="S896" s="17">
        <f t="shared" si="162"/>
        <v>225.87747795689489</v>
      </c>
      <c r="T896" s="18">
        <f>IF(S896&lt;MAX(S$2:S896),(S896-MAX($S$2:S896))/MAX($S$2:S896),"")</f>
        <v>-3.0228311945807416E-2</v>
      </c>
      <c r="U896" s="18">
        <f t="shared" si="170"/>
        <v>-5.7321939339540821E-2</v>
      </c>
      <c r="V896" s="18">
        <f t="shared" si="169"/>
        <v>-3.0228311945807416E-2</v>
      </c>
      <c r="W896" s="18" t="str">
        <f t="shared" si="163"/>
        <v/>
      </c>
      <c r="X896" s="16" t="str">
        <f>IF(W896&lt;0,COUNTIF($V$2:V896,W896),"")</f>
        <v/>
      </c>
      <c r="Y896" s="16" t="str">
        <f>IF(W896&lt;0,COUNTIF(U896:$U$1045,W896)-1,"")</f>
        <v/>
      </c>
      <c r="Z896" s="20" t="str">
        <f t="shared" si="168"/>
        <v/>
      </c>
      <c r="AA896" s="15" t="str">
        <f>IF(W896=MIN(W:W),G896,"")</f>
        <v/>
      </c>
    </row>
    <row r="897" spans="7:27" x14ac:dyDescent="0.2">
      <c r="G897" s="15">
        <v>36739</v>
      </c>
      <c r="H897" s="3">
        <v>7.6286000000000007E-2</v>
      </c>
      <c r="I897" s="3">
        <v>1.3380100000000001E-2</v>
      </c>
      <c r="J897" s="3">
        <v>0</v>
      </c>
      <c r="K897" s="3">
        <f t="shared" si="164"/>
        <v>7.6286000000000007E-2</v>
      </c>
      <c r="L897" s="3">
        <f t="shared" si="165"/>
        <v>1.0762860000000001</v>
      </c>
      <c r="M897" s="3">
        <f t="shared" si="166"/>
        <v>1.3380100000000001E-2</v>
      </c>
      <c r="N897" s="3">
        <f t="shared" si="165"/>
        <v>1.0133801</v>
      </c>
      <c r="O897" s="3">
        <f t="shared" si="167"/>
        <v>0</v>
      </c>
      <c r="P897" s="3">
        <f t="shared" si="160"/>
        <v>1</v>
      </c>
      <c r="Q897" s="3">
        <f t="shared" si="171"/>
        <v>5.1123640000000005E-2</v>
      </c>
      <c r="R897" s="3">
        <f t="shared" si="161"/>
        <v>1.0511236399999999</v>
      </c>
      <c r="S897" s="17">
        <f t="shared" si="162"/>
        <v>237.42515682407111</v>
      </c>
      <c r="T897" s="18" t="str">
        <f>IF(S897&lt;MAX(S$2:S897),(S897-MAX($S$2:S897))/MAX($S$2:S897),"")</f>
        <v/>
      </c>
      <c r="U897" s="18" t="str">
        <f t="shared" si="170"/>
        <v/>
      </c>
      <c r="V897" s="18" t="str">
        <f t="shared" si="169"/>
        <v/>
      </c>
      <c r="W897" s="18" t="str">
        <f t="shared" si="163"/>
        <v/>
      </c>
      <c r="X897" s="16" t="str">
        <f>IF(W897&lt;0,COUNTIF($V$2:V897,W897),"")</f>
        <v/>
      </c>
      <c r="Y897" s="16" t="str">
        <f>IF(W897&lt;0,COUNTIF(U897:$U$1045,W897)-1,"")</f>
        <v/>
      </c>
      <c r="Z897" s="20" t="str">
        <f t="shared" si="168"/>
        <v/>
      </c>
      <c r="AA897" s="15" t="str">
        <f>IF(W897=MIN(W:W),G897,"")</f>
        <v/>
      </c>
    </row>
    <row r="898" spans="7:27" x14ac:dyDescent="0.2">
      <c r="G898" s="15">
        <v>36770</v>
      </c>
      <c r="H898" s="3">
        <v>-4.9061E-2</v>
      </c>
      <c r="I898" s="3">
        <v>9.5849999999999998E-3</v>
      </c>
      <c r="J898" s="3">
        <v>5.2083329999999999E-3</v>
      </c>
      <c r="K898" s="3">
        <f t="shared" si="164"/>
        <v>-4.9061E-2</v>
      </c>
      <c r="L898" s="3">
        <f t="shared" si="165"/>
        <v>0.95093899999999998</v>
      </c>
      <c r="M898" s="3">
        <f t="shared" si="166"/>
        <v>9.5849999999999998E-3</v>
      </c>
      <c r="N898" s="3">
        <f t="shared" si="165"/>
        <v>1.009585</v>
      </c>
      <c r="O898" s="3">
        <f t="shared" si="167"/>
        <v>5.2083329999999999E-3</v>
      </c>
      <c r="P898" s="3">
        <f t="shared" ref="P898:P961" si="172">IF(O898="","",1+O898)</f>
        <v>1.0052083329999999</v>
      </c>
      <c r="Q898" s="3">
        <f t="shared" si="171"/>
        <v>-2.56026E-2</v>
      </c>
      <c r="R898" s="3">
        <f t="shared" ref="R898:R961" si="173">IF(Q898="","",1+Q898)</f>
        <v>0.97439739999999997</v>
      </c>
      <c r="S898" s="17">
        <f t="shared" ref="S898:S961" si="174">IF(G898=$B$4,(1+Q898),IF(AND(G898&gt;$B$4,G898&lt;=$B$5),(1+Q898)*S897,""))</f>
        <v>231.34645550396715</v>
      </c>
      <c r="T898" s="18">
        <f>IF(S898&lt;MAX(S$2:S898),(S898-MAX($S$2:S898))/MAX($S$2:S898),"")</f>
        <v>-2.5602599999999986E-2</v>
      </c>
      <c r="U898" s="18">
        <f t="shared" si="170"/>
        <v>-2.5602599999999986E-2</v>
      </c>
      <c r="V898" s="18">
        <f t="shared" si="169"/>
        <v>-0.21727101144729488</v>
      </c>
      <c r="W898" s="18" t="str">
        <f t="shared" ref="W898:W961" si="175">IF(AND(V898=U898,T898&lt;-$B$6),T898,"")</f>
        <v/>
      </c>
      <c r="X898" s="16" t="str">
        <f>IF(W898&lt;0,COUNTIF($V$2:V898,W898),"")</f>
        <v/>
      </c>
      <c r="Y898" s="16" t="str">
        <f>IF(W898&lt;0,COUNTIF(U898:$U$1045,W898)-1,"")</f>
        <v/>
      </c>
      <c r="Z898" s="20" t="str">
        <f t="shared" si="168"/>
        <v/>
      </c>
      <c r="AA898" s="15" t="str">
        <f>IF(W898=MIN(W:W),G898,"")</f>
        <v/>
      </c>
    </row>
    <row r="899" spans="7:27" x14ac:dyDescent="0.2">
      <c r="G899" s="15">
        <v>36800</v>
      </c>
      <c r="H899" s="3">
        <v>-2.2324E-2</v>
      </c>
      <c r="I899" s="3">
        <v>7.8896999999999995E-3</v>
      </c>
      <c r="J899" s="3">
        <v>1.7271159999999999E-3</v>
      </c>
      <c r="K899" s="3">
        <f t="shared" ref="K899:K962" si="176">IF(AND($G899&gt;=$B$4,$G899&lt;=$B$5),IF($B$7="Real",(1+H899)/(1+J899)-1,H899),"")</f>
        <v>-2.2324E-2</v>
      </c>
      <c r="L899" s="3">
        <f t="shared" ref="L899:N962" si="177">IF(K899="","",1+K899)</f>
        <v>0.97767599999999999</v>
      </c>
      <c r="M899" s="3">
        <f t="shared" ref="M899:M962" si="178">IF(AND($G899&gt;=$B$4,$G899&lt;=$B$5),IF($B$7="Real",(1+I899)/(1+J899)-1,I899),"")</f>
        <v>7.8896999999999995E-3</v>
      </c>
      <c r="N899" s="3">
        <f t="shared" si="177"/>
        <v>1.0078897</v>
      </c>
      <c r="O899" s="3">
        <f t="shared" ref="O899:O962" si="179">IF(AND($G899&gt;=$B$4,$G899&lt;=$B$5),IF($B$7="Real",(1+J899)/(1+J899)-1,J899),"")</f>
        <v>1.7271159999999999E-3</v>
      </c>
      <c r="P899" s="3">
        <f t="shared" si="172"/>
        <v>1.0017271160000001</v>
      </c>
      <c r="Q899" s="3">
        <f t="shared" si="171"/>
        <v>-1.0238519999999999E-2</v>
      </c>
      <c r="R899" s="3">
        <f t="shared" si="173"/>
        <v>0.98976147999999997</v>
      </c>
      <c r="S899" s="17">
        <f t="shared" si="174"/>
        <v>228.97781019236066</v>
      </c>
      <c r="T899" s="18">
        <f>IF(S899&lt;MAX(S$2:S899),(S899-MAX($S$2:S899))/MAX($S$2:S899),"")</f>
        <v>-3.5578987267848021E-2</v>
      </c>
      <c r="U899" s="18">
        <f t="shared" si="170"/>
        <v>-3.5578987267848021E-2</v>
      </c>
      <c r="V899" s="18">
        <f t="shared" si="169"/>
        <v>-0.21727101144729488</v>
      </c>
      <c r="W899" s="18" t="str">
        <f t="shared" si="175"/>
        <v/>
      </c>
      <c r="X899" s="16" t="str">
        <f>IF(W899&lt;0,COUNTIF($V$2:V899,W899),"")</f>
        <v/>
      </c>
      <c r="Y899" s="16" t="str">
        <f>IF(W899&lt;0,COUNTIF(U899:$U$1045,W899)-1,"")</f>
        <v/>
      </c>
      <c r="Z899" s="20" t="str">
        <f t="shared" si="168"/>
        <v/>
      </c>
      <c r="AA899" s="15" t="str">
        <f>IF(W899=MIN(W:W),G899,"")</f>
        <v/>
      </c>
    </row>
    <row r="900" spans="7:27" x14ac:dyDescent="0.2">
      <c r="G900" s="15">
        <v>36831</v>
      </c>
      <c r="H900" s="3">
        <v>-0.101771</v>
      </c>
      <c r="I900" s="3">
        <v>1.7391199999999999E-2</v>
      </c>
      <c r="J900" s="3">
        <v>5.7471300000000003E-4</v>
      </c>
      <c r="K900" s="3">
        <f t="shared" si="176"/>
        <v>-0.101771</v>
      </c>
      <c r="L900" s="3">
        <f t="shared" si="177"/>
        <v>0.89822899999999994</v>
      </c>
      <c r="M900" s="3">
        <f t="shared" si="178"/>
        <v>1.7391199999999999E-2</v>
      </c>
      <c r="N900" s="3">
        <f t="shared" si="177"/>
        <v>1.0173912000000001</v>
      </c>
      <c r="O900" s="3">
        <f t="shared" si="179"/>
        <v>5.7471300000000003E-4</v>
      </c>
      <c r="P900" s="3">
        <f t="shared" si="172"/>
        <v>1.000574713</v>
      </c>
      <c r="Q900" s="3">
        <f t="shared" si="171"/>
        <v>-5.4106119999999994E-2</v>
      </c>
      <c r="R900" s="3">
        <f t="shared" si="173"/>
        <v>0.94589387999999996</v>
      </c>
      <c r="S900" s="17">
        <f t="shared" si="174"/>
        <v>216.58870931675557</v>
      </c>
      <c r="T900" s="18">
        <f>IF(S900&lt;MAX(S$2:S900),(S900-MAX($S$2:S900))/MAX($S$2:S900),"")</f>
        <v>-8.7760066313255392E-2</v>
      </c>
      <c r="U900" s="18">
        <f t="shared" si="170"/>
        <v>-8.7760066313255392E-2</v>
      </c>
      <c r="V900" s="18">
        <f t="shared" si="169"/>
        <v>-0.21727101144729488</v>
      </c>
      <c r="W900" s="18" t="str">
        <f t="shared" si="175"/>
        <v/>
      </c>
      <c r="X900" s="16" t="str">
        <f>IF(W900&lt;0,COUNTIF($V$2:V900,W900),"")</f>
        <v/>
      </c>
      <c r="Y900" s="16" t="str">
        <f>IF(W900&lt;0,COUNTIF(U900:$U$1045,W900)-1,"")</f>
        <v/>
      </c>
      <c r="Z900" s="20" t="str">
        <f t="shared" si="168"/>
        <v/>
      </c>
      <c r="AA900" s="15" t="str">
        <f>IF(W900=MIN(W:W),G900,"")</f>
        <v/>
      </c>
    </row>
    <row r="901" spans="7:27" x14ac:dyDescent="0.2">
      <c r="G901" s="15">
        <v>36861</v>
      </c>
      <c r="H901" s="3">
        <v>1.7148E-2</v>
      </c>
      <c r="I901" s="3">
        <v>2.13514E-2</v>
      </c>
      <c r="J901" s="3">
        <v>-5.7438300000000003E-4</v>
      </c>
      <c r="K901" s="3">
        <f t="shared" si="176"/>
        <v>1.7148E-2</v>
      </c>
      <c r="L901" s="3">
        <f t="shared" si="177"/>
        <v>1.0171479999999999</v>
      </c>
      <c r="M901" s="3">
        <f t="shared" si="178"/>
        <v>2.13514E-2</v>
      </c>
      <c r="N901" s="3">
        <f t="shared" si="177"/>
        <v>1.0213513999999999</v>
      </c>
      <c r="O901" s="3">
        <f t="shared" si="179"/>
        <v>-5.7438300000000003E-4</v>
      </c>
      <c r="P901" s="3">
        <f t="shared" si="172"/>
        <v>0.99942561699999999</v>
      </c>
      <c r="Q901" s="3">
        <f t="shared" si="171"/>
        <v>1.882936E-2</v>
      </c>
      <c r="R901" s="3">
        <f t="shared" si="173"/>
        <v>1.01882936</v>
      </c>
      <c r="S901" s="17">
        <f t="shared" si="174"/>
        <v>220.66693609641612</v>
      </c>
      <c r="T901" s="18">
        <f>IF(S901&lt;MAX(S$2:S901),(S901-MAX($S$2:S901))/MAX($S$2:S901),"")</f>
        <v>-7.0583172195491511E-2</v>
      </c>
      <c r="U901" s="18">
        <f t="shared" si="170"/>
        <v>-8.7760066313255392E-2</v>
      </c>
      <c r="V901" s="18">
        <f t="shared" si="169"/>
        <v>-0.21727101144729488</v>
      </c>
      <c r="W901" s="18" t="str">
        <f t="shared" si="175"/>
        <v/>
      </c>
      <c r="X901" s="16" t="str">
        <f>IF(W901&lt;0,COUNTIF($V$2:V901,W901),"")</f>
        <v/>
      </c>
      <c r="Y901" s="16" t="str">
        <f>IF(W901&lt;0,COUNTIF(U901:$U$1045,W901)-1,"")</f>
        <v/>
      </c>
      <c r="Z901" s="20" t="str">
        <f t="shared" si="168"/>
        <v/>
      </c>
      <c r="AA901" s="15" t="str">
        <f>IF(W901=MIN(W:W),G901,"")</f>
        <v/>
      </c>
    </row>
    <row r="902" spans="7:27" x14ac:dyDescent="0.2">
      <c r="G902" s="15">
        <v>36892</v>
      </c>
      <c r="H902" s="3">
        <v>3.7696E-2</v>
      </c>
      <c r="I902" s="3">
        <v>9.8191000000000007E-3</v>
      </c>
      <c r="J902" s="3">
        <v>6.3218390000000001E-3</v>
      </c>
      <c r="K902" s="3">
        <f t="shared" si="176"/>
        <v>3.7696E-2</v>
      </c>
      <c r="L902" s="3">
        <f t="shared" si="177"/>
        <v>1.037696</v>
      </c>
      <c r="M902" s="3">
        <f t="shared" si="178"/>
        <v>9.8191000000000007E-3</v>
      </c>
      <c r="N902" s="3">
        <f t="shared" si="177"/>
        <v>1.0098191000000001</v>
      </c>
      <c r="O902" s="3">
        <f t="shared" si="179"/>
        <v>6.3218390000000001E-3</v>
      </c>
      <c r="P902" s="3">
        <f t="shared" si="172"/>
        <v>1.0063218389999999</v>
      </c>
      <c r="Q902" s="3">
        <f t="shared" si="171"/>
        <v>2.6545239999999998E-2</v>
      </c>
      <c r="R902" s="3">
        <f t="shared" si="173"/>
        <v>1.0265452399999999</v>
      </c>
      <c r="S902" s="17">
        <f t="shared" si="174"/>
        <v>226.52459287516012</v>
      </c>
      <c r="T902" s="18">
        <f>IF(S902&lt;MAX(S$2:S902),(S902-MAX($S$2:S902))/MAX($S$2:S902),"")</f>
        <v>-4.5911579441382272E-2</v>
      </c>
      <c r="U902" s="18">
        <f t="shared" si="170"/>
        <v>-8.7760066313255392E-2</v>
      </c>
      <c r="V902" s="18">
        <f t="shared" si="169"/>
        <v>-0.21727101144729488</v>
      </c>
      <c r="W902" s="18" t="str">
        <f t="shared" si="175"/>
        <v/>
      </c>
      <c r="X902" s="16" t="str">
        <f>IF(W902&lt;0,COUNTIF($V$2:V902,W902),"")</f>
        <v/>
      </c>
      <c r="Y902" s="16" t="str">
        <f>IF(W902&lt;0,COUNTIF(U902:$U$1045,W902)-1,"")</f>
        <v/>
      </c>
      <c r="Z902" s="20" t="str">
        <f t="shared" si="168"/>
        <v/>
      </c>
      <c r="AA902" s="15" t="str">
        <f>IF(W902=MIN(W:W),G902,"")</f>
        <v/>
      </c>
    </row>
    <row r="903" spans="7:27" x14ac:dyDescent="0.2">
      <c r="G903" s="15">
        <v>36923</v>
      </c>
      <c r="H903" s="3">
        <v>-9.6623000000000001E-2</v>
      </c>
      <c r="I903" s="3">
        <v>1.05386E-2</v>
      </c>
      <c r="J903" s="3">
        <v>3.9977160000000001E-3</v>
      </c>
      <c r="K903" s="3">
        <f t="shared" si="176"/>
        <v>-9.6623000000000001E-2</v>
      </c>
      <c r="L903" s="3">
        <f t="shared" si="177"/>
        <v>0.90337699999999999</v>
      </c>
      <c r="M903" s="3">
        <f t="shared" si="178"/>
        <v>1.05386E-2</v>
      </c>
      <c r="N903" s="3">
        <f t="shared" si="177"/>
        <v>1.0105386000000001</v>
      </c>
      <c r="O903" s="3">
        <f t="shared" si="179"/>
        <v>3.9977160000000001E-3</v>
      </c>
      <c r="P903" s="3">
        <f t="shared" si="172"/>
        <v>1.003997716</v>
      </c>
      <c r="Q903" s="3">
        <f t="shared" si="171"/>
        <v>-5.3758359999999998E-2</v>
      </c>
      <c r="R903" s="3">
        <f t="shared" si="173"/>
        <v>0.94624163999999999</v>
      </c>
      <c r="S903" s="17">
        <f t="shared" si="174"/>
        <v>214.34700226252383</v>
      </c>
      <c r="T903" s="18">
        <f>IF(S903&lt;MAX(S$2:S903),(S903-MAX($S$2:S903))/MAX($S$2:S903),"")</f>
        <v>-9.7201808225603856E-2</v>
      </c>
      <c r="U903" s="18">
        <f t="shared" si="170"/>
        <v>-9.7201808225603856E-2</v>
      </c>
      <c r="V903" s="18">
        <f t="shared" si="169"/>
        <v>-0.21727101144729488</v>
      </c>
      <c r="W903" s="18" t="str">
        <f t="shared" si="175"/>
        <v/>
      </c>
      <c r="X903" s="16" t="str">
        <f>IF(W903&lt;0,COUNTIF($V$2:V903,W903),"")</f>
        <v/>
      </c>
      <c r="Y903" s="16" t="str">
        <f>IF(W903&lt;0,COUNTIF(U903:$U$1045,W903)-1,"")</f>
        <v/>
      </c>
      <c r="Z903" s="20" t="str">
        <f t="shared" si="168"/>
        <v/>
      </c>
      <c r="AA903" s="15" t="str">
        <f>IF(W903=MIN(W:W),G903,"")</f>
        <v/>
      </c>
    </row>
    <row r="904" spans="7:27" x14ac:dyDescent="0.2">
      <c r="G904" s="15">
        <v>36951</v>
      </c>
      <c r="H904" s="3">
        <v>-6.8166000000000004E-2</v>
      </c>
      <c r="I904" s="3">
        <v>7.5683E-3</v>
      </c>
      <c r="J904" s="3">
        <v>2.2753130000000002E-3</v>
      </c>
      <c r="K904" s="3">
        <f t="shared" si="176"/>
        <v>-6.8166000000000004E-2</v>
      </c>
      <c r="L904" s="3">
        <f t="shared" si="177"/>
        <v>0.93183400000000005</v>
      </c>
      <c r="M904" s="3">
        <f t="shared" si="178"/>
        <v>7.5683E-3</v>
      </c>
      <c r="N904" s="3">
        <f t="shared" si="177"/>
        <v>1.0075683</v>
      </c>
      <c r="O904" s="3">
        <f t="shared" si="179"/>
        <v>2.2753130000000002E-3</v>
      </c>
      <c r="P904" s="3">
        <f t="shared" si="172"/>
        <v>1.0022753129999999</v>
      </c>
      <c r="Q904" s="3">
        <f t="shared" si="171"/>
        <v>-3.7872280000000001E-2</v>
      </c>
      <c r="R904" s="3">
        <f t="shared" si="173"/>
        <v>0.96212772000000002</v>
      </c>
      <c r="S904" s="17">
        <f t="shared" si="174"/>
        <v>206.2291925756769</v>
      </c>
      <c r="T904" s="18">
        <f>IF(S904&lt;MAX(S$2:S904),(S904-MAX($S$2:S904))/MAX($S$2:S904),"")</f>
        <v>-0.13139283412797742</v>
      </c>
      <c r="U904" s="18">
        <f t="shared" si="170"/>
        <v>-0.13139283412797742</v>
      </c>
      <c r="V904" s="18">
        <f t="shared" si="169"/>
        <v>-0.21727101144729488</v>
      </c>
      <c r="W904" s="18" t="str">
        <f t="shared" si="175"/>
        <v/>
      </c>
      <c r="X904" s="16" t="str">
        <f>IF(W904&lt;0,COUNTIF($V$2:V904,W904),"")</f>
        <v/>
      </c>
      <c r="Y904" s="16" t="str">
        <f>IF(W904&lt;0,COUNTIF(U904:$U$1045,W904)-1,"")</f>
        <v/>
      </c>
      <c r="Z904" s="20" t="str">
        <f t="shared" si="168"/>
        <v/>
      </c>
      <c r="AA904" s="15" t="str">
        <f>IF(W904=MIN(W:W),G904,"")</f>
        <v/>
      </c>
    </row>
    <row r="905" spans="7:27" x14ac:dyDescent="0.2">
      <c r="G905" s="15">
        <v>36982</v>
      </c>
      <c r="H905" s="3">
        <v>8.3351999999999996E-2</v>
      </c>
      <c r="I905" s="3">
        <v>-1.13703E-2</v>
      </c>
      <c r="J905" s="3">
        <v>3.9727579999999998E-3</v>
      </c>
      <c r="K905" s="3">
        <f t="shared" si="176"/>
        <v>8.3351999999999996E-2</v>
      </c>
      <c r="L905" s="3">
        <f t="shared" si="177"/>
        <v>1.0833520000000001</v>
      </c>
      <c r="M905" s="3">
        <f t="shared" si="178"/>
        <v>-1.13703E-2</v>
      </c>
      <c r="N905" s="3">
        <f t="shared" si="177"/>
        <v>0.98862969999999994</v>
      </c>
      <c r="O905" s="3">
        <f t="shared" si="179"/>
        <v>3.9727579999999998E-3</v>
      </c>
      <c r="P905" s="3">
        <f t="shared" si="172"/>
        <v>1.003972758</v>
      </c>
      <c r="Q905" s="3">
        <f t="shared" si="171"/>
        <v>4.5463079999999996E-2</v>
      </c>
      <c r="R905" s="3">
        <f t="shared" si="173"/>
        <v>1.04546308</v>
      </c>
      <c r="S905" s="17">
        <f t="shared" si="174"/>
        <v>215.60500685608031</v>
      </c>
      <c r="T905" s="18">
        <f>IF(S905&lt;MAX(S$2:S905),(S905-MAX($S$2:S905))/MAX($S$2:S905),"")</f>
        <v>-9.190327705736441E-2</v>
      </c>
      <c r="U905" s="18">
        <f t="shared" si="170"/>
        <v>-0.13139283412797742</v>
      </c>
      <c r="V905" s="18">
        <f t="shared" si="169"/>
        <v>-0.21727101144729488</v>
      </c>
      <c r="W905" s="18" t="str">
        <f t="shared" si="175"/>
        <v/>
      </c>
      <c r="X905" s="16" t="str">
        <f>IF(W905&lt;0,COUNTIF($V$2:V905,W905),"")</f>
        <v/>
      </c>
      <c r="Y905" s="16" t="str">
        <f>IF(W905&lt;0,COUNTIF(U905:$U$1045,W905)-1,"")</f>
        <v/>
      </c>
      <c r="Z905" s="20" t="str">
        <f t="shared" si="168"/>
        <v/>
      </c>
      <c r="AA905" s="15" t="str">
        <f>IF(W905=MIN(W:W),G905,"")</f>
        <v/>
      </c>
    </row>
    <row r="906" spans="7:27" x14ac:dyDescent="0.2">
      <c r="G906" s="15">
        <v>37012</v>
      </c>
      <c r="H906" s="3">
        <v>1.0127000000000001E-2</v>
      </c>
      <c r="I906" s="3">
        <v>-6.9490000000000003E-4</v>
      </c>
      <c r="J906" s="3">
        <v>4.5223290000000003E-3</v>
      </c>
      <c r="K906" s="3">
        <f t="shared" si="176"/>
        <v>1.0127000000000001E-2</v>
      </c>
      <c r="L906" s="3">
        <f t="shared" si="177"/>
        <v>1.010127</v>
      </c>
      <c r="M906" s="3">
        <f t="shared" si="178"/>
        <v>-6.9490000000000003E-4</v>
      </c>
      <c r="N906" s="3">
        <f t="shared" si="177"/>
        <v>0.99930509999999995</v>
      </c>
      <c r="O906" s="3">
        <f t="shared" si="179"/>
        <v>4.5223290000000003E-3</v>
      </c>
      <c r="P906" s="3">
        <f t="shared" si="172"/>
        <v>1.004522329</v>
      </c>
      <c r="Q906" s="3">
        <f t="shared" si="171"/>
        <v>5.7982400000000005E-3</v>
      </c>
      <c r="R906" s="3">
        <f t="shared" si="173"/>
        <v>1.0057982400000001</v>
      </c>
      <c r="S906" s="17">
        <f t="shared" si="174"/>
        <v>216.85513643103351</v>
      </c>
      <c r="T906" s="18">
        <f>IF(S906&lt;MAX(S$2:S906),(S906-MAX($S$2:S906))/MAX($S$2:S906),"")</f>
        <v>-8.6637914314529468E-2</v>
      </c>
      <c r="U906" s="18">
        <f t="shared" si="170"/>
        <v>-0.13139283412797742</v>
      </c>
      <c r="V906" s="18">
        <f t="shared" si="169"/>
        <v>-0.21727101144729488</v>
      </c>
      <c r="W906" s="18" t="str">
        <f t="shared" si="175"/>
        <v/>
      </c>
      <c r="X906" s="16" t="str">
        <f>IF(W906&lt;0,COUNTIF($V$2:V906,W906),"")</f>
        <v/>
      </c>
      <c r="Y906" s="16" t="str">
        <f>IF(W906&lt;0,COUNTIF(U906:$U$1045,W906)-1,"")</f>
        <v/>
      </c>
      <c r="Z906" s="20" t="str">
        <f t="shared" si="168"/>
        <v/>
      </c>
      <c r="AA906" s="15" t="str">
        <f>IF(W906=MIN(W:W),G906,"")</f>
        <v/>
      </c>
    </row>
    <row r="907" spans="7:27" x14ac:dyDescent="0.2">
      <c r="G907" s="15">
        <v>37043</v>
      </c>
      <c r="H907" s="3">
        <v>-1.6524E-2</v>
      </c>
      <c r="I907" s="3">
        <v>6.5615999999999999E-3</v>
      </c>
      <c r="J907" s="3">
        <v>1.688239E-3</v>
      </c>
      <c r="K907" s="3">
        <f t="shared" si="176"/>
        <v>-1.6524E-2</v>
      </c>
      <c r="L907" s="3">
        <f t="shared" si="177"/>
        <v>0.98347600000000002</v>
      </c>
      <c r="M907" s="3">
        <f t="shared" si="178"/>
        <v>6.5615999999999999E-3</v>
      </c>
      <c r="N907" s="3">
        <f t="shared" si="177"/>
        <v>1.0065615999999999</v>
      </c>
      <c r="O907" s="3">
        <f t="shared" si="179"/>
        <v>1.688239E-3</v>
      </c>
      <c r="P907" s="3">
        <f t="shared" si="172"/>
        <v>1.0016882389999999</v>
      </c>
      <c r="Q907" s="3">
        <f t="shared" si="171"/>
        <v>-7.2897600000000002E-3</v>
      </c>
      <c r="R907" s="3">
        <f t="shared" si="173"/>
        <v>0.99271023999999997</v>
      </c>
      <c r="S907" s="17">
        <f t="shared" si="174"/>
        <v>215.27431453168401</v>
      </c>
      <c r="T907" s="18">
        <f>IF(S907&lt;MAX(S$2:S907),(S907-MAX($S$2:S907))/MAX($S$2:S907),"")</f>
        <v>-9.3296104712276035E-2</v>
      </c>
      <c r="U907" s="18">
        <f t="shared" si="170"/>
        <v>-0.13139283412797742</v>
      </c>
      <c r="V907" s="18">
        <f t="shared" si="169"/>
        <v>-0.21727101144729488</v>
      </c>
      <c r="W907" s="18" t="str">
        <f t="shared" si="175"/>
        <v/>
      </c>
      <c r="X907" s="16" t="str">
        <f>IF(W907&lt;0,COUNTIF($V$2:V907,W907),"")</f>
        <v/>
      </c>
      <c r="Y907" s="16" t="str">
        <f>IF(W907&lt;0,COUNTIF(U907:$U$1045,W907)-1,"")</f>
        <v/>
      </c>
      <c r="Z907" s="20" t="str">
        <f t="shared" si="168"/>
        <v/>
      </c>
      <c r="AA907" s="15" t="str">
        <f>IF(W907=MIN(W:W),G907,"")</f>
        <v/>
      </c>
    </row>
    <row r="908" spans="7:27" x14ac:dyDescent="0.2">
      <c r="G908" s="15">
        <v>37073</v>
      </c>
      <c r="H908" s="3">
        <v>-1.779E-2</v>
      </c>
      <c r="I908" s="3">
        <v>2.4701399999999998E-2</v>
      </c>
      <c r="J908" s="3">
        <v>-2.808989E-3</v>
      </c>
      <c r="K908" s="3">
        <f t="shared" si="176"/>
        <v>-1.779E-2</v>
      </c>
      <c r="L908" s="3">
        <f t="shared" si="177"/>
        <v>0.98221000000000003</v>
      </c>
      <c r="M908" s="3">
        <f t="shared" si="178"/>
        <v>2.4701399999999998E-2</v>
      </c>
      <c r="N908" s="3">
        <f t="shared" si="177"/>
        <v>1.0247014000000001</v>
      </c>
      <c r="O908" s="3">
        <f t="shared" si="179"/>
        <v>-2.808989E-3</v>
      </c>
      <c r="P908" s="3">
        <f t="shared" si="172"/>
        <v>0.99719101099999996</v>
      </c>
      <c r="Q908" s="3">
        <f t="shared" si="171"/>
        <v>-7.9343999999999942E-4</v>
      </c>
      <c r="R908" s="3">
        <f t="shared" si="173"/>
        <v>0.99920655999999997</v>
      </c>
      <c r="S908" s="17">
        <f t="shared" si="174"/>
        <v>215.103507279562</v>
      </c>
      <c r="T908" s="18">
        <f>IF(S908&lt;MAX(S$2:S908),(S908-MAX($S$2:S908))/MAX($S$2:S908),"")</f>
        <v>-9.4015519850953119E-2</v>
      </c>
      <c r="U908" s="18">
        <f t="shared" si="170"/>
        <v>-0.13139283412797742</v>
      </c>
      <c r="V908" s="18">
        <f t="shared" si="169"/>
        <v>-0.21727101144729488</v>
      </c>
      <c r="W908" s="18" t="str">
        <f t="shared" si="175"/>
        <v/>
      </c>
      <c r="X908" s="16" t="str">
        <f>IF(W908&lt;0,COUNTIF($V$2:V908,W908),"")</f>
        <v/>
      </c>
      <c r="Y908" s="16" t="str">
        <f>IF(W908&lt;0,COUNTIF(U908:$U$1045,W908)-1,"")</f>
        <v/>
      </c>
      <c r="Z908" s="20" t="str">
        <f t="shared" si="168"/>
        <v/>
      </c>
      <c r="AA908" s="15" t="str">
        <f>IF(W908=MIN(W:W),G908,"")</f>
        <v/>
      </c>
    </row>
    <row r="909" spans="7:27" x14ac:dyDescent="0.2">
      <c r="G909" s="15">
        <v>37104</v>
      </c>
      <c r="H909" s="3">
        <v>-6.0742999999999998E-2</v>
      </c>
      <c r="I909" s="3">
        <v>9.5131E-3</v>
      </c>
      <c r="J909" s="3">
        <v>0</v>
      </c>
      <c r="K909" s="3">
        <f t="shared" si="176"/>
        <v>-6.0742999999999998E-2</v>
      </c>
      <c r="L909" s="3">
        <f t="shared" si="177"/>
        <v>0.93925700000000001</v>
      </c>
      <c r="M909" s="3">
        <f t="shared" si="178"/>
        <v>9.5131E-3</v>
      </c>
      <c r="N909" s="3">
        <f t="shared" si="177"/>
        <v>1.0095130999999999</v>
      </c>
      <c r="O909" s="3">
        <f t="shared" si="179"/>
        <v>0</v>
      </c>
      <c r="P909" s="3">
        <f t="shared" si="172"/>
        <v>1</v>
      </c>
      <c r="Q909" s="3">
        <f t="shared" si="171"/>
        <v>-3.2640559999999999E-2</v>
      </c>
      <c r="R909" s="3">
        <f t="shared" si="173"/>
        <v>0.96735943999999996</v>
      </c>
      <c r="S909" s="17">
        <f t="shared" si="174"/>
        <v>208.082408343993</v>
      </c>
      <c r="T909" s="18">
        <f>IF(S909&lt;MAX(S$2:S909),(S909-MAX($S$2:S909))/MAX($S$2:S909),"")</f>
        <v>-0.12358736063432697</v>
      </c>
      <c r="U909" s="18">
        <f t="shared" si="170"/>
        <v>-0.13139283412797742</v>
      </c>
      <c r="V909" s="18">
        <f t="shared" si="169"/>
        <v>-0.21727101144729488</v>
      </c>
      <c r="W909" s="18" t="str">
        <f t="shared" si="175"/>
        <v/>
      </c>
      <c r="X909" s="16" t="str">
        <f>IF(W909&lt;0,COUNTIF($V$2:V909,W909),"")</f>
        <v/>
      </c>
      <c r="Y909" s="16" t="str">
        <f>IF(W909&lt;0,COUNTIF(U909:$U$1045,W909)-1,"")</f>
        <v/>
      </c>
      <c r="Z909" s="20" t="str">
        <f t="shared" si="168"/>
        <v/>
      </c>
      <c r="AA909" s="15" t="str">
        <f>IF(W909=MIN(W:W),G909,"")</f>
        <v/>
      </c>
    </row>
    <row r="910" spans="7:27" x14ac:dyDescent="0.2">
      <c r="G910" s="15">
        <v>37135</v>
      </c>
      <c r="H910" s="3">
        <v>-8.9641999999999999E-2</v>
      </c>
      <c r="I910" s="3">
        <v>2.5343899999999999E-2</v>
      </c>
      <c r="J910" s="3">
        <v>4.5070420000000002E-3</v>
      </c>
      <c r="K910" s="3">
        <f t="shared" si="176"/>
        <v>-8.9641999999999999E-2</v>
      </c>
      <c r="L910" s="3">
        <f t="shared" si="177"/>
        <v>0.910358</v>
      </c>
      <c r="M910" s="3">
        <f t="shared" si="178"/>
        <v>2.5343899999999999E-2</v>
      </c>
      <c r="N910" s="3">
        <f t="shared" si="177"/>
        <v>1.0253439</v>
      </c>
      <c r="O910" s="3">
        <f t="shared" si="179"/>
        <v>4.5070420000000002E-3</v>
      </c>
      <c r="P910" s="3">
        <f t="shared" si="172"/>
        <v>1.004507042</v>
      </c>
      <c r="Q910" s="3">
        <f t="shared" si="171"/>
        <v>-4.3647640000000001E-2</v>
      </c>
      <c r="R910" s="3">
        <f t="shared" si="173"/>
        <v>0.95635236000000001</v>
      </c>
      <c r="S910" s="17">
        <f t="shared" si="174"/>
        <v>199.00010229426138</v>
      </c>
      <c r="T910" s="18">
        <f>IF(S910&lt;MAX(S$2:S910),(S910-MAX($S$2:S910))/MAX($S$2:S910),"")</f>
        <v>-0.16184070400880973</v>
      </c>
      <c r="U910" s="18">
        <f t="shared" si="170"/>
        <v>-0.16184070400880973</v>
      </c>
      <c r="V910" s="18">
        <f t="shared" si="169"/>
        <v>-0.21727101144729488</v>
      </c>
      <c r="W910" s="18" t="str">
        <f t="shared" si="175"/>
        <v/>
      </c>
      <c r="X910" s="16" t="str">
        <f>IF(W910&lt;0,COUNTIF($V$2:V910,W910),"")</f>
        <v/>
      </c>
      <c r="Y910" s="16" t="str">
        <f>IF(W910&lt;0,COUNTIF(U910:$U$1045,W910)-1,"")</f>
        <v/>
      </c>
      <c r="Z910" s="20" t="str">
        <f t="shared" si="168"/>
        <v/>
      </c>
      <c r="AA910" s="15" t="str">
        <f>IF(W910=MIN(W:W),G910,"")</f>
        <v/>
      </c>
    </row>
    <row r="911" spans="7:27" x14ac:dyDescent="0.2">
      <c r="G911" s="15">
        <v>37165</v>
      </c>
      <c r="H911" s="3">
        <v>2.7064999999999999E-2</v>
      </c>
      <c r="I911" s="3">
        <v>1.79899E-2</v>
      </c>
      <c r="J911" s="3">
        <v>-3.3651150000000001E-3</v>
      </c>
      <c r="K911" s="3">
        <f t="shared" si="176"/>
        <v>2.7064999999999999E-2</v>
      </c>
      <c r="L911" s="3">
        <f t="shared" si="177"/>
        <v>1.0270649999999999</v>
      </c>
      <c r="M911" s="3">
        <f t="shared" si="178"/>
        <v>1.79899E-2</v>
      </c>
      <c r="N911" s="3">
        <f t="shared" si="177"/>
        <v>1.0179898999999999</v>
      </c>
      <c r="O911" s="3">
        <f t="shared" si="179"/>
        <v>-3.3651150000000001E-3</v>
      </c>
      <c r="P911" s="3">
        <f t="shared" si="172"/>
        <v>0.99663488499999997</v>
      </c>
      <c r="Q911" s="3">
        <f t="shared" si="171"/>
        <v>2.3434960000000001E-2</v>
      </c>
      <c r="R911" s="3">
        <f t="shared" si="173"/>
        <v>1.0234349599999999</v>
      </c>
      <c r="S911" s="17">
        <f t="shared" si="174"/>
        <v>203.66366173152329</v>
      </c>
      <c r="T911" s="18">
        <f>IF(S911&lt;MAX(S$2:S911),(S911-MAX($S$2:S911))/MAX($S$2:S911),"")</f>
        <v>-0.1421984744336281</v>
      </c>
      <c r="U911" s="18">
        <f t="shared" si="170"/>
        <v>-0.16184070400880973</v>
      </c>
      <c r="V911" s="18">
        <f t="shared" si="169"/>
        <v>-0.21727101144729488</v>
      </c>
      <c r="W911" s="18" t="str">
        <f t="shared" si="175"/>
        <v/>
      </c>
      <c r="X911" s="16" t="str">
        <f>IF(W911&lt;0,COUNTIF($V$2:V911,W911),"")</f>
        <v/>
      </c>
      <c r="Y911" s="16" t="str">
        <f>IF(W911&lt;0,COUNTIF(U911:$U$1045,W911)-1,"")</f>
        <v/>
      </c>
      <c r="Z911" s="20" t="str">
        <f t="shared" si="168"/>
        <v/>
      </c>
      <c r="AA911" s="15" t="str">
        <f>IF(W911=MIN(W:W),G911,"")</f>
        <v/>
      </c>
    </row>
    <row r="912" spans="7:27" x14ac:dyDescent="0.2">
      <c r="G912" s="15">
        <v>37196</v>
      </c>
      <c r="H912" s="3">
        <v>7.6834E-2</v>
      </c>
      <c r="I912" s="3">
        <v>-1.7089300000000002E-2</v>
      </c>
      <c r="J912" s="3">
        <v>-1.688239E-3</v>
      </c>
      <c r="K912" s="3">
        <f t="shared" si="176"/>
        <v>7.6834E-2</v>
      </c>
      <c r="L912" s="3">
        <f t="shared" si="177"/>
        <v>1.0768340000000001</v>
      </c>
      <c r="M912" s="3">
        <f t="shared" si="178"/>
        <v>-1.7089300000000002E-2</v>
      </c>
      <c r="N912" s="3">
        <f t="shared" si="177"/>
        <v>0.98291070000000003</v>
      </c>
      <c r="O912" s="3">
        <f t="shared" si="179"/>
        <v>-1.688239E-3</v>
      </c>
      <c r="P912" s="3">
        <f t="shared" si="172"/>
        <v>0.99831176099999996</v>
      </c>
      <c r="Q912" s="3">
        <f t="shared" si="171"/>
        <v>3.9264679999999996E-2</v>
      </c>
      <c r="R912" s="3">
        <f t="shared" si="173"/>
        <v>1.0392646800000001</v>
      </c>
      <c r="S912" s="17">
        <f t="shared" si="174"/>
        <v>211.66045023703981</v>
      </c>
      <c r="T912" s="18">
        <f>IF(S912&lt;MAX(S$2:S912),(S912-MAX($S$2:S912))/MAX($S$2:S912),"")</f>
        <v>-0.10851717202875263</v>
      </c>
      <c r="U912" s="18">
        <f t="shared" si="170"/>
        <v>-0.16184070400880973</v>
      </c>
      <c r="V912" s="18">
        <f t="shared" si="169"/>
        <v>-0.21727101144729488</v>
      </c>
      <c r="W912" s="18" t="str">
        <f t="shared" si="175"/>
        <v/>
      </c>
      <c r="X912" s="16" t="str">
        <f>IF(W912&lt;0,COUNTIF($V$2:V912,W912),"")</f>
        <v/>
      </c>
      <c r="Y912" s="16" t="str">
        <f>IF(W912&lt;0,COUNTIF(U912:$U$1045,W912)-1,"")</f>
        <v/>
      </c>
      <c r="Z912" s="20" t="str">
        <f t="shared" ref="Z912:Z975" si="180">IF(W912&lt;0,Y912+X912,"")</f>
        <v/>
      </c>
      <c r="AA912" s="15" t="str">
        <f>IF(W912=MIN(W:W),G912,"")</f>
        <v/>
      </c>
    </row>
    <row r="913" spans="7:27" x14ac:dyDescent="0.2">
      <c r="G913" s="15">
        <v>37226</v>
      </c>
      <c r="H913" s="3">
        <v>1.7496999999999999E-2</v>
      </c>
      <c r="I913" s="3">
        <v>-8.2313999999999998E-3</v>
      </c>
      <c r="J913" s="3">
        <v>-3.9458849999999997E-3</v>
      </c>
      <c r="K913" s="3">
        <f t="shared" si="176"/>
        <v>1.7496999999999999E-2</v>
      </c>
      <c r="L913" s="3">
        <f t="shared" si="177"/>
        <v>1.0174970000000001</v>
      </c>
      <c r="M913" s="3">
        <f t="shared" si="178"/>
        <v>-8.2313999999999998E-3</v>
      </c>
      <c r="N913" s="3">
        <f t="shared" si="177"/>
        <v>0.9917686</v>
      </c>
      <c r="O913" s="3">
        <f t="shared" si="179"/>
        <v>-3.9458849999999997E-3</v>
      </c>
      <c r="P913" s="3">
        <f t="shared" si="172"/>
        <v>0.99605411499999996</v>
      </c>
      <c r="Q913" s="3">
        <f t="shared" si="171"/>
        <v>7.2056399999999993E-3</v>
      </c>
      <c r="R913" s="3">
        <f t="shared" si="173"/>
        <v>1.00720564</v>
      </c>
      <c r="S913" s="17">
        <f t="shared" si="174"/>
        <v>213.18559924368583</v>
      </c>
      <c r="T913" s="18">
        <f>IF(S913&lt;MAX(S$2:S913),(S913-MAX($S$2:S913))/MAX($S$2:S913),"")</f>
        <v>-0.10209346770420992</v>
      </c>
      <c r="U913" s="18">
        <f t="shared" si="170"/>
        <v>-0.16184070400880973</v>
      </c>
      <c r="V913" s="18">
        <f t="shared" si="169"/>
        <v>-0.21727101144729488</v>
      </c>
      <c r="W913" s="18" t="str">
        <f t="shared" si="175"/>
        <v/>
      </c>
      <c r="X913" s="16" t="str">
        <f>IF(W913&lt;0,COUNTIF($V$2:V913,W913),"")</f>
        <v/>
      </c>
      <c r="Y913" s="16" t="str">
        <f>IF(W913&lt;0,COUNTIF(U913:$U$1045,W913)-1,"")</f>
        <v/>
      </c>
      <c r="Z913" s="20" t="str">
        <f t="shared" si="180"/>
        <v/>
      </c>
      <c r="AA913" s="15" t="str">
        <f>IF(W913=MIN(W:W),G913,"")</f>
        <v/>
      </c>
    </row>
    <row r="914" spans="7:27" x14ac:dyDescent="0.2">
      <c r="G914" s="15">
        <v>37257</v>
      </c>
      <c r="H914" s="3">
        <v>-1.3013E-2</v>
      </c>
      <c r="I914" s="3">
        <v>3.5582999999999999E-3</v>
      </c>
      <c r="J914" s="3">
        <v>2.2637239999999999E-3</v>
      </c>
      <c r="K914" s="3">
        <f t="shared" si="176"/>
        <v>-1.3013E-2</v>
      </c>
      <c r="L914" s="3">
        <f t="shared" si="177"/>
        <v>0.98698699999999995</v>
      </c>
      <c r="M914" s="3">
        <f t="shared" si="178"/>
        <v>3.5582999999999999E-3</v>
      </c>
      <c r="N914" s="3">
        <f t="shared" si="177"/>
        <v>1.0035582999999999</v>
      </c>
      <c r="O914" s="3">
        <f t="shared" si="179"/>
        <v>2.2637239999999999E-3</v>
      </c>
      <c r="P914" s="3">
        <f t="shared" si="172"/>
        <v>1.0022637240000001</v>
      </c>
      <c r="Q914" s="3">
        <f t="shared" si="171"/>
        <v>-6.3844799999999997E-3</v>
      </c>
      <c r="R914" s="3">
        <f t="shared" si="173"/>
        <v>0.99361551999999997</v>
      </c>
      <c r="S914" s="17">
        <f t="shared" si="174"/>
        <v>211.82452004902649</v>
      </c>
      <c r="T914" s="18">
        <f>IF(S914&lt;MAX(S$2:S914),(S914-MAX($S$2:S914))/MAX($S$2:S914),"")</f>
        <v>-0.1078261340015218</v>
      </c>
      <c r="U914" s="18">
        <f t="shared" si="170"/>
        <v>-0.16184070400880973</v>
      </c>
      <c r="V914" s="18">
        <f t="shared" si="169"/>
        <v>-0.21727101144729488</v>
      </c>
      <c r="W914" s="18" t="str">
        <f t="shared" si="175"/>
        <v/>
      </c>
      <c r="X914" s="16" t="str">
        <f>IF(W914&lt;0,COUNTIF($V$2:V914,W914),"")</f>
        <v/>
      </c>
      <c r="Y914" s="16" t="str">
        <f>IF(W914&lt;0,COUNTIF(U914:$U$1045,W914)-1,"")</f>
        <v/>
      </c>
      <c r="Z914" s="20" t="str">
        <f t="shared" si="180"/>
        <v/>
      </c>
      <c r="AA914" s="15" t="str">
        <f>IF(W914=MIN(W:W),G914,"")</f>
        <v/>
      </c>
    </row>
    <row r="915" spans="7:27" x14ac:dyDescent="0.2">
      <c r="G915" s="15">
        <v>37288</v>
      </c>
      <c r="H915" s="3">
        <v>-2.1668E-2</v>
      </c>
      <c r="I915" s="3">
        <v>1.07773E-2</v>
      </c>
      <c r="J915" s="3">
        <v>3.9525690000000004E-3</v>
      </c>
      <c r="K915" s="3">
        <f t="shared" si="176"/>
        <v>-2.1668E-2</v>
      </c>
      <c r="L915" s="3">
        <f t="shared" si="177"/>
        <v>0.97833199999999998</v>
      </c>
      <c r="M915" s="3">
        <f t="shared" si="178"/>
        <v>1.07773E-2</v>
      </c>
      <c r="N915" s="3">
        <f t="shared" si="177"/>
        <v>1.0107773</v>
      </c>
      <c r="O915" s="3">
        <f t="shared" si="179"/>
        <v>3.9525690000000004E-3</v>
      </c>
      <c r="P915" s="3">
        <f t="shared" si="172"/>
        <v>1.003952569</v>
      </c>
      <c r="Q915" s="3">
        <f t="shared" si="171"/>
        <v>-8.6898800000000005E-3</v>
      </c>
      <c r="R915" s="3">
        <f t="shared" si="173"/>
        <v>0.99131011999999996</v>
      </c>
      <c r="S915" s="17">
        <f t="shared" si="174"/>
        <v>209.98379038874285</v>
      </c>
      <c r="T915" s="18">
        <f>IF(S915&lt;MAX(S$2:S915),(S915-MAX($S$2:S915))/MAX($S$2:S915),"")</f>
        <v>-0.1155790178361847</v>
      </c>
      <c r="U915" s="18">
        <f t="shared" si="170"/>
        <v>-0.16184070400880973</v>
      </c>
      <c r="V915" s="18">
        <f t="shared" si="169"/>
        <v>-0.21727101144729488</v>
      </c>
      <c r="W915" s="18" t="str">
        <f t="shared" si="175"/>
        <v/>
      </c>
      <c r="X915" s="16" t="str">
        <f>IF(W915&lt;0,COUNTIF($V$2:V915,W915),"")</f>
        <v/>
      </c>
      <c r="Y915" s="16" t="str">
        <f>IF(W915&lt;0,COUNTIF(U915:$U$1045,W915)-1,"")</f>
        <v/>
      </c>
      <c r="Z915" s="20" t="str">
        <f t="shared" si="180"/>
        <v/>
      </c>
      <c r="AA915" s="15" t="str">
        <f>IF(W915=MIN(W:W),G915,"")</f>
        <v/>
      </c>
    </row>
    <row r="916" spans="7:27" x14ac:dyDescent="0.2">
      <c r="G916" s="15">
        <v>37316</v>
      </c>
      <c r="H916" s="3">
        <v>4.3763999999999997E-2</v>
      </c>
      <c r="I916" s="3">
        <v>-2.4171499999999999E-2</v>
      </c>
      <c r="J916" s="3">
        <v>5.6242970000000003E-3</v>
      </c>
      <c r="K916" s="3">
        <f t="shared" si="176"/>
        <v>4.3763999999999997E-2</v>
      </c>
      <c r="L916" s="3">
        <f t="shared" si="177"/>
        <v>1.0437639999999999</v>
      </c>
      <c r="M916" s="3">
        <f t="shared" si="178"/>
        <v>-2.4171499999999999E-2</v>
      </c>
      <c r="N916" s="3">
        <f t="shared" si="177"/>
        <v>0.97582849999999999</v>
      </c>
      <c r="O916" s="3">
        <f t="shared" si="179"/>
        <v>5.6242970000000003E-3</v>
      </c>
      <c r="P916" s="3">
        <f t="shared" si="172"/>
        <v>1.005624297</v>
      </c>
      <c r="Q916" s="3">
        <f t="shared" si="171"/>
        <v>1.6589799999999998E-2</v>
      </c>
      <c r="R916" s="3">
        <f t="shared" si="173"/>
        <v>1.0165898</v>
      </c>
      <c r="S916" s="17">
        <f t="shared" si="174"/>
        <v>213.467379474534</v>
      </c>
      <c r="T916" s="18">
        <f>IF(S916&lt;MAX(S$2:S916),(S916-MAX($S$2:S916))/MAX($S$2:S916),"")</f>
        <v>-0.10090665062628348</v>
      </c>
      <c r="U916" s="18">
        <f t="shared" si="170"/>
        <v>-0.16184070400880973</v>
      </c>
      <c r="V916" s="18">
        <f t="shared" si="169"/>
        <v>-0.21727101144729488</v>
      </c>
      <c r="W916" s="18" t="str">
        <f t="shared" si="175"/>
        <v/>
      </c>
      <c r="X916" s="16" t="str">
        <f>IF(W916&lt;0,COUNTIF($V$2:V916,W916),"")</f>
        <v/>
      </c>
      <c r="Y916" s="16" t="str">
        <f>IF(W916&lt;0,COUNTIF(U916:$U$1045,W916)-1,"")</f>
        <v/>
      </c>
      <c r="Z916" s="20" t="str">
        <f t="shared" si="180"/>
        <v/>
      </c>
      <c r="AA916" s="15" t="str">
        <f>IF(W916=MIN(W:W),G916,"")</f>
        <v/>
      </c>
    </row>
    <row r="917" spans="7:27" x14ac:dyDescent="0.2">
      <c r="G917" s="15">
        <v>37347</v>
      </c>
      <c r="H917" s="3">
        <v>-5.0449000000000001E-2</v>
      </c>
      <c r="I917" s="3">
        <v>2.3892099999999999E-2</v>
      </c>
      <c r="J917" s="3">
        <v>5.5928410000000003E-3</v>
      </c>
      <c r="K917" s="3">
        <f t="shared" si="176"/>
        <v>-5.0449000000000001E-2</v>
      </c>
      <c r="L917" s="3">
        <f t="shared" si="177"/>
        <v>0.94955100000000003</v>
      </c>
      <c r="M917" s="3">
        <f t="shared" si="178"/>
        <v>2.3892099999999999E-2</v>
      </c>
      <c r="N917" s="3">
        <f t="shared" si="177"/>
        <v>1.0238921000000001</v>
      </c>
      <c r="O917" s="3">
        <f t="shared" si="179"/>
        <v>5.5928410000000003E-3</v>
      </c>
      <c r="P917" s="3">
        <f t="shared" si="172"/>
        <v>1.0055928409999999</v>
      </c>
      <c r="Q917" s="3">
        <f t="shared" si="171"/>
        <v>-2.0712559999999998E-2</v>
      </c>
      <c r="R917" s="3">
        <f t="shared" si="173"/>
        <v>0.97928744000000001</v>
      </c>
      <c r="S917" s="17">
        <f t="shared" si="174"/>
        <v>209.04592356912494</v>
      </c>
      <c r="T917" s="18">
        <f>IF(S917&lt;MAX(S$2:S917),(S917-MAX($S$2:S917))/MAX($S$2:S917),"")</f>
        <v>-0.11952917557078759</v>
      </c>
      <c r="U917" s="18">
        <f t="shared" si="170"/>
        <v>-0.16184070400880973</v>
      </c>
      <c r="V917" s="18">
        <f t="shared" si="169"/>
        <v>-0.21727101144729488</v>
      </c>
      <c r="W917" s="18" t="str">
        <f t="shared" si="175"/>
        <v/>
      </c>
      <c r="X917" s="16" t="str">
        <f>IF(W917&lt;0,COUNTIF($V$2:V917,W917),"")</f>
        <v/>
      </c>
      <c r="Y917" s="16" t="str">
        <f>IF(W917&lt;0,COUNTIF(U917:$U$1045,W917)-1,"")</f>
        <v/>
      </c>
      <c r="Z917" s="20" t="str">
        <f t="shared" si="180"/>
        <v/>
      </c>
      <c r="AA917" s="15" t="str">
        <f>IF(W917=MIN(W:W),G917,"")</f>
        <v/>
      </c>
    </row>
    <row r="918" spans="7:27" x14ac:dyDescent="0.2">
      <c r="G918" s="15">
        <v>37377</v>
      </c>
      <c r="H918" s="3">
        <v>-1.2193000000000001E-2</v>
      </c>
      <c r="I918" s="3">
        <v>1.1768499999999999E-2</v>
      </c>
      <c r="J918" s="3">
        <v>0</v>
      </c>
      <c r="K918" s="3">
        <f t="shared" si="176"/>
        <v>-1.2193000000000001E-2</v>
      </c>
      <c r="L918" s="3">
        <f t="shared" si="177"/>
        <v>0.98780699999999999</v>
      </c>
      <c r="M918" s="3">
        <f t="shared" si="178"/>
        <v>1.1768499999999999E-2</v>
      </c>
      <c r="N918" s="3">
        <f t="shared" si="177"/>
        <v>1.0117685000000001</v>
      </c>
      <c r="O918" s="3">
        <f t="shared" si="179"/>
        <v>0</v>
      </c>
      <c r="P918" s="3">
        <f t="shared" si="172"/>
        <v>1</v>
      </c>
      <c r="Q918" s="3">
        <f t="shared" si="171"/>
        <v>-2.6083999999999994E-3</v>
      </c>
      <c r="R918" s="3">
        <f t="shared" si="173"/>
        <v>0.99739160000000004</v>
      </c>
      <c r="S918" s="17">
        <f t="shared" si="174"/>
        <v>208.50064818208725</v>
      </c>
      <c r="T918" s="18">
        <f>IF(S918&lt;MAX(S$2:S918),(S918-MAX($S$2:S918))/MAX($S$2:S918),"")</f>
        <v>-0.12182579566922869</v>
      </c>
      <c r="U918" s="18">
        <f t="shared" si="170"/>
        <v>-0.16184070400880973</v>
      </c>
      <c r="V918" s="18">
        <f t="shared" si="169"/>
        <v>-0.21727101144729488</v>
      </c>
      <c r="W918" s="18" t="str">
        <f t="shared" si="175"/>
        <v/>
      </c>
      <c r="X918" s="16" t="str">
        <f>IF(W918&lt;0,COUNTIF($V$2:V918,W918),"")</f>
        <v/>
      </c>
      <c r="Y918" s="16" t="str">
        <f>IF(W918&lt;0,COUNTIF(U918:$U$1045,W918)-1,"")</f>
        <v/>
      </c>
      <c r="Z918" s="20" t="str">
        <f t="shared" si="180"/>
        <v/>
      </c>
      <c r="AA918" s="15" t="str">
        <f>IF(W918=MIN(W:W),G918,"")</f>
        <v/>
      </c>
    </row>
    <row r="919" spans="7:27" x14ac:dyDescent="0.2">
      <c r="G919" s="15">
        <v>37408</v>
      </c>
      <c r="H919" s="3">
        <v>-7.1285000000000001E-2</v>
      </c>
      <c r="I919" s="3">
        <v>1.68723E-2</v>
      </c>
      <c r="J919" s="3">
        <v>5.5617399999999999E-4</v>
      </c>
      <c r="K919" s="3">
        <f t="shared" si="176"/>
        <v>-7.1285000000000001E-2</v>
      </c>
      <c r="L919" s="3">
        <f t="shared" si="177"/>
        <v>0.92871499999999996</v>
      </c>
      <c r="M919" s="3">
        <f t="shared" si="178"/>
        <v>1.68723E-2</v>
      </c>
      <c r="N919" s="3">
        <f t="shared" si="177"/>
        <v>1.0168723</v>
      </c>
      <c r="O919" s="3">
        <f t="shared" si="179"/>
        <v>5.5617399999999999E-4</v>
      </c>
      <c r="P919" s="3">
        <f t="shared" si="172"/>
        <v>1.000556174</v>
      </c>
      <c r="Q919" s="3">
        <f t="shared" si="171"/>
        <v>-3.6022079999999998E-2</v>
      </c>
      <c r="R919" s="3">
        <f t="shared" si="173"/>
        <v>0.96397792000000004</v>
      </c>
      <c r="S919" s="17">
        <f t="shared" si="174"/>
        <v>200.99002115322025</v>
      </c>
      <c r="T919" s="18">
        <f>IF(S919&lt;MAX(S$2:S919),(S919-MAX($S$2:S919))/MAX($S$2:S919),"")</f>
        <v>-0.15345945711156803</v>
      </c>
      <c r="U919" s="18">
        <f t="shared" si="170"/>
        <v>-0.16184070400880973</v>
      </c>
      <c r="V919" s="18">
        <f t="shared" si="169"/>
        <v>-0.21727101144729488</v>
      </c>
      <c r="W919" s="18" t="str">
        <f t="shared" si="175"/>
        <v/>
      </c>
      <c r="X919" s="16" t="str">
        <f>IF(W919&lt;0,COUNTIF($V$2:V919,W919),"")</f>
        <v/>
      </c>
      <c r="Y919" s="16" t="str">
        <f>IF(W919&lt;0,COUNTIF(U919:$U$1045,W919)-1,"")</f>
        <v/>
      </c>
      <c r="Z919" s="20" t="str">
        <f t="shared" si="180"/>
        <v/>
      </c>
      <c r="AA919" s="15" t="str">
        <f>IF(W919=MIN(W:W),G919,"")</f>
        <v/>
      </c>
    </row>
    <row r="920" spans="7:27" x14ac:dyDescent="0.2">
      <c r="G920" s="15">
        <v>37438</v>
      </c>
      <c r="H920" s="3">
        <v>-8.0225000000000005E-2</v>
      </c>
      <c r="I920" s="3">
        <v>2.7167899999999998E-2</v>
      </c>
      <c r="J920" s="3">
        <v>1.1117290000000001E-3</v>
      </c>
      <c r="K920" s="3">
        <f t="shared" si="176"/>
        <v>-8.0225000000000005E-2</v>
      </c>
      <c r="L920" s="3">
        <f t="shared" si="177"/>
        <v>0.91977500000000001</v>
      </c>
      <c r="M920" s="3">
        <f t="shared" si="178"/>
        <v>2.7167899999999998E-2</v>
      </c>
      <c r="N920" s="3">
        <f t="shared" si="177"/>
        <v>1.0271679</v>
      </c>
      <c r="O920" s="3">
        <f t="shared" si="179"/>
        <v>1.1117290000000001E-3</v>
      </c>
      <c r="P920" s="3">
        <f t="shared" si="172"/>
        <v>1.001111729</v>
      </c>
      <c r="Q920" s="3">
        <f t="shared" si="171"/>
        <v>-3.7267840000000003E-2</v>
      </c>
      <c r="R920" s="3">
        <f t="shared" si="173"/>
        <v>0.96273215999999995</v>
      </c>
      <c r="S920" s="17">
        <f t="shared" si="174"/>
        <v>193.49955720328541</v>
      </c>
      <c r="T920" s="18">
        <f>IF(S920&lt;MAX(S$2:S920),(S920-MAX($S$2:S920))/MAX($S$2:S920),"")</f>
        <v>-0.18500819461744733</v>
      </c>
      <c r="U920" s="18">
        <f t="shared" si="170"/>
        <v>-0.18500819461744733</v>
      </c>
      <c r="V920" s="18">
        <f t="shared" si="169"/>
        <v>-0.21727101144729488</v>
      </c>
      <c r="W920" s="18" t="str">
        <f t="shared" si="175"/>
        <v/>
      </c>
      <c r="X920" s="16" t="str">
        <f>IF(W920&lt;0,COUNTIF($V$2:V920,W920),"")</f>
        <v/>
      </c>
      <c r="Y920" s="16" t="str">
        <f>IF(W920&lt;0,COUNTIF(U920:$U$1045,W920)-1,"")</f>
        <v/>
      </c>
      <c r="Z920" s="20" t="str">
        <f t="shared" si="180"/>
        <v/>
      </c>
      <c r="AA920" s="15" t="str">
        <f>IF(W920=MIN(W:W),G920,"")</f>
        <v/>
      </c>
    </row>
    <row r="921" spans="7:27" x14ac:dyDescent="0.2">
      <c r="G921" s="15">
        <v>37469</v>
      </c>
      <c r="H921" s="3">
        <v>6.4809999999999998E-3</v>
      </c>
      <c r="I921" s="3">
        <v>1.6686099999999999E-2</v>
      </c>
      <c r="J921" s="3">
        <v>3.3314830000000001E-3</v>
      </c>
      <c r="K921" s="3">
        <f t="shared" si="176"/>
        <v>6.4809999999999998E-3</v>
      </c>
      <c r="L921" s="3">
        <f t="shared" si="177"/>
        <v>1.006481</v>
      </c>
      <c r="M921" s="3">
        <f t="shared" si="178"/>
        <v>1.6686099999999999E-2</v>
      </c>
      <c r="N921" s="3">
        <f t="shared" si="177"/>
        <v>1.0166861</v>
      </c>
      <c r="O921" s="3">
        <f t="shared" si="179"/>
        <v>3.3314830000000001E-3</v>
      </c>
      <c r="P921" s="3">
        <f t="shared" si="172"/>
        <v>1.003331483</v>
      </c>
      <c r="Q921" s="3">
        <f t="shared" si="171"/>
        <v>1.0563039999999999E-2</v>
      </c>
      <c r="R921" s="3">
        <f t="shared" si="173"/>
        <v>1.0105630400000001</v>
      </c>
      <c r="S921" s="17">
        <f t="shared" si="174"/>
        <v>195.54350076600602</v>
      </c>
      <c r="T921" s="18">
        <f>IF(S921&lt;MAX(S$2:S921),(S921-MAX($S$2:S921))/MAX($S$2:S921),"")</f>
        <v>-0.17639940357751913</v>
      </c>
      <c r="U921" s="18">
        <f t="shared" si="170"/>
        <v>-0.18500819461744733</v>
      </c>
      <c r="V921" s="18">
        <f t="shared" si="169"/>
        <v>-0.21727101144729488</v>
      </c>
      <c r="W921" s="18" t="str">
        <f t="shared" si="175"/>
        <v/>
      </c>
      <c r="X921" s="16" t="str">
        <f>IF(W921&lt;0,COUNTIF($V$2:V921,W921),"")</f>
        <v/>
      </c>
      <c r="Y921" s="16" t="str">
        <f>IF(W921&lt;0,COUNTIF(U921:$U$1045,W921)-1,"")</f>
        <v/>
      </c>
      <c r="Z921" s="20" t="str">
        <f t="shared" si="180"/>
        <v/>
      </c>
      <c r="AA921" s="15" t="str">
        <f>IF(W921=MIN(W:W),G921,"")</f>
        <v/>
      </c>
    </row>
    <row r="922" spans="7:27" x14ac:dyDescent="0.2">
      <c r="G922" s="15">
        <v>37500</v>
      </c>
      <c r="H922" s="3">
        <v>-0.101927</v>
      </c>
      <c r="I922" s="3">
        <v>2.88267E-2</v>
      </c>
      <c r="J922" s="3">
        <v>1.6602100000000001E-3</v>
      </c>
      <c r="K922" s="3">
        <f t="shared" si="176"/>
        <v>-0.101927</v>
      </c>
      <c r="L922" s="3">
        <f t="shared" si="177"/>
        <v>0.89807300000000001</v>
      </c>
      <c r="M922" s="3">
        <f t="shared" si="178"/>
        <v>2.88267E-2</v>
      </c>
      <c r="N922" s="3">
        <f t="shared" si="177"/>
        <v>1.0288267</v>
      </c>
      <c r="O922" s="3">
        <f t="shared" si="179"/>
        <v>1.6602100000000001E-3</v>
      </c>
      <c r="P922" s="3">
        <f t="shared" si="172"/>
        <v>1.0016602100000001</v>
      </c>
      <c r="Q922" s="3">
        <f t="shared" si="171"/>
        <v>-4.9625519999999999E-2</v>
      </c>
      <c r="R922" s="3">
        <f t="shared" si="173"/>
        <v>0.95037448000000002</v>
      </c>
      <c r="S922" s="17">
        <f t="shared" si="174"/>
        <v>185.83955285787258</v>
      </c>
      <c r="T922" s="18">
        <f>IF(S922&lt;MAX(S$2:S922),(S922-MAX($S$2:S922))/MAX($S$2:S922),"")</f>
        <v>-0.21727101144729488</v>
      </c>
      <c r="U922" s="18">
        <f t="shared" si="170"/>
        <v>-0.21727101144729488</v>
      </c>
      <c r="V922" s="18">
        <f t="shared" si="169"/>
        <v>-0.21727101144729488</v>
      </c>
      <c r="W922" s="18">
        <f t="shared" si="175"/>
        <v>-0.21727101144729488</v>
      </c>
      <c r="X922" s="16">
        <f>IF(W922&lt;0,COUNTIF($V$2:V922,W922),"")</f>
        <v>25</v>
      </c>
      <c r="Y922" s="16">
        <f>IF(W922&lt;0,COUNTIF(U922:$U$1045,W922)-1,"")</f>
        <v>16</v>
      </c>
      <c r="Z922" s="20">
        <f t="shared" si="180"/>
        <v>41</v>
      </c>
      <c r="AA922" s="15" t="str">
        <f>IF(W922=MIN(W:W),G922,"")</f>
        <v/>
      </c>
    </row>
    <row r="923" spans="7:27" x14ac:dyDescent="0.2">
      <c r="G923" s="15">
        <v>37530</v>
      </c>
      <c r="H923" s="3">
        <v>7.9500000000000001E-2</v>
      </c>
      <c r="I923" s="3">
        <v>-2.4099999999999998E-3</v>
      </c>
      <c r="J923" s="3">
        <v>1.657459E-3</v>
      </c>
      <c r="K923" s="3">
        <f t="shared" si="176"/>
        <v>7.9500000000000001E-2</v>
      </c>
      <c r="L923" s="3">
        <f t="shared" si="177"/>
        <v>1.0794999999999999</v>
      </c>
      <c r="M923" s="3">
        <f t="shared" si="178"/>
        <v>-2.4099999999999998E-3</v>
      </c>
      <c r="N923" s="3">
        <f t="shared" si="177"/>
        <v>0.99758999999999998</v>
      </c>
      <c r="O923" s="3">
        <f t="shared" si="179"/>
        <v>1.657459E-3</v>
      </c>
      <c r="P923" s="3">
        <f t="shared" si="172"/>
        <v>1.001657459</v>
      </c>
      <c r="Q923" s="3">
        <f t="shared" si="171"/>
        <v>4.6736E-2</v>
      </c>
      <c r="R923" s="3">
        <f t="shared" si="173"/>
        <v>1.0467360000000001</v>
      </c>
      <c r="S923" s="17">
        <f t="shared" si="174"/>
        <v>194.52495020023812</v>
      </c>
      <c r="T923" s="18">
        <f>IF(S923&lt;MAX(S$2:S923),(S923-MAX($S$2:S923))/MAX($S$2:S923),"")</f>
        <v>-0.18068938943829557</v>
      </c>
      <c r="U923" s="18">
        <f t="shared" si="170"/>
        <v>-0.21727101144729488</v>
      </c>
      <c r="V923" s="18">
        <f t="shared" si="169"/>
        <v>-0.1935869526309959</v>
      </c>
      <c r="W923" s="18" t="str">
        <f t="shared" si="175"/>
        <v/>
      </c>
      <c r="X923" s="16" t="str">
        <f>IF(W923&lt;0,COUNTIF($V$2:V923,W923),"")</f>
        <v/>
      </c>
      <c r="Y923" s="16" t="str">
        <f>IF(W923&lt;0,COUNTIF(U923:$U$1045,W923)-1,"")</f>
        <v/>
      </c>
      <c r="Z923" s="20" t="str">
        <f t="shared" si="180"/>
        <v/>
      </c>
      <c r="AA923" s="15" t="str">
        <f>IF(W923=MIN(W:W),G923,"")</f>
        <v/>
      </c>
    </row>
    <row r="924" spans="7:27" x14ac:dyDescent="0.2">
      <c r="G924" s="15">
        <v>37561</v>
      </c>
      <c r="H924" s="3">
        <v>6.0330000000000002E-2</v>
      </c>
      <c r="I924" s="3">
        <v>-1.6945499999999999E-2</v>
      </c>
      <c r="J924" s="3">
        <v>0</v>
      </c>
      <c r="K924" s="3">
        <f t="shared" si="176"/>
        <v>6.0330000000000002E-2</v>
      </c>
      <c r="L924" s="3">
        <f t="shared" si="177"/>
        <v>1.06033</v>
      </c>
      <c r="M924" s="3">
        <f t="shared" si="178"/>
        <v>-1.6945499999999999E-2</v>
      </c>
      <c r="N924" s="3">
        <f t="shared" si="177"/>
        <v>0.98305450000000005</v>
      </c>
      <c r="O924" s="3">
        <f t="shared" si="179"/>
        <v>0</v>
      </c>
      <c r="P924" s="3">
        <f t="shared" si="172"/>
        <v>1</v>
      </c>
      <c r="Q924" s="3">
        <f t="shared" si="171"/>
        <v>2.9419800000000003E-2</v>
      </c>
      <c r="R924" s="3">
        <f t="shared" si="173"/>
        <v>1.0294198000000001</v>
      </c>
      <c r="S924" s="17">
        <f t="shared" si="174"/>
        <v>200.24783533013911</v>
      </c>
      <c r="T924" s="18">
        <f>IF(S924&lt;MAX(S$2:S924),(S924-MAX($S$2:S924))/MAX($S$2:S924),"")</f>
        <v>-0.15658543513769224</v>
      </c>
      <c r="U924" s="18">
        <f t="shared" si="170"/>
        <v>-0.21727101144729488</v>
      </c>
      <c r="V924" s="18">
        <f t="shared" si="169"/>
        <v>-0.1935869526309959</v>
      </c>
      <c r="W924" s="18" t="str">
        <f t="shared" si="175"/>
        <v/>
      </c>
      <c r="X924" s="16" t="str">
        <f>IF(W924&lt;0,COUNTIF($V$2:V924,W924),"")</f>
        <v/>
      </c>
      <c r="Y924" s="16" t="str">
        <f>IF(W924&lt;0,COUNTIF(U924:$U$1045,W924)-1,"")</f>
        <v/>
      </c>
      <c r="Z924" s="20" t="str">
        <f t="shared" si="180"/>
        <v/>
      </c>
      <c r="AA924" s="15" t="str">
        <f>IF(W924=MIN(W:W),G924,"")</f>
        <v/>
      </c>
    </row>
    <row r="925" spans="7:27" x14ac:dyDescent="0.2">
      <c r="G925" s="15">
        <v>37591</v>
      </c>
      <c r="H925" s="3">
        <v>-5.6209000000000002E-2</v>
      </c>
      <c r="I925" s="3">
        <v>2.7896299999999999E-2</v>
      </c>
      <c r="J925" s="3">
        <v>-2.2062879999999998E-3</v>
      </c>
      <c r="K925" s="3">
        <f t="shared" si="176"/>
        <v>-5.6209000000000002E-2</v>
      </c>
      <c r="L925" s="3">
        <f t="shared" si="177"/>
        <v>0.94379100000000005</v>
      </c>
      <c r="M925" s="3">
        <f t="shared" si="178"/>
        <v>2.7896299999999999E-2</v>
      </c>
      <c r="N925" s="3">
        <f t="shared" si="177"/>
        <v>1.0278963000000001</v>
      </c>
      <c r="O925" s="3">
        <f t="shared" si="179"/>
        <v>-2.2062879999999998E-3</v>
      </c>
      <c r="P925" s="3">
        <f t="shared" si="172"/>
        <v>0.997793712</v>
      </c>
      <c r="Q925" s="3">
        <f t="shared" si="171"/>
        <v>-2.2566880000000004E-2</v>
      </c>
      <c r="R925" s="3">
        <f t="shared" si="173"/>
        <v>0.97743312000000004</v>
      </c>
      <c r="S925" s="17">
        <f t="shared" si="174"/>
        <v>195.72886645998412</v>
      </c>
      <c r="T925" s="18">
        <f>IF(S925&lt;MAX(S$2:S925),(S925-MAX($S$2:S925))/MAX($S$2:S925),"")</f>
        <v>-0.1756186704131921</v>
      </c>
      <c r="U925" s="18">
        <f t="shared" si="170"/>
        <v>-0.21727101144729488</v>
      </c>
      <c r="V925" s="18">
        <f t="shared" si="169"/>
        <v>-0.1935869526309959</v>
      </c>
      <c r="W925" s="18" t="str">
        <f t="shared" si="175"/>
        <v/>
      </c>
      <c r="X925" s="16" t="str">
        <f>IF(W925&lt;0,COUNTIF($V$2:V925,W925),"")</f>
        <v/>
      </c>
      <c r="Y925" s="16" t="str">
        <f>IF(W925&lt;0,COUNTIF(U925:$U$1045,W925)-1,"")</f>
        <v/>
      </c>
      <c r="Z925" s="20" t="str">
        <f t="shared" si="180"/>
        <v/>
      </c>
      <c r="AA925" s="15" t="str">
        <f>IF(W925=MIN(W:W),G925,"")</f>
        <v/>
      </c>
    </row>
    <row r="926" spans="7:27" x14ac:dyDescent="0.2">
      <c r="G926" s="15">
        <v>37622</v>
      </c>
      <c r="H926" s="3">
        <v>-2.4537E-2</v>
      </c>
      <c r="I926" s="3">
        <v>-8.8997999999999994E-3</v>
      </c>
      <c r="J926" s="3">
        <v>4.4223329999999996E-3</v>
      </c>
      <c r="K926" s="3">
        <f t="shared" si="176"/>
        <v>-2.4537E-2</v>
      </c>
      <c r="L926" s="3">
        <f t="shared" si="177"/>
        <v>0.97546299999999997</v>
      </c>
      <c r="M926" s="3">
        <f t="shared" si="178"/>
        <v>-8.8997999999999994E-3</v>
      </c>
      <c r="N926" s="3">
        <f t="shared" si="177"/>
        <v>0.99110019999999999</v>
      </c>
      <c r="O926" s="3">
        <f t="shared" si="179"/>
        <v>4.4223329999999996E-3</v>
      </c>
      <c r="P926" s="3">
        <f t="shared" si="172"/>
        <v>1.0044223329999999</v>
      </c>
      <c r="Q926" s="3">
        <f t="shared" si="171"/>
        <v>-1.8282119999999999E-2</v>
      </c>
      <c r="R926" s="3">
        <f t="shared" si="173"/>
        <v>0.98171788000000004</v>
      </c>
      <c r="S926" s="17">
        <f t="shared" si="174"/>
        <v>192.15052783589871</v>
      </c>
      <c r="T926" s="18">
        <f>IF(S926&lt;MAX(S$2:S926),(S926-MAX($S$2:S926))/MAX($S$2:S926),"")</f>
        <v>-0.19069010880645768</v>
      </c>
      <c r="U926" s="18">
        <f t="shared" si="170"/>
        <v>-0.21727101144729488</v>
      </c>
      <c r="V926" s="18">
        <f t="shared" si="169"/>
        <v>-0.1935869526309959</v>
      </c>
      <c r="W926" s="18" t="str">
        <f t="shared" si="175"/>
        <v/>
      </c>
      <c r="X926" s="16" t="str">
        <f>IF(W926&lt;0,COUNTIF($V$2:V926,W926),"")</f>
        <v/>
      </c>
      <c r="Y926" s="16" t="str">
        <f>IF(W926&lt;0,COUNTIF(U926:$U$1045,W926)-1,"")</f>
        <v/>
      </c>
      <c r="Z926" s="20" t="str">
        <f t="shared" si="180"/>
        <v/>
      </c>
      <c r="AA926" s="15" t="str">
        <f>IF(W926=MIN(W:W),G926,"")</f>
        <v/>
      </c>
    </row>
    <row r="927" spans="7:27" x14ac:dyDescent="0.2">
      <c r="G927" s="15">
        <v>37653</v>
      </c>
      <c r="H927" s="3">
        <v>-1.7892999999999999E-2</v>
      </c>
      <c r="I927" s="3">
        <v>1.7891000000000001E-2</v>
      </c>
      <c r="J927" s="3">
        <v>7.7050080000000002E-3</v>
      </c>
      <c r="K927" s="3">
        <f t="shared" si="176"/>
        <v>-1.7892999999999999E-2</v>
      </c>
      <c r="L927" s="3">
        <f t="shared" si="177"/>
        <v>0.98210699999999995</v>
      </c>
      <c r="M927" s="3">
        <f t="shared" si="178"/>
        <v>1.7891000000000001E-2</v>
      </c>
      <c r="N927" s="3">
        <f t="shared" si="177"/>
        <v>1.0178910000000001</v>
      </c>
      <c r="O927" s="3">
        <f t="shared" si="179"/>
        <v>7.7050080000000002E-3</v>
      </c>
      <c r="P927" s="3">
        <f t="shared" si="172"/>
        <v>1.0077050080000001</v>
      </c>
      <c r="Q927" s="3">
        <f t="shared" si="171"/>
        <v>-3.5793999999999982E-3</v>
      </c>
      <c r="R927" s="3">
        <f t="shared" si="173"/>
        <v>0.99642059999999999</v>
      </c>
      <c r="S927" s="17">
        <f t="shared" si="174"/>
        <v>191.46274423656288</v>
      </c>
      <c r="T927" s="18">
        <f>IF(S927&lt;MAX(S$2:S927),(S927-MAX($S$2:S927))/MAX($S$2:S927),"")</f>
        <v>-0.1935869526309959</v>
      </c>
      <c r="U927" s="18">
        <f t="shared" si="170"/>
        <v>-0.21727101144729488</v>
      </c>
      <c r="V927" s="18">
        <f t="shared" si="169"/>
        <v>-0.1935869526309959</v>
      </c>
      <c r="W927" s="18" t="str">
        <f t="shared" si="175"/>
        <v/>
      </c>
      <c r="X927" s="16" t="str">
        <f>IF(W927&lt;0,COUNTIF($V$2:V927,W927),"")</f>
        <v/>
      </c>
      <c r="Y927" s="16" t="str">
        <f>IF(W927&lt;0,COUNTIF(U927:$U$1045,W927)-1,"")</f>
        <v/>
      </c>
      <c r="Z927" s="20" t="str">
        <f t="shared" si="180"/>
        <v/>
      </c>
      <c r="AA927" s="15" t="str">
        <f>IF(W927=MIN(W:W),G927,"")</f>
        <v/>
      </c>
    </row>
    <row r="928" spans="7:27" x14ac:dyDescent="0.2">
      <c r="G928" s="15">
        <v>37681</v>
      </c>
      <c r="H928" s="3">
        <v>1.191E-2</v>
      </c>
      <c r="I928" s="3">
        <v>-6.9999999999999999E-4</v>
      </c>
      <c r="J928" s="3">
        <v>6.0076460000000002E-3</v>
      </c>
      <c r="K928" s="3">
        <f t="shared" si="176"/>
        <v>1.191E-2</v>
      </c>
      <c r="L928" s="3">
        <f t="shared" si="177"/>
        <v>1.0119100000000001</v>
      </c>
      <c r="M928" s="3">
        <f t="shared" si="178"/>
        <v>-6.9999999999999999E-4</v>
      </c>
      <c r="N928" s="3">
        <f t="shared" si="177"/>
        <v>0.99929999999999997</v>
      </c>
      <c r="O928" s="3">
        <f t="shared" si="179"/>
        <v>6.0076460000000002E-3</v>
      </c>
      <c r="P928" s="3">
        <f t="shared" si="172"/>
        <v>1.006007646</v>
      </c>
      <c r="Q928" s="3">
        <f t="shared" si="171"/>
        <v>6.8659999999999997E-3</v>
      </c>
      <c r="R928" s="3">
        <f t="shared" si="173"/>
        <v>1.006866</v>
      </c>
      <c r="S928" s="17">
        <f t="shared" si="174"/>
        <v>192.77732743849114</v>
      </c>
      <c r="T928" s="18">
        <f>IF(S928&lt;MAX(S$2:S928),(S928-MAX($S$2:S928))/MAX($S$2:S928),"")</f>
        <v>-0.18805012064776025</v>
      </c>
      <c r="U928" s="18">
        <f t="shared" si="170"/>
        <v>-0.21727101144729488</v>
      </c>
      <c r="V928" s="18">
        <f t="shared" si="169"/>
        <v>-0.18805012064776025</v>
      </c>
      <c r="W928" s="18" t="str">
        <f t="shared" si="175"/>
        <v/>
      </c>
      <c r="X928" s="16" t="str">
        <f>IF(W928&lt;0,COUNTIF($V$2:V928,W928),"")</f>
        <v/>
      </c>
      <c r="Y928" s="16" t="str">
        <f>IF(W928&lt;0,COUNTIF(U928:$U$1045,W928)-1,"")</f>
        <v/>
      </c>
      <c r="Z928" s="20" t="str">
        <f t="shared" si="180"/>
        <v/>
      </c>
      <c r="AA928" s="15" t="str">
        <f>IF(W928=MIN(W:W),G928,"")</f>
        <v/>
      </c>
    </row>
    <row r="929" spans="7:27" x14ac:dyDescent="0.2">
      <c r="G929" s="15">
        <v>37712</v>
      </c>
      <c r="H929" s="3">
        <v>8.2712999999999995E-2</v>
      </c>
      <c r="I929" s="3">
        <v>1.3322E-3</v>
      </c>
      <c r="J929" s="3">
        <v>-2.1715530000000001E-3</v>
      </c>
      <c r="K929" s="3">
        <f t="shared" si="176"/>
        <v>8.2712999999999995E-2</v>
      </c>
      <c r="L929" s="3">
        <f t="shared" si="177"/>
        <v>1.082713</v>
      </c>
      <c r="M929" s="3">
        <f t="shared" si="178"/>
        <v>1.3322E-3</v>
      </c>
      <c r="N929" s="3">
        <f t="shared" si="177"/>
        <v>1.0013322</v>
      </c>
      <c r="O929" s="3">
        <f t="shared" si="179"/>
        <v>-2.1715530000000001E-3</v>
      </c>
      <c r="P929" s="3">
        <f t="shared" si="172"/>
        <v>0.99782844699999995</v>
      </c>
      <c r="Q929" s="3">
        <f t="shared" si="171"/>
        <v>5.0160679999999992E-2</v>
      </c>
      <c r="R929" s="3">
        <f t="shared" si="173"/>
        <v>1.0501606800000001</v>
      </c>
      <c r="S929" s="17">
        <f t="shared" si="174"/>
        <v>202.44716927138853</v>
      </c>
      <c r="T929" s="18">
        <f>IF(S929&lt;MAX(S$2:S929),(S929-MAX($S$2:S929))/MAX($S$2:S929),"")</f>
        <v>-0.14732216257353387</v>
      </c>
      <c r="U929" s="18">
        <f t="shared" si="170"/>
        <v>-0.21727101144729488</v>
      </c>
      <c r="V929" s="18">
        <f t="shared" si="169"/>
        <v>-0.14732216257353387</v>
      </c>
      <c r="W929" s="18" t="str">
        <f t="shared" si="175"/>
        <v/>
      </c>
      <c r="X929" s="16" t="str">
        <f>IF(W929&lt;0,COUNTIF($V$2:V929,W929),"")</f>
        <v/>
      </c>
      <c r="Y929" s="16" t="str">
        <f>IF(W929&lt;0,COUNTIF(U929:$U$1045,W929)-1,"")</f>
        <v/>
      </c>
      <c r="Z929" s="20" t="str">
        <f t="shared" si="180"/>
        <v/>
      </c>
      <c r="AA929" s="15" t="str">
        <f>IF(W929=MIN(W:W),G929,"")</f>
        <v/>
      </c>
    </row>
    <row r="930" spans="7:27" x14ac:dyDescent="0.2">
      <c r="G930" s="15">
        <v>37742</v>
      </c>
      <c r="H930" s="3">
        <v>6.1124999999999999E-2</v>
      </c>
      <c r="I930" s="3">
        <v>2.7271199999999999E-2</v>
      </c>
      <c r="J930" s="3">
        <v>-1.6322089999999999E-3</v>
      </c>
      <c r="K930" s="3">
        <f t="shared" si="176"/>
        <v>6.1124999999999999E-2</v>
      </c>
      <c r="L930" s="3">
        <f t="shared" si="177"/>
        <v>1.0611250000000001</v>
      </c>
      <c r="M930" s="3">
        <f t="shared" si="178"/>
        <v>2.7271199999999999E-2</v>
      </c>
      <c r="N930" s="3">
        <f t="shared" si="177"/>
        <v>1.0272711999999999</v>
      </c>
      <c r="O930" s="3">
        <f t="shared" si="179"/>
        <v>-1.6322089999999999E-3</v>
      </c>
      <c r="P930" s="3">
        <f t="shared" si="172"/>
        <v>0.99836779099999995</v>
      </c>
      <c r="Q930" s="3">
        <f t="shared" si="171"/>
        <v>4.7583479999999997E-2</v>
      </c>
      <c r="R930" s="3">
        <f t="shared" si="173"/>
        <v>1.0475834799999999</v>
      </c>
      <c r="S930" s="17">
        <f t="shared" si="174"/>
        <v>212.08031010147025</v>
      </c>
      <c r="T930" s="18">
        <f>IF(S930&lt;MAX(S$2:S930),(S930-MAX($S$2:S930))/MAX($S$2:S930),"")</f>
        <v>-0.10674878374990843</v>
      </c>
      <c r="U930" s="18">
        <f t="shared" si="170"/>
        <v>-0.21727101144729488</v>
      </c>
      <c r="V930" s="18">
        <f t="shared" si="169"/>
        <v>-0.10674878374990843</v>
      </c>
      <c r="W930" s="18" t="str">
        <f t="shared" si="175"/>
        <v/>
      </c>
      <c r="X930" s="16" t="str">
        <f>IF(W930&lt;0,COUNTIF($V$2:V930,W930),"")</f>
        <v/>
      </c>
      <c r="Y930" s="16" t="str">
        <f>IF(W930&lt;0,COUNTIF(U930:$U$1045,W930)-1,"")</f>
        <v/>
      </c>
      <c r="Z930" s="20" t="str">
        <f t="shared" si="180"/>
        <v/>
      </c>
      <c r="AA930" s="15" t="str">
        <f>IF(W930=MIN(W:W),G930,"")</f>
        <v/>
      </c>
    </row>
    <row r="931" spans="7:27" x14ac:dyDescent="0.2">
      <c r="G931" s="15">
        <v>37773</v>
      </c>
      <c r="H931" s="3">
        <v>1.5143999999999999E-2</v>
      </c>
      <c r="I931" s="3">
        <v>-3.4631000000000002E-3</v>
      </c>
      <c r="J931" s="3">
        <v>1.089918E-3</v>
      </c>
      <c r="K931" s="3">
        <f t="shared" si="176"/>
        <v>1.5143999999999999E-2</v>
      </c>
      <c r="L931" s="3">
        <f t="shared" si="177"/>
        <v>1.015144</v>
      </c>
      <c r="M931" s="3">
        <f t="shared" si="178"/>
        <v>-3.4631000000000002E-3</v>
      </c>
      <c r="N931" s="3">
        <f t="shared" si="177"/>
        <v>0.99653689999999995</v>
      </c>
      <c r="O931" s="3">
        <f t="shared" si="179"/>
        <v>1.089918E-3</v>
      </c>
      <c r="P931" s="3">
        <f t="shared" si="172"/>
        <v>1.0010899179999999</v>
      </c>
      <c r="Q931" s="3">
        <f t="shared" si="171"/>
        <v>7.7011599999999994E-3</v>
      </c>
      <c r="R931" s="3">
        <f t="shared" si="173"/>
        <v>1.0077011600000001</v>
      </c>
      <c r="S931" s="17">
        <f t="shared" si="174"/>
        <v>213.71357450241132</v>
      </c>
      <c r="T931" s="18">
        <f>IF(S931&lt;MAX(S$2:S931),(S931-MAX($S$2:S931))/MAX($S$2:S931),"")</f>
        <v>-9.9869713213371736E-2</v>
      </c>
      <c r="U931" s="18">
        <f t="shared" si="170"/>
        <v>-0.21727101144729488</v>
      </c>
      <c r="V931" s="18">
        <f t="shared" si="169"/>
        <v>-9.9869713213371736E-2</v>
      </c>
      <c r="W931" s="18" t="str">
        <f t="shared" si="175"/>
        <v/>
      </c>
      <c r="X931" s="16" t="str">
        <f>IF(W931&lt;0,COUNTIF($V$2:V931,W931),"")</f>
        <v/>
      </c>
      <c r="Y931" s="16" t="str">
        <f>IF(W931&lt;0,COUNTIF(U931:$U$1045,W931)-1,"")</f>
        <v/>
      </c>
      <c r="Z931" s="20" t="str">
        <f t="shared" si="180"/>
        <v/>
      </c>
      <c r="AA931" s="15" t="str">
        <f>IF(W931=MIN(W:W),G931,"")</f>
        <v/>
      </c>
    </row>
    <row r="932" spans="7:27" x14ac:dyDescent="0.2">
      <c r="G932" s="15">
        <v>37803</v>
      </c>
      <c r="H932" s="3">
        <v>2.3826E-2</v>
      </c>
      <c r="I932" s="3">
        <v>-3.18996E-2</v>
      </c>
      <c r="J932" s="3">
        <v>1.088732E-3</v>
      </c>
      <c r="K932" s="3">
        <f t="shared" si="176"/>
        <v>2.3826E-2</v>
      </c>
      <c r="L932" s="3">
        <f t="shared" si="177"/>
        <v>1.0238259999999999</v>
      </c>
      <c r="M932" s="3">
        <f t="shared" si="178"/>
        <v>-3.18996E-2</v>
      </c>
      <c r="N932" s="3">
        <f t="shared" si="177"/>
        <v>0.96810039999999997</v>
      </c>
      <c r="O932" s="3">
        <f t="shared" si="179"/>
        <v>1.088732E-3</v>
      </c>
      <c r="P932" s="3">
        <f t="shared" si="172"/>
        <v>1.0010887319999999</v>
      </c>
      <c r="Q932" s="3">
        <f t="shared" si="171"/>
        <v>1.5357599999999971E-3</v>
      </c>
      <c r="R932" s="3">
        <f t="shared" si="173"/>
        <v>1.0015357599999999</v>
      </c>
      <c r="S932" s="17">
        <f t="shared" si="174"/>
        <v>214.04178726158912</v>
      </c>
      <c r="T932" s="18">
        <f>IF(S932&lt;MAX(S$2:S932),(S932-MAX($S$2:S932))/MAX($S$2:S932),"")</f>
        <v>-9.8487329124136394E-2</v>
      </c>
      <c r="U932" s="18">
        <f t="shared" si="170"/>
        <v>-0.21727101144729488</v>
      </c>
      <c r="V932" s="18">
        <f t="shared" si="169"/>
        <v>-9.8487329124136394E-2</v>
      </c>
      <c r="W932" s="18" t="str">
        <f t="shared" si="175"/>
        <v/>
      </c>
      <c r="X932" s="16" t="str">
        <f>IF(W932&lt;0,COUNTIF($V$2:V932,W932),"")</f>
        <v/>
      </c>
      <c r="Y932" s="16" t="str">
        <f>IF(W932&lt;0,COUNTIF(U932:$U$1045,W932)-1,"")</f>
        <v/>
      </c>
      <c r="Z932" s="20" t="str">
        <f t="shared" si="180"/>
        <v/>
      </c>
      <c r="AA932" s="15" t="str">
        <f>IF(W932=MIN(W:W),G932,"")</f>
        <v/>
      </c>
    </row>
    <row r="933" spans="7:27" x14ac:dyDescent="0.2">
      <c r="G933" s="15">
        <v>37834</v>
      </c>
      <c r="H933" s="3">
        <v>2.3821999999999999E-2</v>
      </c>
      <c r="I933" s="3">
        <v>-2.7445999999999998E-3</v>
      </c>
      <c r="J933" s="3">
        <v>3.8064169999999999E-3</v>
      </c>
      <c r="K933" s="3">
        <f t="shared" si="176"/>
        <v>2.3821999999999999E-2</v>
      </c>
      <c r="L933" s="3">
        <f t="shared" si="177"/>
        <v>1.023822</v>
      </c>
      <c r="M933" s="3">
        <f t="shared" si="178"/>
        <v>-2.7445999999999998E-3</v>
      </c>
      <c r="N933" s="3">
        <f t="shared" si="177"/>
        <v>0.99725540000000001</v>
      </c>
      <c r="O933" s="3">
        <f t="shared" si="179"/>
        <v>3.8064169999999999E-3</v>
      </c>
      <c r="P933" s="3">
        <f t="shared" si="172"/>
        <v>1.0038064170000001</v>
      </c>
      <c r="Q933" s="3">
        <f t="shared" si="171"/>
        <v>1.319536E-2</v>
      </c>
      <c r="R933" s="3">
        <f t="shared" si="173"/>
        <v>1.0131953600000001</v>
      </c>
      <c r="S933" s="17">
        <f t="shared" si="174"/>
        <v>216.86614569954924</v>
      </c>
      <c r="T933" s="18">
        <f>IF(S933&lt;MAX(S$2:S933),(S933-MAX($S$2:S933))/MAX($S$2:S933),"")</f>
        <v>-8.6591544887367713E-2</v>
      </c>
      <c r="U933" s="18">
        <f t="shared" si="170"/>
        <v>-0.21727101144729488</v>
      </c>
      <c r="V933" s="18">
        <f t="shared" si="169"/>
        <v>-8.6591544887367713E-2</v>
      </c>
      <c r="W933" s="18" t="str">
        <f t="shared" si="175"/>
        <v/>
      </c>
      <c r="X933" s="16" t="str">
        <f>IF(W933&lt;0,COUNTIF($V$2:V933,W933),"")</f>
        <v/>
      </c>
      <c r="Y933" s="16" t="str">
        <f>IF(W933&lt;0,COUNTIF(U933:$U$1045,W933)-1,"")</f>
        <v/>
      </c>
      <c r="Z933" s="20" t="str">
        <f t="shared" si="180"/>
        <v/>
      </c>
      <c r="AA933" s="15" t="str">
        <f>IF(W933=MIN(W:W),G933,"")</f>
        <v/>
      </c>
    </row>
    <row r="934" spans="7:27" x14ac:dyDescent="0.2">
      <c r="G934" s="15">
        <v>37865</v>
      </c>
      <c r="H934" s="3">
        <v>-1.1573E-2</v>
      </c>
      <c r="I934" s="3">
        <v>3.0746300000000001E-2</v>
      </c>
      <c r="J934" s="3">
        <v>3.2502709999999999E-3</v>
      </c>
      <c r="K934" s="3">
        <f t="shared" si="176"/>
        <v>-1.1573E-2</v>
      </c>
      <c r="L934" s="3">
        <f t="shared" si="177"/>
        <v>0.98842699999999994</v>
      </c>
      <c r="M934" s="3">
        <f t="shared" si="178"/>
        <v>3.0746300000000001E-2</v>
      </c>
      <c r="N934" s="3">
        <f t="shared" si="177"/>
        <v>1.0307462999999999</v>
      </c>
      <c r="O934" s="3">
        <f t="shared" si="179"/>
        <v>3.2502709999999999E-3</v>
      </c>
      <c r="P934" s="3">
        <f t="shared" si="172"/>
        <v>1.003250271</v>
      </c>
      <c r="Q934" s="3">
        <f t="shared" si="171"/>
        <v>5.3547200000000003E-3</v>
      </c>
      <c r="R934" s="3">
        <f t="shared" si="173"/>
        <v>1.0053547199999999</v>
      </c>
      <c r="S934" s="17">
        <f t="shared" si="174"/>
        <v>218.02740318724952</v>
      </c>
      <c r="T934" s="18">
        <f>IF(S934&lt;MAX(S$2:S934),(S934-MAX($S$2:S934))/MAX($S$2:S934),"")</f>
        <v>-8.1700498364607035E-2</v>
      </c>
      <c r="U934" s="18">
        <f t="shared" si="170"/>
        <v>-0.21727101144729488</v>
      </c>
      <c r="V934" s="18">
        <f t="shared" ref="V934:V983" si="181">IF(T934="","",MIN(V935,T934))</f>
        <v>-8.1700498364607035E-2</v>
      </c>
      <c r="W934" s="18" t="str">
        <f t="shared" si="175"/>
        <v/>
      </c>
      <c r="X934" s="16" t="str">
        <f>IF(W934&lt;0,COUNTIF($V$2:V934,W934),"")</f>
        <v/>
      </c>
      <c r="Y934" s="16" t="str">
        <f>IF(W934&lt;0,COUNTIF(U934:$U$1045,W934)-1,"")</f>
        <v/>
      </c>
      <c r="Z934" s="20" t="str">
        <f t="shared" si="180"/>
        <v/>
      </c>
      <c r="AA934" s="15" t="str">
        <f>IF(W934=MIN(W:W),G934,"")</f>
        <v/>
      </c>
    </row>
    <row r="935" spans="7:27" x14ac:dyDescent="0.2">
      <c r="G935" s="15">
        <v>37895</v>
      </c>
      <c r="H935" s="3">
        <v>6.1273000000000001E-2</v>
      </c>
      <c r="I935" s="3">
        <v>-1.3557400000000001E-2</v>
      </c>
      <c r="J935" s="3">
        <v>-1.079914E-3</v>
      </c>
      <c r="K935" s="3">
        <f t="shared" si="176"/>
        <v>6.1273000000000001E-2</v>
      </c>
      <c r="L935" s="3">
        <f t="shared" si="177"/>
        <v>1.0612729999999999</v>
      </c>
      <c r="M935" s="3">
        <f t="shared" si="178"/>
        <v>-1.3557400000000001E-2</v>
      </c>
      <c r="N935" s="3">
        <f t="shared" si="177"/>
        <v>0.98644259999999995</v>
      </c>
      <c r="O935" s="3">
        <f t="shared" si="179"/>
        <v>-1.079914E-3</v>
      </c>
      <c r="P935" s="3">
        <f t="shared" si="172"/>
        <v>0.99892008600000004</v>
      </c>
      <c r="Q935" s="3">
        <f t="shared" si="171"/>
        <v>3.1340839999999995E-2</v>
      </c>
      <c r="R935" s="3">
        <f t="shared" si="173"/>
        <v>1.0313408399999999</v>
      </c>
      <c r="S935" s="17">
        <f t="shared" si="174"/>
        <v>224.86056514615657</v>
      </c>
      <c r="T935" s="18">
        <f>IF(S935&lt;MAX(S$2:S935),(S935-MAX($S$2:S935))/MAX($S$2:S935),"")</f>
        <v>-5.2920220611772539E-2</v>
      </c>
      <c r="U935" s="18">
        <f t="shared" ref="U935:U993" si="182">IF(T935="","",MIN(U934,T935))</f>
        <v>-0.21727101144729488</v>
      </c>
      <c r="V935" s="18">
        <f t="shared" si="181"/>
        <v>-5.2920220611772539E-2</v>
      </c>
      <c r="W935" s="18" t="str">
        <f t="shared" si="175"/>
        <v/>
      </c>
      <c r="X935" s="16" t="str">
        <f>IF(W935&lt;0,COUNTIF($V$2:V935,W935),"")</f>
        <v/>
      </c>
      <c r="Y935" s="16" t="str">
        <f>IF(W935&lt;0,COUNTIF(U935:$U$1045,W935)-1,"")</f>
        <v/>
      </c>
      <c r="Z935" s="20" t="str">
        <f t="shared" si="180"/>
        <v/>
      </c>
      <c r="AA935" s="15" t="str">
        <f>IF(W935=MIN(W:W),G935,"")</f>
        <v/>
      </c>
    </row>
    <row r="936" spans="7:27" x14ac:dyDescent="0.2">
      <c r="G936" s="15">
        <v>37926</v>
      </c>
      <c r="H936" s="3">
        <v>1.4234999999999999E-2</v>
      </c>
      <c r="I936" s="3">
        <v>-1.4434999999999999E-3</v>
      </c>
      <c r="J936" s="3">
        <v>-2.7027029999999999E-3</v>
      </c>
      <c r="K936" s="3">
        <f t="shared" si="176"/>
        <v>1.4234999999999999E-2</v>
      </c>
      <c r="L936" s="3">
        <f t="shared" si="177"/>
        <v>1.014235</v>
      </c>
      <c r="M936" s="3">
        <f t="shared" si="178"/>
        <v>-1.4434999999999999E-3</v>
      </c>
      <c r="N936" s="3">
        <f t="shared" si="177"/>
        <v>0.99855649999999996</v>
      </c>
      <c r="O936" s="3">
        <f t="shared" si="179"/>
        <v>-2.7027029999999999E-3</v>
      </c>
      <c r="P936" s="3">
        <f t="shared" si="172"/>
        <v>0.99729729700000003</v>
      </c>
      <c r="Q936" s="3">
        <f t="shared" si="171"/>
        <v>7.9635999999999995E-3</v>
      </c>
      <c r="R936" s="3">
        <f t="shared" si="173"/>
        <v>1.0079636000000001</v>
      </c>
      <c r="S936" s="17">
        <f t="shared" si="174"/>
        <v>226.65126474275453</v>
      </c>
      <c r="T936" s="18">
        <f>IF(S936&lt;MAX(S$2:S936),(S936-MAX($S$2:S936))/MAX($S$2:S936),"")</f>
        <v>-4.5378056080636331E-2</v>
      </c>
      <c r="U936" s="18">
        <f t="shared" si="182"/>
        <v>-0.21727101144729488</v>
      </c>
      <c r="V936" s="18">
        <f t="shared" si="181"/>
        <v>-4.5378056080636331E-2</v>
      </c>
      <c r="W936" s="18" t="str">
        <f t="shared" si="175"/>
        <v/>
      </c>
      <c r="X936" s="16" t="str">
        <f>IF(W936&lt;0,COUNTIF($V$2:V936,W936),"")</f>
        <v/>
      </c>
      <c r="Y936" s="16" t="str">
        <f>IF(W936&lt;0,COUNTIF(U936:$U$1045,W936)-1,"")</f>
        <v/>
      </c>
      <c r="Z936" s="20" t="str">
        <f t="shared" si="180"/>
        <v/>
      </c>
      <c r="AA936" s="15" t="str">
        <f>IF(W936=MIN(W:W),G936,"")</f>
        <v/>
      </c>
    </row>
    <row r="937" spans="7:27" x14ac:dyDescent="0.2">
      <c r="G937" s="15">
        <v>37956</v>
      </c>
      <c r="H937" s="3">
        <v>4.3878E-2</v>
      </c>
      <c r="I937" s="3">
        <v>1.08523E-2</v>
      </c>
      <c r="J937" s="3">
        <v>-1.084011E-3</v>
      </c>
      <c r="K937" s="3">
        <f t="shared" si="176"/>
        <v>4.3878E-2</v>
      </c>
      <c r="L937" s="3">
        <f t="shared" si="177"/>
        <v>1.0438780000000001</v>
      </c>
      <c r="M937" s="3">
        <f t="shared" si="178"/>
        <v>1.08523E-2</v>
      </c>
      <c r="N937" s="3">
        <f t="shared" si="177"/>
        <v>1.0108523</v>
      </c>
      <c r="O937" s="3">
        <f t="shared" si="179"/>
        <v>-1.084011E-3</v>
      </c>
      <c r="P937" s="3">
        <f t="shared" si="172"/>
        <v>0.998915989</v>
      </c>
      <c r="Q937" s="3">
        <f t="shared" si="171"/>
        <v>3.0667720000000002E-2</v>
      </c>
      <c r="R937" s="3">
        <f t="shared" si="173"/>
        <v>1.0306677200000001</v>
      </c>
      <c r="S937" s="17">
        <f t="shared" si="174"/>
        <v>233.60214226753121</v>
      </c>
      <c r="T937" s="18">
        <f>IF(S937&lt;MAX(S$2:S937),(S937-MAX($S$2:S937))/MAX($S$2:S937),"")</f>
        <v>-1.6101977598661568E-2</v>
      </c>
      <c r="U937" s="18">
        <f t="shared" si="182"/>
        <v>-0.21727101144729488</v>
      </c>
      <c r="V937" s="18">
        <f t="shared" si="181"/>
        <v>-1.6101977598661568E-2</v>
      </c>
      <c r="W937" s="18" t="str">
        <f t="shared" si="175"/>
        <v/>
      </c>
      <c r="X937" s="16" t="str">
        <f>IF(W937&lt;0,COUNTIF($V$2:V937,W937),"")</f>
        <v/>
      </c>
      <c r="Y937" s="16" t="str">
        <f>IF(W937&lt;0,COUNTIF(U937:$U$1045,W937)-1,"")</f>
        <v/>
      </c>
      <c r="Z937" s="20" t="str">
        <f t="shared" si="180"/>
        <v/>
      </c>
      <c r="AA937" s="15" t="str">
        <f>IF(W937=MIN(W:W),G937,"")</f>
        <v/>
      </c>
    </row>
    <row r="938" spans="7:27" x14ac:dyDescent="0.2">
      <c r="G938" s="15">
        <v>37987</v>
      </c>
      <c r="H938" s="3">
        <v>2.1944999999999999E-2</v>
      </c>
      <c r="I938" s="3">
        <v>5.1652E-3</v>
      </c>
      <c r="J938" s="3">
        <v>4.8833419999999997E-3</v>
      </c>
      <c r="K938" s="3">
        <f t="shared" si="176"/>
        <v>2.1944999999999999E-2</v>
      </c>
      <c r="L938" s="3">
        <f t="shared" si="177"/>
        <v>1.0219450000000001</v>
      </c>
      <c r="M938" s="3">
        <f t="shared" si="178"/>
        <v>5.1652E-3</v>
      </c>
      <c r="N938" s="3">
        <f t="shared" si="177"/>
        <v>1.0051652</v>
      </c>
      <c r="O938" s="3">
        <f t="shared" si="179"/>
        <v>4.8833419999999997E-3</v>
      </c>
      <c r="P938" s="3">
        <f t="shared" si="172"/>
        <v>1.0048833420000001</v>
      </c>
      <c r="Q938" s="3">
        <f t="shared" si="171"/>
        <v>1.523308E-2</v>
      </c>
      <c r="R938" s="3">
        <f t="shared" si="173"/>
        <v>1.01523308</v>
      </c>
      <c r="S938" s="17">
        <f t="shared" si="174"/>
        <v>237.16062238886389</v>
      </c>
      <c r="T938" s="18">
        <f>IF(S938&lt;MAX(S$2:S938),(S938-MAX($S$2:S938))/MAX($S$2:S938),"")</f>
        <v>-1.1141803115802124E-3</v>
      </c>
      <c r="U938" s="18">
        <f t="shared" si="182"/>
        <v>-0.21727101144729488</v>
      </c>
      <c r="V938" s="18">
        <f t="shared" si="181"/>
        <v>-1.1141803115802124E-3</v>
      </c>
      <c r="W938" s="18" t="str">
        <f t="shared" si="175"/>
        <v/>
      </c>
      <c r="X938" s="16" t="str">
        <f>IF(W938&lt;0,COUNTIF($V$2:V938,W938),"")</f>
        <v/>
      </c>
      <c r="Y938" s="16" t="str">
        <f>IF(W938&lt;0,COUNTIF(U938:$U$1045,W938)-1,"")</f>
        <v/>
      </c>
      <c r="Z938" s="20" t="str">
        <f t="shared" si="180"/>
        <v/>
      </c>
      <c r="AA938" s="15" t="str">
        <f>IF(W938=MIN(W:W),G938,"")</f>
        <v/>
      </c>
    </row>
    <row r="939" spans="7:27" x14ac:dyDescent="0.2">
      <c r="G939" s="15">
        <v>38018</v>
      </c>
      <c r="H939" s="3">
        <v>1.4711999999999999E-2</v>
      </c>
      <c r="I939" s="3">
        <v>1.23675E-2</v>
      </c>
      <c r="J939" s="3">
        <v>5.3995680000000004E-3</v>
      </c>
      <c r="K939" s="3">
        <f t="shared" si="176"/>
        <v>1.4711999999999999E-2</v>
      </c>
      <c r="L939" s="3">
        <f t="shared" si="177"/>
        <v>1.0147120000000001</v>
      </c>
      <c r="M939" s="3">
        <f t="shared" si="178"/>
        <v>1.23675E-2</v>
      </c>
      <c r="N939" s="3">
        <f t="shared" si="177"/>
        <v>1.0123675000000001</v>
      </c>
      <c r="O939" s="3">
        <f t="shared" si="179"/>
        <v>5.3995680000000004E-3</v>
      </c>
      <c r="P939" s="3">
        <f t="shared" si="172"/>
        <v>1.0053995680000001</v>
      </c>
      <c r="Q939" s="3">
        <f t="shared" si="171"/>
        <v>1.3774199999999999E-2</v>
      </c>
      <c r="R939" s="3">
        <f t="shared" si="173"/>
        <v>1.0137742000000001</v>
      </c>
      <c r="S939" s="17">
        <f t="shared" si="174"/>
        <v>240.4273202337726</v>
      </c>
      <c r="T939" s="18" t="str">
        <f>IF(S939&lt;MAX(S$2:S939),(S939-MAX($S$2:S939))/MAX($S$2:S939),"")</f>
        <v/>
      </c>
      <c r="U939" s="18" t="str">
        <f t="shared" si="182"/>
        <v/>
      </c>
      <c r="V939" s="18" t="str">
        <f t="shared" si="181"/>
        <v/>
      </c>
      <c r="W939" s="18" t="str">
        <f t="shared" si="175"/>
        <v/>
      </c>
      <c r="X939" s="16" t="str">
        <f>IF(W939&lt;0,COUNTIF($V$2:V939,W939),"")</f>
        <v/>
      </c>
      <c r="Y939" s="16" t="str">
        <f>IF(W939&lt;0,COUNTIF(U939:$U$1045,W939)-1,"")</f>
        <v/>
      </c>
      <c r="Z939" s="20" t="str">
        <f t="shared" si="180"/>
        <v/>
      </c>
      <c r="AA939" s="15" t="str">
        <f>IF(W939=MIN(W:W),G939,"")</f>
        <v/>
      </c>
    </row>
    <row r="940" spans="7:27" x14ac:dyDescent="0.2">
      <c r="G940" s="15">
        <v>38047</v>
      </c>
      <c r="H940" s="3">
        <v>-1.2175E-2</v>
      </c>
      <c r="I940" s="3">
        <v>9.9994999999999997E-3</v>
      </c>
      <c r="J940" s="3">
        <v>6.4446829999999997E-3</v>
      </c>
      <c r="K940" s="3">
        <f t="shared" si="176"/>
        <v>-1.2175E-2</v>
      </c>
      <c r="L940" s="3">
        <f t="shared" si="177"/>
        <v>0.98782499999999995</v>
      </c>
      <c r="M940" s="3">
        <f t="shared" si="178"/>
        <v>9.9994999999999997E-3</v>
      </c>
      <c r="N940" s="3">
        <f t="shared" si="177"/>
        <v>1.0099994999999999</v>
      </c>
      <c r="O940" s="3">
        <f t="shared" si="179"/>
        <v>6.4446829999999997E-3</v>
      </c>
      <c r="P940" s="3">
        <f t="shared" si="172"/>
        <v>1.006444683</v>
      </c>
      <c r="Q940" s="3">
        <f t="shared" si="171"/>
        <v>-3.3051999999999995E-3</v>
      </c>
      <c r="R940" s="3">
        <f t="shared" si="173"/>
        <v>0.99669479999999999</v>
      </c>
      <c r="S940" s="17">
        <f t="shared" si="174"/>
        <v>239.63265985493595</v>
      </c>
      <c r="T940" s="18">
        <f>IF(S940&lt;MAX(S$2:S940),(S940-MAX($S$2:S940))/MAX($S$2:S940),"")</f>
        <v>-3.3051999999999496E-3</v>
      </c>
      <c r="U940" s="18">
        <f t="shared" si="182"/>
        <v>-3.3051999999999496E-3</v>
      </c>
      <c r="V940" s="18">
        <f t="shared" si="181"/>
        <v>-2.8538317099100138E-2</v>
      </c>
      <c r="W940" s="18" t="str">
        <f t="shared" si="175"/>
        <v/>
      </c>
      <c r="X940" s="16" t="str">
        <f>IF(W940&lt;0,COUNTIF($V$2:V940,W940),"")</f>
        <v/>
      </c>
      <c r="Y940" s="16" t="str">
        <f>IF(W940&lt;0,COUNTIF(U940:$U$1045,W940)-1,"")</f>
        <v/>
      </c>
      <c r="Z940" s="20" t="str">
        <f t="shared" si="180"/>
        <v/>
      </c>
      <c r="AA940" s="15" t="str">
        <f>IF(W940=MIN(W:W),G940,"")</f>
        <v/>
      </c>
    </row>
    <row r="941" spans="7:27" x14ac:dyDescent="0.2">
      <c r="G941" s="15">
        <v>38078</v>
      </c>
      <c r="H941" s="3">
        <v>-1.7455999999999999E-2</v>
      </c>
      <c r="I941" s="3">
        <v>-3.3402099999999997E-2</v>
      </c>
      <c r="J941" s="3">
        <v>3.2017080000000002E-3</v>
      </c>
      <c r="K941" s="3">
        <f t="shared" si="176"/>
        <v>-1.7455999999999999E-2</v>
      </c>
      <c r="L941" s="3">
        <f t="shared" si="177"/>
        <v>0.98254399999999997</v>
      </c>
      <c r="M941" s="3">
        <f t="shared" si="178"/>
        <v>-3.3402099999999997E-2</v>
      </c>
      <c r="N941" s="3">
        <f t="shared" si="177"/>
        <v>0.96659790000000001</v>
      </c>
      <c r="O941" s="3">
        <f t="shared" si="179"/>
        <v>3.2017080000000002E-3</v>
      </c>
      <c r="P941" s="3">
        <f t="shared" si="172"/>
        <v>1.003201708</v>
      </c>
      <c r="Q941" s="3">
        <f t="shared" si="171"/>
        <v>-2.3834439999999998E-2</v>
      </c>
      <c r="R941" s="3">
        <f t="shared" si="173"/>
        <v>0.97616555999999999</v>
      </c>
      <c r="S941" s="17">
        <f t="shared" si="174"/>
        <v>233.92114960158307</v>
      </c>
      <c r="T941" s="18">
        <f>IF(S941&lt;MAX(S$2:S941),(S941-MAX($S$2:S941))/MAX($S$2:S941),"")</f>
        <v>-2.7060862408911968E-2</v>
      </c>
      <c r="U941" s="18">
        <f t="shared" si="182"/>
        <v>-2.7060862408911968E-2</v>
      </c>
      <c r="V941" s="18">
        <f t="shared" si="181"/>
        <v>-2.8538317099100138E-2</v>
      </c>
      <c r="W941" s="18" t="str">
        <f t="shared" si="175"/>
        <v/>
      </c>
      <c r="X941" s="16" t="str">
        <f>IF(W941&lt;0,COUNTIF($V$2:V941,W941),"")</f>
        <v/>
      </c>
      <c r="Y941" s="16" t="str">
        <f>IF(W941&lt;0,COUNTIF(U941:$U$1045,W941)-1,"")</f>
        <v/>
      </c>
      <c r="Z941" s="20" t="str">
        <f t="shared" si="180"/>
        <v/>
      </c>
      <c r="AA941" s="15" t="str">
        <f>IF(W941=MIN(W:W),G941,"")</f>
        <v/>
      </c>
    </row>
    <row r="942" spans="7:27" x14ac:dyDescent="0.2">
      <c r="G942" s="15">
        <v>38108</v>
      </c>
      <c r="H942" s="3">
        <v>1.2432E-2</v>
      </c>
      <c r="I942" s="3">
        <v>-4.9252000000000002E-3</v>
      </c>
      <c r="J942" s="3">
        <v>5.8510639999999996E-3</v>
      </c>
      <c r="K942" s="3">
        <f t="shared" si="176"/>
        <v>1.2432E-2</v>
      </c>
      <c r="L942" s="3">
        <f t="shared" si="177"/>
        <v>1.012432</v>
      </c>
      <c r="M942" s="3">
        <f t="shared" si="178"/>
        <v>-4.9252000000000002E-3</v>
      </c>
      <c r="N942" s="3">
        <f t="shared" si="177"/>
        <v>0.99507480000000004</v>
      </c>
      <c r="O942" s="3">
        <f t="shared" si="179"/>
        <v>5.8510639999999996E-3</v>
      </c>
      <c r="P942" s="3">
        <f t="shared" si="172"/>
        <v>1.005851064</v>
      </c>
      <c r="Q942" s="3">
        <f t="shared" si="171"/>
        <v>5.4891200000000001E-3</v>
      </c>
      <c r="R942" s="3">
        <f t="shared" si="173"/>
        <v>1.00548912</v>
      </c>
      <c r="S942" s="17">
        <f t="shared" si="174"/>
        <v>235.20517086228412</v>
      </c>
      <c r="T942" s="18">
        <f>IF(S942&lt;MAX(S$2:S942),(S942-MAX($S$2:S942))/MAX($S$2:S942),"")</f>
        <v>-2.1720282729977929E-2</v>
      </c>
      <c r="U942" s="18">
        <f t="shared" si="182"/>
        <v>-2.7060862408911968E-2</v>
      </c>
      <c r="V942" s="18">
        <f t="shared" si="181"/>
        <v>-2.8538317099100138E-2</v>
      </c>
      <c r="W942" s="18" t="str">
        <f t="shared" si="175"/>
        <v/>
      </c>
      <c r="X942" s="16" t="str">
        <f>IF(W942&lt;0,COUNTIF($V$2:V942,W942),"")</f>
        <v/>
      </c>
      <c r="Y942" s="16" t="str">
        <f>IF(W942&lt;0,COUNTIF(U942:$U$1045,W942)-1,"")</f>
        <v/>
      </c>
      <c r="Z942" s="20" t="str">
        <f t="shared" si="180"/>
        <v/>
      </c>
      <c r="AA942" s="15" t="str">
        <f>IF(W942=MIN(W:W),G942,"")</f>
        <v/>
      </c>
    </row>
    <row r="943" spans="7:27" x14ac:dyDescent="0.2">
      <c r="G943" s="15">
        <v>38139</v>
      </c>
      <c r="H943" s="3">
        <v>1.9477999999999999E-2</v>
      </c>
      <c r="I943" s="3">
        <v>4.8593000000000004E-3</v>
      </c>
      <c r="J943" s="3">
        <v>3.1729240000000001E-3</v>
      </c>
      <c r="K943" s="3">
        <f t="shared" si="176"/>
        <v>1.9477999999999999E-2</v>
      </c>
      <c r="L943" s="3">
        <f t="shared" si="177"/>
        <v>1.0194780000000001</v>
      </c>
      <c r="M943" s="3">
        <f t="shared" si="178"/>
        <v>4.8593000000000004E-3</v>
      </c>
      <c r="N943" s="3">
        <f t="shared" si="177"/>
        <v>1.0048592999999999</v>
      </c>
      <c r="O943" s="3">
        <f t="shared" si="179"/>
        <v>3.1729240000000001E-3</v>
      </c>
      <c r="P943" s="3">
        <f t="shared" si="172"/>
        <v>1.003172924</v>
      </c>
      <c r="Q943" s="3">
        <f t="shared" si="171"/>
        <v>1.363052E-2</v>
      </c>
      <c r="R943" s="3">
        <f t="shared" si="173"/>
        <v>1.01363052</v>
      </c>
      <c r="S943" s="17">
        <f t="shared" si="174"/>
        <v>238.41113964782591</v>
      </c>
      <c r="T943" s="18">
        <f>IF(S943&lt;MAX(S$2:S943),(S943-MAX($S$2:S943))/MAX($S$2:S943),"")</f>
        <v>-8.3858214781345319E-3</v>
      </c>
      <c r="U943" s="18">
        <f t="shared" si="182"/>
        <v>-2.7060862408911968E-2</v>
      </c>
      <c r="V943" s="18">
        <f t="shared" si="181"/>
        <v>-2.8538317099100138E-2</v>
      </c>
      <c r="W943" s="18" t="str">
        <f t="shared" si="175"/>
        <v/>
      </c>
      <c r="X943" s="16" t="str">
        <f>IF(W943&lt;0,COUNTIF($V$2:V943,W943),"")</f>
        <v/>
      </c>
      <c r="Y943" s="16" t="str">
        <f>IF(W943&lt;0,COUNTIF(U943:$U$1045,W943)-1,"")</f>
        <v/>
      </c>
      <c r="Z943" s="20" t="str">
        <f t="shared" si="180"/>
        <v/>
      </c>
      <c r="AA943" s="15" t="str">
        <f>IF(W943=MIN(W:W),G943,"")</f>
        <v/>
      </c>
    </row>
    <row r="944" spans="7:27" x14ac:dyDescent="0.2">
      <c r="G944" s="15">
        <v>38169</v>
      </c>
      <c r="H944" s="3">
        <v>-3.9316999999999998E-2</v>
      </c>
      <c r="I944" s="3">
        <v>8.1682000000000005E-3</v>
      </c>
      <c r="J944" s="3">
        <v>-1.581444E-3</v>
      </c>
      <c r="K944" s="3">
        <f t="shared" si="176"/>
        <v>-3.9316999999999998E-2</v>
      </c>
      <c r="L944" s="3">
        <f t="shared" si="177"/>
        <v>0.96068299999999995</v>
      </c>
      <c r="M944" s="3">
        <f t="shared" si="178"/>
        <v>8.1682000000000005E-3</v>
      </c>
      <c r="N944" s="3">
        <f t="shared" si="177"/>
        <v>1.0081682000000001</v>
      </c>
      <c r="O944" s="3">
        <f t="shared" si="179"/>
        <v>-1.581444E-3</v>
      </c>
      <c r="P944" s="3">
        <f t="shared" si="172"/>
        <v>0.99841855599999996</v>
      </c>
      <c r="Q944" s="3">
        <f t="shared" si="171"/>
        <v>-2.0322919999999998E-2</v>
      </c>
      <c r="R944" s="3">
        <f t="shared" si="173"/>
        <v>0.97967707999999998</v>
      </c>
      <c r="S944" s="17">
        <f t="shared" si="174"/>
        <v>233.56592912965431</v>
      </c>
      <c r="T944" s="18">
        <f>IF(S944&lt;MAX(S$2:S944),(S944-MAX($S$2:S944))/MAX($S$2:S944),"")</f>
        <v>-2.8538317099100138E-2</v>
      </c>
      <c r="U944" s="18">
        <f t="shared" si="182"/>
        <v>-2.8538317099100138E-2</v>
      </c>
      <c r="V944" s="18">
        <f t="shared" si="181"/>
        <v>-2.8538317099100138E-2</v>
      </c>
      <c r="W944" s="18" t="str">
        <f t="shared" si="175"/>
        <v/>
      </c>
      <c r="X944" s="16" t="str">
        <f>IF(W944&lt;0,COUNTIF($V$2:V944,W944),"")</f>
        <v/>
      </c>
      <c r="Y944" s="16" t="str">
        <f>IF(W944&lt;0,COUNTIF(U944:$U$1045,W944)-1,"")</f>
        <v/>
      </c>
      <c r="Z944" s="20" t="str">
        <f t="shared" si="180"/>
        <v/>
      </c>
      <c r="AA944" s="15" t="str">
        <f>IF(W944=MIN(W:W),G944,"")</f>
        <v/>
      </c>
    </row>
    <row r="945" spans="7:27" x14ac:dyDescent="0.2">
      <c r="G945" s="15">
        <v>38200</v>
      </c>
      <c r="H945" s="3">
        <v>2.0089999999999999E-3</v>
      </c>
      <c r="I945" s="3">
        <v>1.9521899999999998E-2</v>
      </c>
      <c r="J945" s="3">
        <v>5.2798299999999999E-4</v>
      </c>
      <c r="K945" s="3">
        <f t="shared" si="176"/>
        <v>2.0089999999999999E-3</v>
      </c>
      <c r="L945" s="3">
        <f t="shared" si="177"/>
        <v>1.0020089999999999</v>
      </c>
      <c r="M945" s="3">
        <f t="shared" si="178"/>
        <v>1.9521899999999998E-2</v>
      </c>
      <c r="N945" s="3">
        <f t="shared" si="177"/>
        <v>1.0195219</v>
      </c>
      <c r="O945" s="3">
        <f t="shared" si="179"/>
        <v>5.2798299999999999E-4</v>
      </c>
      <c r="P945" s="3">
        <f t="shared" si="172"/>
        <v>1.000527983</v>
      </c>
      <c r="Q945" s="3">
        <f t="shared" si="171"/>
        <v>9.0141600000000002E-3</v>
      </c>
      <c r="R945" s="3">
        <f t="shared" si="173"/>
        <v>1.00901416</v>
      </c>
      <c r="S945" s="17">
        <f t="shared" si="174"/>
        <v>235.67132978537768</v>
      </c>
      <c r="T945" s="18">
        <f>IF(S945&lt;MAX(S$2:S945),(S945-MAX($S$2:S945))/MAX($S$2:S945),"")</f>
        <v>-1.9781406055562133E-2</v>
      </c>
      <c r="U945" s="18">
        <f t="shared" si="182"/>
        <v>-2.8538317099100138E-2</v>
      </c>
      <c r="V945" s="18">
        <f t="shared" si="181"/>
        <v>-1.9781406055562133E-2</v>
      </c>
      <c r="W945" s="18" t="str">
        <f t="shared" si="175"/>
        <v/>
      </c>
      <c r="X945" s="16" t="str">
        <f>IF(W945&lt;0,COUNTIF($V$2:V945,W945),"")</f>
        <v/>
      </c>
      <c r="Y945" s="16" t="str">
        <f>IF(W945&lt;0,COUNTIF(U945:$U$1045,W945)-1,"")</f>
        <v/>
      </c>
      <c r="Z945" s="20" t="str">
        <f t="shared" si="180"/>
        <v/>
      </c>
      <c r="AA945" s="15" t="str">
        <f>IF(W945=MIN(W:W),G945,"")</f>
        <v/>
      </c>
    </row>
    <row r="946" spans="7:27" x14ac:dyDescent="0.2">
      <c r="G946" s="15">
        <v>38231</v>
      </c>
      <c r="H946" s="3">
        <v>1.7246999999999998E-2</v>
      </c>
      <c r="I946" s="3">
        <v>1.2189E-3</v>
      </c>
      <c r="J946" s="3">
        <v>2.110818E-3</v>
      </c>
      <c r="K946" s="3">
        <f t="shared" si="176"/>
        <v>1.7246999999999998E-2</v>
      </c>
      <c r="L946" s="3">
        <f t="shared" si="177"/>
        <v>1.017247</v>
      </c>
      <c r="M946" s="3">
        <f t="shared" si="178"/>
        <v>1.2189E-3</v>
      </c>
      <c r="N946" s="3">
        <f t="shared" si="177"/>
        <v>1.0012189</v>
      </c>
      <c r="O946" s="3">
        <f t="shared" si="179"/>
        <v>2.110818E-3</v>
      </c>
      <c r="P946" s="3">
        <f t="shared" si="172"/>
        <v>1.002110818</v>
      </c>
      <c r="Q946" s="3">
        <f t="shared" si="171"/>
        <v>1.0835759999999998E-2</v>
      </c>
      <c r="R946" s="3">
        <f t="shared" si="173"/>
        <v>1.01083576</v>
      </c>
      <c r="S946" s="17">
        <f t="shared" si="174"/>
        <v>238.22500775381289</v>
      </c>
      <c r="T946" s="18">
        <f>IF(S946&lt;MAX(S$2:S946),(S946-MAX($S$2:S946))/MAX($S$2:S946),"")</f>
        <v>-9.159992624042726E-3</v>
      </c>
      <c r="U946" s="18">
        <f t="shared" si="182"/>
        <v>-2.8538317099100138E-2</v>
      </c>
      <c r="V946" s="18">
        <f t="shared" si="181"/>
        <v>-9.159992624042726E-3</v>
      </c>
      <c r="W946" s="18" t="str">
        <f t="shared" si="175"/>
        <v/>
      </c>
      <c r="X946" s="16" t="str">
        <f>IF(W946&lt;0,COUNTIF($V$2:V946,W946),"")</f>
        <v/>
      </c>
      <c r="Y946" s="16" t="str">
        <f>IF(W946&lt;0,COUNTIF(U946:$U$1045,W946)-1,"")</f>
        <v/>
      </c>
      <c r="Z946" s="20" t="str">
        <f t="shared" si="180"/>
        <v/>
      </c>
      <c r="AA946" s="15" t="str">
        <f>IF(W946=MIN(W:W),G946,"")</f>
        <v/>
      </c>
    </row>
    <row r="947" spans="7:27" x14ac:dyDescent="0.2">
      <c r="G947" s="15">
        <v>38261</v>
      </c>
      <c r="H947" s="3">
        <v>1.5299999999999999E-2</v>
      </c>
      <c r="I947" s="3">
        <v>6.4034000000000001E-3</v>
      </c>
      <c r="J947" s="3">
        <v>5.2659289999999999E-3</v>
      </c>
      <c r="K947" s="3">
        <f t="shared" si="176"/>
        <v>1.5299999999999999E-2</v>
      </c>
      <c r="L947" s="3">
        <f t="shared" si="177"/>
        <v>1.0153000000000001</v>
      </c>
      <c r="M947" s="3">
        <f t="shared" si="178"/>
        <v>6.4034000000000001E-3</v>
      </c>
      <c r="N947" s="3">
        <f t="shared" si="177"/>
        <v>1.0064033999999999</v>
      </c>
      <c r="O947" s="3">
        <f t="shared" si="179"/>
        <v>5.2659289999999999E-3</v>
      </c>
      <c r="P947" s="3">
        <f t="shared" si="172"/>
        <v>1.0052659289999999</v>
      </c>
      <c r="Q947" s="3">
        <f t="shared" si="171"/>
        <v>1.1741359999999999E-2</v>
      </c>
      <c r="R947" s="3">
        <f t="shared" si="173"/>
        <v>1.01174136</v>
      </c>
      <c r="S947" s="17">
        <f t="shared" si="174"/>
        <v>241.02209333085321</v>
      </c>
      <c r="T947" s="18" t="str">
        <f>IF(S947&lt;MAX(S$2:S947),(S947-MAX($S$2:S947))/MAX($S$2:S947),"")</f>
        <v/>
      </c>
      <c r="U947" s="18" t="str">
        <f t="shared" si="182"/>
        <v/>
      </c>
      <c r="V947" s="18" t="str">
        <f t="shared" si="181"/>
        <v/>
      </c>
      <c r="W947" s="18" t="str">
        <f t="shared" si="175"/>
        <v/>
      </c>
      <c r="X947" s="16" t="str">
        <f>IF(W947&lt;0,COUNTIF($V$2:V947,W947),"")</f>
        <v/>
      </c>
      <c r="Y947" s="16" t="str">
        <f>IF(W947&lt;0,COUNTIF(U947:$U$1045,W947)-1,"")</f>
        <v/>
      </c>
      <c r="Z947" s="20" t="str">
        <f t="shared" si="180"/>
        <v/>
      </c>
      <c r="AA947" s="15" t="str">
        <f>IF(W947=MIN(W:W),G947,"")</f>
        <v/>
      </c>
    </row>
    <row r="948" spans="7:27" x14ac:dyDescent="0.2">
      <c r="G948" s="15">
        <v>38292</v>
      </c>
      <c r="H948" s="3">
        <v>4.6785E-2</v>
      </c>
      <c r="I948" s="3">
        <v>-1.268E-2</v>
      </c>
      <c r="J948" s="3">
        <v>5.2383400000000004E-4</v>
      </c>
      <c r="K948" s="3">
        <f t="shared" si="176"/>
        <v>4.6785E-2</v>
      </c>
      <c r="L948" s="3">
        <f t="shared" si="177"/>
        <v>1.0467850000000001</v>
      </c>
      <c r="M948" s="3">
        <f t="shared" si="178"/>
        <v>-1.268E-2</v>
      </c>
      <c r="N948" s="3">
        <f t="shared" si="177"/>
        <v>0.98731999999999998</v>
      </c>
      <c r="O948" s="3">
        <f t="shared" si="179"/>
        <v>5.2383400000000004E-4</v>
      </c>
      <c r="P948" s="3">
        <f t="shared" si="172"/>
        <v>1.000523834</v>
      </c>
      <c r="Q948" s="3">
        <f t="shared" si="171"/>
        <v>2.2998999999999999E-2</v>
      </c>
      <c r="R948" s="3">
        <f t="shared" si="173"/>
        <v>1.022999</v>
      </c>
      <c r="S948" s="17">
        <f t="shared" si="174"/>
        <v>246.5653604553695</v>
      </c>
      <c r="T948" s="18" t="str">
        <f>IF(S948&lt;MAX(S$2:S948),(S948-MAX($S$2:S948))/MAX($S$2:S948),"")</f>
        <v/>
      </c>
      <c r="U948" s="18" t="str">
        <f t="shared" si="182"/>
        <v/>
      </c>
      <c r="V948" s="18" t="str">
        <f t="shared" si="181"/>
        <v/>
      </c>
      <c r="W948" s="18" t="str">
        <f t="shared" si="175"/>
        <v/>
      </c>
      <c r="X948" s="16" t="str">
        <f>IF(W948&lt;0,COUNTIF($V$2:V948,W948),"")</f>
        <v/>
      </c>
      <c r="Y948" s="16" t="str">
        <f>IF(W948&lt;0,COUNTIF(U948:$U$1045,W948)-1,"")</f>
        <v/>
      </c>
      <c r="Z948" s="20" t="str">
        <f t="shared" si="180"/>
        <v/>
      </c>
      <c r="AA948" s="15" t="str">
        <f>IF(W948=MIN(W:W),G948,"")</f>
        <v/>
      </c>
    </row>
    <row r="949" spans="7:27" x14ac:dyDescent="0.2">
      <c r="G949" s="15">
        <v>38322</v>
      </c>
      <c r="H949" s="3">
        <v>3.5697E-2</v>
      </c>
      <c r="I949" s="3">
        <v>6.6666E-3</v>
      </c>
      <c r="J949" s="3">
        <v>-3.6649209999999998E-3</v>
      </c>
      <c r="K949" s="3">
        <f t="shared" si="176"/>
        <v>3.5697E-2</v>
      </c>
      <c r="L949" s="3">
        <f t="shared" si="177"/>
        <v>1.0356970000000001</v>
      </c>
      <c r="M949" s="3">
        <f t="shared" si="178"/>
        <v>6.6666E-3</v>
      </c>
      <c r="N949" s="3">
        <f t="shared" si="177"/>
        <v>1.0066666</v>
      </c>
      <c r="O949" s="3">
        <f t="shared" si="179"/>
        <v>-3.6649209999999998E-3</v>
      </c>
      <c r="P949" s="3">
        <f t="shared" si="172"/>
        <v>0.99633507899999996</v>
      </c>
      <c r="Q949" s="3">
        <f t="shared" si="171"/>
        <v>2.408484E-2</v>
      </c>
      <c r="R949" s="3">
        <f t="shared" si="173"/>
        <v>1.02408484</v>
      </c>
      <c r="S949" s="17">
        <f t="shared" si="174"/>
        <v>252.50384771147941</v>
      </c>
      <c r="T949" s="18" t="str">
        <f>IF(S949&lt;MAX(S$2:S949),(S949-MAX($S$2:S949))/MAX($S$2:S949),"")</f>
        <v/>
      </c>
      <c r="U949" s="18" t="str">
        <f t="shared" si="182"/>
        <v/>
      </c>
      <c r="V949" s="18" t="str">
        <f t="shared" si="181"/>
        <v/>
      </c>
      <c r="W949" s="18" t="str">
        <f t="shared" si="175"/>
        <v/>
      </c>
      <c r="X949" s="16" t="str">
        <f>IF(W949&lt;0,COUNTIF($V$2:V949,W949),"")</f>
        <v/>
      </c>
      <c r="Y949" s="16" t="str">
        <f>IF(W949&lt;0,COUNTIF(U949:$U$1045,W949)-1,"")</f>
        <v/>
      </c>
      <c r="Z949" s="20" t="str">
        <f t="shared" si="180"/>
        <v/>
      </c>
      <c r="AA949" s="15" t="str">
        <f>IF(W949=MIN(W:W),G949,"")</f>
        <v/>
      </c>
    </row>
    <row r="950" spans="7:27" x14ac:dyDescent="0.2">
      <c r="G950" s="15">
        <v>38353</v>
      </c>
      <c r="H950" s="3">
        <v>-2.5527000000000001E-2</v>
      </c>
      <c r="I950" s="3">
        <v>2.6443999999999999E-3</v>
      </c>
      <c r="J950" s="3">
        <v>2.1019440000000001E-3</v>
      </c>
      <c r="K950" s="3">
        <f t="shared" si="176"/>
        <v>-2.5527000000000001E-2</v>
      </c>
      <c r="L950" s="3">
        <f t="shared" si="177"/>
        <v>0.97447300000000003</v>
      </c>
      <c r="M950" s="3">
        <f t="shared" si="178"/>
        <v>2.6443999999999999E-3</v>
      </c>
      <c r="N950" s="3">
        <f t="shared" si="177"/>
        <v>1.0026444000000001</v>
      </c>
      <c r="O950" s="3">
        <f t="shared" si="179"/>
        <v>2.1019440000000001E-3</v>
      </c>
      <c r="P950" s="3">
        <f t="shared" si="172"/>
        <v>1.0021019440000001</v>
      </c>
      <c r="Q950" s="3">
        <f t="shared" si="171"/>
        <v>-1.4258440000000001E-2</v>
      </c>
      <c r="R950" s="3">
        <f t="shared" si="173"/>
        <v>0.98574156000000002</v>
      </c>
      <c r="S950" s="17">
        <f t="shared" si="174"/>
        <v>248.90353674911614</v>
      </c>
      <c r="T950" s="18">
        <f>IF(S950&lt;MAX(S$2:S950),(S950-MAX($S$2:S950))/MAX($S$2:S950),"")</f>
        <v>-1.4258440000000001E-2</v>
      </c>
      <c r="U950" s="18">
        <f t="shared" si="182"/>
        <v>-1.4258440000000001E-2</v>
      </c>
      <c r="V950" s="18">
        <f t="shared" si="181"/>
        <v>-2.563739878954311E-2</v>
      </c>
      <c r="W950" s="18" t="str">
        <f t="shared" si="175"/>
        <v/>
      </c>
      <c r="X950" s="16" t="str">
        <f>IF(W950&lt;0,COUNTIF($V$2:V950,W950),"")</f>
        <v/>
      </c>
      <c r="Y950" s="16" t="str">
        <f>IF(W950&lt;0,COUNTIF(U950:$U$1045,W950)-1,"")</f>
        <v/>
      </c>
      <c r="Z950" s="20" t="str">
        <f t="shared" si="180"/>
        <v/>
      </c>
      <c r="AA950" s="15" t="str">
        <f>IF(W950=MIN(W:W),G950,"")</f>
        <v/>
      </c>
    </row>
    <row r="951" spans="7:27" x14ac:dyDescent="0.2">
      <c r="G951" s="15">
        <v>38384</v>
      </c>
      <c r="H951" s="3">
        <v>2.0552000000000001E-2</v>
      </c>
      <c r="I951" s="3">
        <v>-1.1075E-2</v>
      </c>
      <c r="J951" s="3">
        <v>5.7682219999999999E-3</v>
      </c>
      <c r="K951" s="3">
        <f t="shared" si="176"/>
        <v>2.0552000000000001E-2</v>
      </c>
      <c r="L951" s="3">
        <f t="shared" si="177"/>
        <v>1.0205519999999999</v>
      </c>
      <c r="M951" s="3">
        <f t="shared" si="178"/>
        <v>-1.1075E-2</v>
      </c>
      <c r="N951" s="3">
        <f t="shared" si="177"/>
        <v>0.98892500000000005</v>
      </c>
      <c r="O951" s="3">
        <f t="shared" si="179"/>
        <v>5.7682219999999999E-3</v>
      </c>
      <c r="P951" s="3">
        <f t="shared" si="172"/>
        <v>1.0057682219999999</v>
      </c>
      <c r="Q951" s="3">
        <f t="shared" ref="Q951:Q997" si="183">IF(AND($G951&gt;=$B$4,$G951&lt;=$B$5),IF($B$7="Real",(1+K951*$B$3+M951*$E$3)/(1+O951)-1,K951*$B$3+M951*$E$3),"")</f>
        <v>7.9012000000000006E-3</v>
      </c>
      <c r="R951" s="3">
        <f t="shared" si="173"/>
        <v>1.0079012000000001</v>
      </c>
      <c r="S951" s="17">
        <f t="shared" si="174"/>
        <v>250.87017337367828</v>
      </c>
      <c r="T951" s="18">
        <f>IF(S951&lt;MAX(S$2:S951),(S951-MAX($S$2:S951))/MAX($S$2:S951),"")</f>
        <v>-6.4698987861279006E-3</v>
      </c>
      <c r="U951" s="18">
        <f t="shared" si="182"/>
        <v>-1.4258440000000001E-2</v>
      </c>
      <c r="V951" s="18">
        <f t="shared" si="181"/>
        <v>-2.563739878954311E-2</v>
      </c>
      <c r="W951" s="18" t="str">
        <f t="shared" si="175"/>
        <v/>
      </c>
      <c r="X951" s="16" t="str">
        <f>IF(W951&lt;0,COUNTIF($V$2:V951,W951),"")</f>
        <v/>
      </c>
      <c r="Y951" s="16" t="str">
        <f>IF(W951&lt;0,COUNTIF(U951:$U$1045,W951)-1,"")</f>
        <v/>
      </c>
      <c r="Z951" s="20" t="str">
        <f t="shared" si="180"/>
        <v/>
      </c>
      <c r="AA951" s="15" t="str">
        <f>IF(W951=MIN(W:W),G951,"")</f>
        <v/>
      </c>
    </row>
    <row r="952" spans="7:27" x14ac:dyDescent="0.2">
      <c r="G952" s="15">
        <v>38412</v>
      </c>
      <c r="H952" s="3">
        <v>-1.7163000000000001E-2</v>
      </c>
      <c r="I952" s="3">
        <v>-3.8162999999999999E-3</v>
      </c>
      <c r="J952" s="3">
        <v>7.820647E-3</v>
      </c>
      <c r="K952" s="3">
        <f t="shared" si="176"/>
        <v>-1.7163000000000001E-2</v>
      </c>
      <c r="L952" s="3">
        <f t="shared" si="177"/>
        <v>0.98283699999999996</v>
      </c>
      <c r="M952" s="3">
        <f t="shared" si="178"/>
        <v>-3.8162999999999999E-3</v>
      </c>
      <c r="N952" s="3">
        <f t="shared" si="177"/>
        <v>0.99618370000000001</v>
      </c>
      <c r="O952" s="3">
        <f t="shared" si="179"/>
        <v>7.820647E-3</v>
      </c>
      <c r="P952" s="3">
        <f t="shared" si="172"/>
        <v>1.007820647</v>
      </c>
      <c r="Q952" s="3">
        <f t="shared" si="183"/>
        <v>-1.1824320000000001E-2</v>
      </c>
      <c r="R952" s="3">
        <f t="shared" si="173"/>
        <v>0.98817568</v>
      </c>
      <c r="S952" s="17">
        <f t="shared" si="174"/>
        <v>247.90380416525244</v>
      </c>
      <c r="T952" s="18">
        <f>IF(S952&lt;MAX(S$2:S952),(S952-MAX($S$2:S952))/MAX($S$2:S952),"")</f>
        <v>-1.8217716632513089E-2</v>
      </c>
      <c r="U952" s="18">
        <f t="shared" si="182"/>
        <v>-1.8217716632513089E-2</v>
      </c>
      <c r="V952" s="18">
        <f t="shared" si="181"/>
        <v>-2.563739878954311E-2</v>
      </c>
      <c r="W952" s="18" t="str">
        <f t="shared" si="175"/>
        <v/>
      </c>
      <c r="X952" s="16" t="str">
        <f>IF(W952&lt;0,COUNTIF($V$2:V952,W952),"")</f>
        <v/>
      </c>
      <c r="Y952" s="16" t="str">
        <f>IF(W952&lt;0,COUNTIF(U952:$U$1045,W952)-1,"")</f>
        <v/>
      </c>
      <c r="Z952" s="20" t="str">
        <f t="shared" si="180"/>
        <v/>
      </c>
      <c r="AA952" s="15" t="str">
        <f>IF(W952=MIN(W:W),G952,"")</f>
        <v/>
      </c>
    </row>
    <row r="953" spans="7:27" x14ac:dyDescent="0.2">
      <c r="G953" s="15">
        <v>38443</v>
      </c>
      <c r="H953" s="3">
        <v>-2.3730999999999999E-2</v>
      </c>
      <c r="I953" s="3">
        <v>1.6703099999999999E-2</v>
      </c>
      <c r="J953" s="3">
        <v>6.7252969999999999E-3</v>
      </c>
      <c r="K953" s="3">
        <f t="shared" si="176"/>
        <v>-2.3730999999999999E-2</v>
      </c>
      <c r="L953" s="3">
        <f t="shared" si="177"/>
        <v>0.97626900000000005</v>
      </c>
      <c r="M953" s="3">
        <f t="shared" si="178"/>
        <v>1.6703099999999999E-2</v>
      </c>
      <c r="N953" s="3">
        <f t="shared" si="177"/>
        <v>1.0167031</v>
      </c>
      <c r="O953" s="3">
        <f t="shared" si="179"/>
        <v>6.7252969999999999E-3</v>
      </c>
      <c r="P953" s="3">
        <f t="shared" si="172"/>
        <v>1.006725297</v>
      </c>
      <c r="Q953" s="3">
        <f t="shared" si="183"/>
        <v>-7.5573599999999991E-3</v>
      </c>
      <c r="R953" s="3">
        <f t="shared" si="173"/>
        <v>0.99244264000000004</v>
      </c>
      <c r="S953" s="17">
        <f t="shared" si="174"/>
        <v>246.03030587180615</v>
      </c>
      <c r="T953" s="18">
        <f>IF(S953&lt;MAX(S$2:S953),(S953-MAX($S$2:S953))/MAX($S$2:S953),"")</f>
        <v>-2.563739878954311E-2</v>
      </c>
      <c r="U953" s="18">
        <f t="shared" si="182"/>
        <v>-2.563739878954311E-2</v>
      </c>
      <c r="V953" s="18">
        <f t="shared" si="181"/>
        <v>-2.563739878954311E-2</v>
      </c>
      <c r="W953" s="18" t="str">
        <f t="shared" si="175"/>
        <v/>
      </c>
      <c r="X953" s="16" t="str">
        <f>IF(W953&lt;0,COUNTIF($V$2:V953,W953),"")</f>
        <v/>
      </c>
      <c r="Y953" s="16" t="str">
        <f>IF(W953&lt;0,COUNTIF(U953:$U$1045,W953)-1,"")</f>
        <v/>
      </c>
      <c r="Z953" s="20" t="str">
        <f t="shared" si="180"/>
        <v/>
      </c>
      <c r="AA953" s="15" t="str">
        <f>IF(W953=MIN(W:W),G953,"")</f>
        <v/>
      </c>
    </row>
    <row r="954" spans="7:27" x14ac:dyDescent="0.2">
      <c r="G954" s="15">
        <v>38473</v>
      </c>
      <c r="H954" s="3">
        <v>3.8739999999999997E-2</v>
      </c>
      <c r="I954" s="3">
        <v>1.03184E-2</v>
      </c>
      <c r="J954" s="3">
        <v>-1.0277489999999999E-3</v>
      </c>
      <c r="K954" s="3">
        <f t="shared" si="176"/>
        <v>3.8739999999999997E-2</v>
      </c>
      <c r="L954" s="3">
        <f t="shared" si="177"/>
        <v>1.03874</v>
      </c>
      <c r="M954" s="3">
        <f t="shared" si="178"/>
        <v>1.03184E-2</v>
      </c>
      <c r="N954" s="3">
        <f t="shared" si="177"/>
        <v>1.0103184000000001</v>
      </c>
      <c r="O954" s="3">
        <f t="shared" si="179"/>
        <v>-1.0277489999999999E-3</v>
      </c>
      <c r="P954" s="3">
        <f t="shared" si="172"/>
        <v>0.99897225099999998</v>
      </c>
      <c r="Q954" s="3">
        <f t="shared" si="183"/>
        <v>2.7371359999999997E-2</v>
      </c>
      <c r="R954" s="3">
        <f t="shared" si="173"/>
        <v>1.0273713600000001</v>
      </c>
      <c r="S954" s="17">
        <f t="shared" si="174"/>
        <v>252.7644899447335</v>
      </c>
      <c r="T954" s="18" t="str">
        <f>IF(S954&lt;MAX(S$2:S954),(S954-MAX($S$2:S954))/MAX($S$2:S954),"")</f>
        <v/>
      </c>
      <c r="U954" s="18" t="str">
        <f t="shared" si="182"/>
        <v/>
      </c>
      <c r="V954" s="18" t="str">
        <f t="shared" si="181"/>
        <v/>
      </c>
      <c r="W954" s="18" t="str">
        <f t="shared" si="175"/>
        <v/>
      </c>
      <c r="X954" s="16" t="str">
        <f>IF(W954&lt;0,COUNTIF($V$2:V954,W954),"")</f>
        <v/>
      </c>
      <c r="Y954" s="16" t="str">
        <f>IF(W954&lt;0,COUNTIF(U954:$U$1045,W954)-1,"")</f>
        <v/>
      </c>
      <c r="Z954" s="20" t="str">
        <f t="shared" si="180"/>
        <v/>
      </c>
      <c r="AA954" s="15" t="str">
        <f>IF(W954=MIN(W:W),G954,"")</f>
        <v/>
      </c>
    </row>
    <row r="955" spans="7:27" x14ac:dyDescent="0.2">
      <c r="G955" s="15">
        <v>38504</v>
      </c>
      <c r="H955" s="3">
        <v>8.1200000000000005E-3</v>
      </c>
      <c r="I955" s="3">
        <v>4.2943E-3</v>
      </c>
      <c r="J955" s="3">
        <v>5.1440299999999997E-4</v>
      </c>
      <c r="K955" s="3">
        <f t="shared" si="176"/>
        <v>8.1200000000000005E-3</v>
      </c>
      <c r="L955" s="3">
        <f t="shared" si="177"/>
        <v>1.0081199999999999</v>
      </c>
      <c r="M955" s="3">
        <f t="shared" si="178"/>
        <v>4.2943E-3</v>
      </c>
      <c r="N955" s="3">
        <f t="shared" si="177"/>
        <v>1.0042943</v>
      </c>
      <c r="O955" s="3">
        <f t="shared" si="179"/>
        <v>5.1440299999999997E-4</v>
      </c>
      <c r="P955" s="3">
        <f t="shared" si="172"/>
        <v>1.0005144029999999</v>
      </c>
      <c r="Q955" s="3">
        <f t="shared" si="183"/>
        <v>6.5897200000000003E-3</v>
      </c>
      <c r="R955" s="3">
        <f t="shared" si="173"/>
        <v>1.00658972</v>
      </c>
      <c r="S955" s="17">
        <f t="shared" si="174"/>
        <v>254.43013715941211</v>
      </c>
      <c r="T955" s="18" t="str">
        <f>IF(S955&lt;MAX(S$2:S955),(S955-MAX($S$2:S955))/MAX($S$2:S955),"")</f>
        <v/>
      </c>
      <c r="U955" s="18" t="str">
        <f t="shared" si="182"/>
        <v/>
      </c>
      <c r="V955" s="18" t="str">
        <f t="shared" si="181"/>
        <v/>
      </c>
      <c r="W955" s="18" t="str">
        <f t="shared" si="175"/>
        <v/>
      </c>
      <c r="X955" s="16" t="str">
        <f>IF(W955&lt;0,COUNTIF($V$2:V955,W955),"")</f>
        <v/>
      </c>
      <c r="Y955" s="16" t="str">
        <f>IF(W955&lt;0,COUNTIF(U955:$U$1045,W955)-1,"")</f>
        <v/>
      </c>
      <c r="Z955" s="20" t="str">
        <f t="shared" si="180"/>
        <v/>
      </c>
      <c r="AA955" s="15" t="str">
        <f>IF(W955=MIN(W:W),G955,"")</f>
        <v/>
      </c>
    </row>
    <row r="956" spans="7:27" x14ac:dyDescent="0.2">
      <c r="G956" s="15">
        <v>38534</v>
      </c>
      <c r="H956" s="3">
        <v>4.1546E-2</v>
      </c>
      <c r="I956" s="3">
        <v>-1.4374100000000001E-2</v>
      </c>
      <c r="J956" s="3">
        <v>4.6272489999999999E-3</v>
      </c>
      <c r="K956" s="3">
        <f t="shared" si="176"/>
        <v>4.1546E-2</v>
      </c>
      <c r="L956" s="3">
        <f t="shared" si="177"/>
        <v>1.0415460000000001</v>
      </c>
      <c r="M956" s="3">
        <f t="shared" si="178"/>
        <v>-1.4374100000000001E-2</v>
      </c>
      <c r="N956" s="3">
        <f t="shared" si="177"/>
        <v>0.98562590000000005</v>
      </c>
      <c r="O956" s="3">
        <f t="shared" si="179"/>
        <v>4.6272489999999999E-3</v>
      </c>
      <c r="P956" s="3">
        <f t="shared" si="172"/>
        <v>1.0046272489999999</v>
      </c>
      <c r="Q956" s="3">
        <f t="shared" si="183"/>
        <v>1.9177959999999997E-2</v>
      </c>
      <c r="R956" s="3">
        <f t="shared" si="173"/>
        <v>1.0191779599999999</v>
      </c>
      <c r="S956" s="17">
        <f t="shared" si="174"/>
        <v>259.30958815264984</v>
      </c>
      <c r="T956" s="18" t="str">
        <f>IF(S956&lt;MAX(S$2:S956),(S956-MAX($S$2:S956))/MAX($S$2:S956),"")</f>
        <v/>
      </c>
      <c r="U956" s="18" t="str">
        <f t="shared" si="182"/>
        <v/>
      </c>
      <c r="V956" s="18" t="str">
        <f t="shared" si="181"/>
        <v/>
      </c>
      <c r="W956" s="18" t="str">
        <f t="shared" si="175"/>
        <v/>
      </c>
      <c r="X956" s="16" t="str">
        <f>IF(W956&lt;0,COUNTIF($V$2:V956,W956),"")</f>
        <v/>
      </c>
      <c r="Y956" s="16" t="str">
        <f>IF(W956&lt;0,COUNTIF(U956:$U$1045,W956)-1,"")</f>
        <v/>
      </c>
      <c r="Z956" s="20" t="str">
        <f t="shared" si="180"/>
        <v/>
      </c>
      <c r="AA956" s="15" t="str">
        <f>IF(W956=MIN(W:W),G956,"")</f>
        <v/>
      </c>
    </row>
    <row r="957" spans="7:27" x14ac:dyDescent="0.2">
      <c r="G957" s="15">
        <v>38565</v>
      </c>
      <c r="H957" s="3">
        <v>-9.0069999999999994E-3</v>
      </c>
      <c r="I957" s="3">
        <v>1.6114699999999999E-2</v>
      </c>
      <c r="J957" s="3">
        <v>5.117707E-3</v>
      </c>
      <c r="K957" s="3">
        <f t="shared" si="176"/>
        <v>-9.0069999999999994E-3</v>
      </c>
      <c r="L957" s="3">
        <f t="shared" si="177"/>
        <v>0.99099300000000001</v>
      </c>
      <c r="M957" s="3">
        <f t="shared" si="178"/>
        <v>1.6114699999999999E-2</v>
      </c>
      <c r="N957" s="3">
        <f t="shared" si="177"/>
        <v>1.0161146999999999</v>
      </c>
      <c r="O957" s="3">
        <f t="shared" si="179"/>
        <v>5.117707E-3</v>
      </c>
      <c r="P957" s="3">
        <f t="shared" si="172"/>
        <v>1.0051177069999999</v>
      </c>
      <c r="Q957" s="3">
        <f t="shared" si="183"/>
        <v>1.0416800000000006E-3</v>
      </c>
      <c r="R957" s="3">
        <f t="shared" si="173"/>
        <v>1.0010416799999999</v>
      </c>
      <c r="S957" s="17">
        <f t="shared" si="174"/>
        <v>259.57970576443665</v>
      </c>
      <c r="T957" s="18" t="str">
        <f>IF(S957&lt;MAX(S$2:S957),(S957-MAX($S$2:S957))/MAX($S$2:S957),"")</f>
        <v/>
      </c>
      <c r="U957" s="18" t="str">
        <f t="shared" si="182"/>
        <v/>
      </c>
      <c r="V957" s="18" t="str">
        <f t="shared" si="181"/>
        <v/>
      </c>
      <c r="W957" s="18" t="str">
        <f t="shared" si="175"/>
        <v/>
      </c>
      <c r="X957" s="16" t="str">
        <f>IF(W957&lt;0,COUNTIF($V$2:V957,W957),"")</f>
        <v/>
      </c>
      <c r="Y957" s="16" t="str">
        <f>IF(W957&lt;0,COUNTIF(U957:$U$1045,W957)-1,"")</f>
        <v/>
      </c>
      <c r="Z957" s="20" t="str">
        <f t="shared" si="180"/>
        <v/>
      </c>
      <c r="AA957" s="15" t="str">
        <f>IF(W957=MIN(W:W),G957,"")</f>
        <v/>
      </c>
    </row>
    <row r="958" spans="7:27" x14ac:dyDescent="0.2">
      <c r="G958" s="15">
        <v>38596</v>
      </c>
      <c r="H958" s="3">
        <v>7.7419999999999998E-3</v>
      </c>
      <c r="I958" s="3">
        <v>-1.23581E-2</v>
      </c>
      <c r="J958" s="3">
        <v>1.2219959000000001E-2</v>
      </c>
      <c r="K958" s="3">
        <f t="shared" si="176"/>
        <v>7.7419999999999998E-3</v>
      </c>
      <c r="L958" s="3">
        <f t="shared" si="177"/>
        <v>1.0077419999999999</v>
      </c>
      <c r="M958" s="3">
        <f t="shared" si="178"/>
        <v>-1.23581E-2</v>
      </c>
      <c r="N958" s="3">
        <f t="shared" si="177"/>
        <v>0.98764189999999996</v>
      </c>
      <c r="O958" s="3">
        <f t="shared" si="179"/>
        <v>1.2219959000000001E-2</v>
      </c>
      <c r="P958" s="3">
        <f t="shared" si="172"/>
        <v>1.0122199590000001</v>
      </c>
      <c r="Q958" s="3">
        <f t="shared" si="183"/>
        <v>-2.9804000000000115E-4</v>
      </c>
      <c r="R958" s="3">
        <f t="shared" si="173"/>
        <v>0.99970196</v>
      </c>
      <c r="S958" s="17">
        <f t="shared" si="174"/>
        <v>259.5023406289306</v>
      </c>
      <c r="T958" s="18">
        <f>IF(S958&lt;MAX(S$2:S958),(S958-MAX($S$2:S958))/MAX($S$2:S958),"")</f>
        <v>-2.9804000000009168E-4</v>
      </c>
      <c r="U958" s="18">
        <f t="shared" si="182"/>
        <v>-2.9804000000009168E-4</v>
      </c>
      <c r="V958" s="18">
        <f t="shared" si="181"/>
        <v>-1.3366303973433663E-2</v>
      </c>
      <c r="W958" s="18" t="str">
        <f t="shared" si="175"/>
        <v/>
      </c>
      <c r="X958" s="16" t="str">
        <f>IF(W958&lt;0,COUNTIF($V$2:V958,W958),"")</f>
        <v/>
      </c>
      <c r="Y958" s="16" t="str">
        <f>IF(W958&lt;0,COUNTIF(U958:$U$1045,W958)-1,"")</f>
        <v/>
      </c>
      <c r="Z958" s="20" t="str">
        <f t="shared" si="180"/>
        <v/>
      </c>
      <c r="AA958" s="15" t="str">
        <f>IF(W958=MIN(W:W),G958,"")</f>
        <v/>
      </c>
    </row>
    <row r="959" spans="7:27" x14ac:dyDescent="0.2">
      <c r="G959" s="15">
        <v>38626</v>
      </c>
      <c r="H959" s="3">
        <v>-1.7616E-2</v>
      </c>
      <c r="I959" s="3">
        <v>-6.2563999999999996E-3</v>
      </c>
      <c r="J959" s="3">
        <v>2.0120720000000002E-3</v>
      </c>
      <c r="K959" s="3">
        <f t="shared" si="176"/>
        <v>-1.7616E-2</v>
      </c>
      <c r="L959" s="3">
        <f t="shared" si="177"/>
        <v>0.98238400000000003</v>
      </c>
      <c r="M959" s="3">
        <f t="shared" si="178"/>
        <v>-6.2563999999999996E-3</v>
      </c>
      <c r="N959" s="3">
        <f t="shared" si="177"/>
        <v>0.99374359999999995</v>
      </c>
      <c r="O959" s="3">
        <f t="shared" si="179"/>
        <v>2.0120720000000002E-3</v>
      </c>
      <c r="P959" s="3">
        <f t="shared" si="172"/>
        <v>1.0020120720000001</v>
      </c>
      <c r="Q959" s="3">
        <f t="shared" si="183"/>
        <v>-1.3072159999999999E-2</v>
      </c>
      <c r="R959" s="3">
        <f t="shared" si="173"/>
        <v>0.98692784</v>
      </c>
      <c r="S959" s="17">
        <f t="shared" si="174"/>
        <v>256.11008451185472</v>
      </c>
      <c r="T959" s="18">
        <f>IF(S959&lt;MAX(S$2:S959),(S959-MAX($S$2:S959))/MAX($S$2:S959),"")</f>
        <v>-1.3366303973433663E-2</v>
      </c>
      <c r="U959" s="18">
        <f t="shared" si="182"/>
        <v>-1.3366303973433663E-2</v>
      </c>
      <c r="V959" s="18">
        <f t="shared" si="181"/>
        <v>-1.3366303973433663E-2</v>
      </c>
      <c r="W959" s="18" t="str">
        <f t="shared" si="175"/>
        <v/>
      </c>
      <c r="X959" s="16" t="str">
        <f>IF(W959&lt;0,COUNTIF($V$2:V959,W959),"")</f>
        <v/>
      </c>
      <c r="Y959" s="16" t="str">
        <f>IF(W959&lt;0,COUNTIF(U959:$U$1045,W959)-1,"")</f>
        <v/>
      </c>
      <c r="Z959" s="20" t="str">
        <f t="shared" si="180"/>
        <v/>
      </c>
      <c r="AA959" s="15" t="str">
        <f>IF(W959=MIN(W:W),G959,"")</f>
        <v/>
      </c>
    </row>
    <row r="960" spans="7:27" x14ac:dyDescent="0.2">
      <c r="G960" s="15">
        <v>38657</v>
      </c>
      <c r="H960" s="3">
        <v>3.9008000000000001E-2</v>
      </c>
      <c r="I960" s="3">
        <v>5.8564999999999997E-3</v>
      </c>
      <c r="J960" s="3">
        <v>-8.0321290000000007E-3</v>
      </c>
      <c r="K960" s="3">
        <f t="shared" si="176"/>
        <v>3.9008000000000001E-2</v>
      </c>
      <c r="L960" s="3">
        <f t="shared" si="177"/>
        <v>1.0390079999999999</v>
      </c>
      <c r="M960" s="3">
        <f t="shared" si="178"/>
        <v>5.8564999999999997E-3</v>
      </c>
      <c r="N960" s="3">
        <f t="shared" si="177"/>
        <v>1.0058564999999999</v>
      </c>
      <c r="O960" s="3">
        <f t="shared" si="179"/>
        <v>-8.0321290000000007E-3</v>
      </c>
      <c r="P960" s="3">
        <f t="shared" si="172"/>
        <v>0.99196787099999995</v>
      </c>
      <c r="Q960" s="3">
        <f t="shared" si="183"/>
        <v>2.57474E-2</v>
      </c>
      <c r="R960" s="3">
        <f t="shared" si="173"/>
        <v>1.0257474</v>
      </c>
      <c r="S960" s="17">
        <f t="shared" si="174"/>
        <v>262.70425330181524</v>
      </c>
      <c r="T960" s="18" t="str">
        <f>IF(S960&lt;MAX(S$2:S960),(S960-MAX($S$2:S960))/MAX($S$2:S960),"")</f>
        <v/>
      </c>
      <c r="U960" s="18" t="str">
        <f t="shared" si="182"/>
        <v/>
      </c>
      <c r="V960" s="18" t="str">
        <f t="shared" si="181"/>
        <v/>
      </c>
      <c r="W960" s="18" t="str">
        <f t="shared" si="175"/>
        <v/>
      </c>
      <c r="X960" s="16" t="str">
        <f>IF(W960&lt;0,COUNTIF($V$2:V960,W960),"")</f>
        <v/>
      </c>
      <c r="Y960" s="16" t="str">
        <f>IF(W960&lt;0,COUNTIF(U960:$U$1045,W960)-1,"")</f>
        <v/>
      </c>
      <c r="Z960" s="20" t="str">
        <f t="shared" si="180"/>
        <v/>
      </c>
      <c r="AA960" s="15" t="str">
        <f>IF(W960=MIN(W:W),G960,"")</f>
        <v/>
      </c>
    </row>
    <row r="961" spans="7:27" x14ac:dyDescent="0.2">
      <c r="G961" s="15">
        <v>38687</v>
      </c>
      <c r="H961" s="3">
        <v>7.0100000000000002E-4</v>
      </c>
      <c r="I961" s="3">
        <v>6.1135E-3</v>
      </c>
      <c r="J961" s="3">
        <v>-4.0485829999999997E-3</v>
      </c>
      <c r="K961" s="3">
        <f t="shared" si="176"/>
        <v>7.0100000000000002E-4</v>
      </c>
      <c r="L961" s="3">
        <f t="shared" si="177"/>
        <v>1.0007010000000001</v>
      </c>
      <c r="M961" s="3">
        <f t="shared" si="178"/>
        <v>6.1135E-3</v>
      </c>
      <c r="N961" s="3">
        <f t="shared" si="177"/>
        <v>1.0061135000000001</v>
      </c>
      <c r="O961" s="3">
        <f t="shared" si="179"/>
        <v>-4.0485829999999997E-3</v>
      </c>
      <c r="P961" s="3">
        <f t="shared" si="172"/>
        <v>0.99595141700000001</v>
      </c>
      <c r="Q961" s="3">
        <f t="shared" si="183"/>
        <v>2.8660000000000005E-3</v>
      </c>
      <c r="R961" s="3">
        <f t="shared" si="173"/>
        <v>1.002866</v>
      </c>
      <c r="S961" s="17">
        <f t="shared" si="174"/>
        <v>263.45716369177825</v>
      </c>
      <c r="T961" s="18" t="str">
        <f>IF(S961&lt;MAX(S$2:S961),(S961-MAX($S$2:S961))/MAX($S$2:S961),"")</f>
        <v/>
      </c>
      <c r="U961" s="18" t="str">
        <f t="shared" si="182"/>
        <v/>
      </c>
      <c r="V961" s="18" t="str">
        <f t="shared" si="181"/>
        <v/>
      </c>
      <c r="W961" s="18" t="str">
        <f t="shared" si="175"/>
        <v/>
      </c>
      <c r="X961" s="16" t="str">
        <f>IF(W961&lt;0,COUNTIF($V$2:V961,W961),"")</f>
        <v/>
      </c>
      <c r="Y961" s="16" t="str">
        <f>IF(W961&lt;0,COUNTIF(U961:$U$1045,W961)-1,"")</f>
        <v/>
      </c>
      <c r="Z961" s="20" t="str">
        <f t="shared" si="180"/>
        <v/>
      </c>
      <c r="AA961" s="15" t="str">
        <f>IF(W961=MIN(W:W),G961,"")</f>
        <v/>
      </c>
    </row>
    <row r="962" spans="7:27" x14ac:dyDescent="0.2">
      <c r="G962" s="15">
        <v>38718</v>
      </c>
      <c r="H962" s="3">
        <v>3.3838E-2</v>
      </c>
      <c r="I962" s="3">
        <v>-3.5929999999999998E-3</v>
      </c>
      <c r="J962" s="3">
        <v>7.6219510000000001E-3</v>
      </c>
      <c r="K962" s="3">
        <f t="shared" si="176"/>
        <v>3.3838E-2</v>
      </c>
      <c r="L962" s="3">
        <f t="shared" si="177"/>
        <v>1.033838</v>
      </c>
      <c r="M962" s="3">
        <f t="shared" si="178"/>
        <v>-3.5929999999999998E-3</v>
      </c>
      <c r="N962" s="3">
        <f t="shared" si="177"/>
        <v>0.99640700000000004</v>
      </c>
      <c r="O962" s="3">
        <f t="shared" si="179"/>
        <v>7.6219510000000001E-3</v>
      </c>
      <c r="P962" s="3">
        <f t="shared" ref="P962:P1009" si="184">IF(O962="","",1+O962)</f>
        <v>1.007621951</v>
      </c>
      <c r="Q962" s="3">
        <f t="shared" si="183"/>
        <v>1.88656E-2</v>
      </c>
      <c r="R962" s="3">
        <f t="shared" ref="R962:R1009" si="185">IF(Q962="","",1+Q962)</f>
        <v>1.0188656</v>
      </c>
      <c r="S962" s="17">
        <f t="shared" ref="S962:S993" si="186">IF(G962=$B$4,(1+Q962),IF(AND(G962&gt;$B$4,G962&lt;=$B$5),(1+Q962)*S961,""))</f>
        <v>268.42744115912188</v>
      </c>
      <c r="T962" s="18" t="str">
        <f>IF(S962&lt;MAX(S$2:S962),(S962-MAX($S$2:S962))/MAX($S$2:S962),"")</f>
        <v/>
      </c>
      <c r="U962" s="18" t="str">
        <f t="shared" si="182"/>
        <v/>
      </c>
      <c r="V962" s="18" t="str">
        <f t="shared" si="181"/>
        <v/>
      </c>
      <c r="W962" s="18" t="str">
        <f t="shared" ref="W962:W993" si="187">IF(AND(V962=U962,T962&lt;-$B$6),T962,"")</f>
        <v/>
      </c>
      <c r="X962" s="16" t="str">
        <f>IF(W962&lt;0,COUNTIF($V$2:V962,W962),"")</f>
        <v/>
      </c>
      <c r="Y962" s="16" t="str">
        <f>IF(W962&lt;0,COUNTIF(U962:$U$1045,W962)-1,"")</f>
        <v/>
      </c>
      <c r="Z962" s="20" t="str">
        <f t="shared" si="180"/>
        <v/>
      </c>
      <c r="AA962" s="15" t="str">
        <f>IF(W962=MIN(W:W),G962,"")</f>
        <v/>
      </c>
    </row>
    <row r="963" spans="7:27" x14ac:dyDescent="0.2">
      <c r="G963" s="15">
        <v>38749</v>
      </c>
      <c r="H963" s="3">
        <v>3.77E-4</v>
      </c>
      <c r="I963" s="3">
        <v>-1.7102E-3</v>
      </c>
      <c r="J963" s="3">
        <v>2.017146E-3</v>
      </c>
      <c r="K963" s="3">
        <f t="shared" ref="K963:K997" si="188">IF(AND($G963&gt;=$B$4,$G963&lt;=$B$5),IF($B$7="Real",(1+H963)/(1+J963)-1,H963),"")</f>
        <v>3.77E-4</v>
      </c>
      <c r="L963" s="3">
        <f t="shared" ref="L963:N995" si="189">IF(K963="","",1+K963)</f>
        <v>1.0003770000000001</v>
      </c>
      <c r="M963" s="3">
        <f t="shared" ref="M963:M997" si="190">IF(AND($G963&gt;=$B$4,$G963&lt;=$B$5),IF($B$7="Real",(1+I963)/(1+J963)-1,I963),"")</f>
        <v>-1.7102E-3</v>
      </c>
      <c r="N963" s="3">
        <f t="shared" si="189"/>
        <v>0.9982898</v>
      </c>
      <c r="O963" s="3">
        <f t="shared" ref="O963:O997" si="191">IF(AND($G963&gt;=$B$4,$G963&lt;=$B$5),IF($B$7="Real",(1+J963)/(1+J963)-1,J963),"")</f>
        <v>2.017146E-3</v>
      </c>
      <c r="P963" s="3">
        <f t="shared" si="184"/>
        <v>1.002017146</v>
      </c>
      <c r="Q963" s="3">
        <f t="shared" si="183"/>
        <v>-4.5788000000000014E-4</v>
      </c>
      <c r="R963" s="3">
        <f t="shared" si="185"/>
        <v>0.99954211999999998</v>
      </c>
      <c r="S963" s="17">
        <f t="shared" si="186"/>
        <v>268.30453360236396</v>
      </c>
      <c r="T963" s="18">
        <f>IF(S963&lt;MAX(S$2:S963),(S963-MAX($S$2:S963))/MAX($S$2:S963),"")</f>
        <v>-4.5787999999994132E-4</v>
      </c>
      <c r="U963" s="18">
        <f t="shared" si="182"/>
        <v>-4.5787999999994132E-4</v>
      </c>
      <c r="V963" s="18">
        <f t="shared" si="181"/>
        <v>-4.5787999999994132E-4</v>
      </c>
      <c r="W963" s="18" t="str">
        <f t="shared" si="187"/>
        <v/>
      </c>
      <c r="X963" s="16" t="str">
        <f>IF(W963&lt;0,COUNTIF($V$2:V963,W963),"")</f>
        <v/>
      </c>
      <c r="Y963" s="16" t="str">
        <f>IF(W963&lt;0,COUNTIF(U963:$U$1045,W963)-1,"")</f>
        <v/>
      </c>
      <c r="Z963" s="20" t="str">
        <f t="shared" si="180"/>
        <v/>
      </c>
      <c r="AA963" s="15" t="str">
        <f>IF(W963=MIN(W:W),G963,"")</f>
        <v/>
      </c>
    </row>
    <row r="964" spans="7:27" x14ac:dyDescent="0.2">
      <c r="G964" s="15">
        <v>38777</v>
      </c>
      <c r="H964" s="3">
        <v>1.8176999999999999E-2</v>
      </c>
      <c r="I964" s="3">
        <v>-5.6023000000000002E-3</v>
      </c>
      <c r="J964" s="3">
        <v>5.5359839999999999E-3</v>
      </c>
      <c r="K964" s="3">
        <f t="shared" si="188"/>
        <v>1.8176999999999999E-2</v>
      </c>
      <c r="L964" s="3">
        <f t="shared" si="189"/>
        <v>1.0181770000000001</v>
      </c>
      <c r="M964" s="3">
        <f t="shared" si="190"/>
        <v>-5.6023000000000002E-3</v>
      </c>
      <c r="N964" s="3">
        <f t="shared" si="189"/>
        <v>0.99439770000000005</v>
      </c>
      <c r="O964" s="3">
        <f t="shared" si="191"/>
        <v>5.5359839999999999E-3</v>
      </c>
      <c r="P964" s="3">
        <f t="shared" si="184"/>
        <v>1.005535984</v>
      </c>
      <c r="Q964" s="3">
        <f t="shared" si="183"/>
        <v>8.6652799999999992E-3</v>
      </c>
      <c r="R964" s="3">
        <f t="shared" si="185"/>
        <v>1.00866528</v>
      </c>
      <c r="S964" s="17">
        <f t="shared" si="186"/>
        <v>270.62946751129783</v>
      </c>
      <c r="T964" s="18" t="str">
        <f>IF(S964&lt;MAX(S$2:S964),(S964-MAX($S$2:S964))/MAX($S$2:S964),"")</f>
        <v/>
      </c>
      <c r="U964" s="18" t="str">
        <f t="shared" si="182"/>
        <v/>
      </c>
      <c r="V964" s="18" t="str">
        <f t="shared" si="181"/>
        <v/>
      </c>
      <c r="W964" s="18" t="str">
        <f t="shared" si="187"/>
        <v/>
      </c>
      <c r="X964" s="16" t="str">
        <f>IF(W964&lt;0,COUNTIF($V$2:V964,W964),"")</f>
        <v/>
      </c>
      <c r="Y964" s="16" t="str">
        <f>IF(W964&lt;0,COUNTIF(U964:$U$1045,W964)-1,"")</f>
        <v/>
      </c>
      <c r="Z964" s="20" t="str">
        <f t="shared" si="180"/>
        <v/>
      </c>
      <c r="AA964" s="15" t="str">
        <f>IF(W964=MIN(W:W),G964,"")</f>
        <v/>
      </c>
    </row>
    <row r="965" spans="7:27" x14ac:dyDescent="0.2">
      <c r="G965" s="15">
        <v>38808</v>
      </c>
      <c r="H965" s="3">
        <v>1.0869999999999999E-2</v>
      </c>
      <c r="I965" s="3">
        <v>-8.0800000000000002E-4</v>
      </c>
      <c r="J965" s="3">
        <v>8.5085089999999992E-3</v>
      </c>
      <c r="K965" s="3">
        <f t="shared" si="188"/>
        <v>1.0869999999999999E-2</v>
      </c>
      <c r="L965" s="3">
        <f t="shared" si="189"/>
        <v>1.0108699999999999</v>
      </c>
      <c r="M965" s="3">
        <f t="shared" si="190"/>
        <v>-8.0800000000000002E-4</v>
      </c>
      <c r="N965" s="3">
        <f t="shared" si="189"/>
        <v>0.99919199999999997</v>
      </c>
      <c r="O965" s="3">
        <f t="shared" si="191"/>
        <v>8.5085089999999992E-3</v>
      </c>
      <c r="P965" s="3">
        <f t="shared" si="184"/>
        <v>1.0085085090000001</v>
      </c>
      <c r="Q965" s="3">
        <f t="shared" si="183"/>
        <v>6.1987999999999991E-3</v>
      </c>
      <c r="R965" s="3">
        <f t="shared" si="185"/>
        <v>1.0061987999999999</v>
      </c>
      <c r="S965" s="17">
        <f t="shared" si="186"/>
        <v>272.30704545450686</v>
      </c>
      <c r="T965" s="18" t="str">
        <f>IF(S965&lt;MAX(S$2:S965),(S965-MAX($S$2:S965))/MAX($S$2:S965),"")</f>
        <v/>
      </c>
      <c r="U965" s="18" t="str">
        <f t="shared" si="182"/>
        <v/>
      </c>
      <c r="V965" s="18" t="str">
        <f t="shared" si="181"/>
        <v/>
      </c>
      <c r="W965" s="18" t="str">
        <f t="shared" si="187"/>
        <v/>
      </c>
      <c r="X965" s="16" t="str">
        <f>IF(W965&lt;0,COUNTIF($V$2:V965,W965),"")</f>
        <v/>
      </c>
      <c r="Y965" s="16" t="str">
        <f>IF(W965&lt;0,COUNTIF(U965:$U$1045,W965)-1,"")</f>
        <v/>
      </c>
      <c r="Z965" s="20" t="str">
        <f t="shared" si="180"/>
        <v/>
      </c>
      <c r="AA965" s="15" t="str">
        <f>IF(W965=MIN(W:W),G965,"")</f>
        <v/>
      </c>
    </row>
    <row r="966" spans="7:27" x14ac:dyDescent="0.2">
      <c r="G966" s="15">
        <v>38838</v>
      </c>
      <c r="H966" s="3">
        <v>-3.1064999999999999E-2</v>
      </c>
      <c r="I966" s="3">
        <v>-4.3580000000000002E-4</v>
      </c>
      <c r="J966" s="3">
        <v>4.9627789999999996E-3</v>
      </c>
      <c r="K966" s="3">
        <f t="shared" si="188"/>
        <v>-3.1064999999999999E-2</v>
      </c>
      <c r="L966" s="3">
        <f t="shared" si="189"/>
        <v>0.96893499999999999</v>
      </c>
      <c r="M966" s="3">
        <f t="shared" si="190"/>
        <v>-4.3580000000000002E-4</v>
      </c>
      <c r="N966" s="3">
        <f t="shared" si="189"/>
        <v>0.99956420000000001</v>
      </c>
      <c r="O966" s="3">
        <f t="shared" si="191"/>
        <v>4.9627789999999996E-3</v>
      </c>
      <c r="P966" s="3">
        <f t="shared" si="184"/>
        <v>1.004962779</v>
      </c>
      <c r="Q966" s="3">
        <f t="shared" si="183"/>
        <v>-1.8813319999999998E-2</v>
      </c>
      <c r="R966" s="3">
        <f t="shared" si="185"/>
        <v>0.98118667999999998</v>
      </c>
      <c r="S966" s="17">
        <f t="shared" si="186"/>
        <v>267.18404587011668</v>
      </c>
      <c r="T966" s="18">
        <f>IF(S966&lt;MAX(S$2:S966),(S966-MAX($S$2:S966))/MAX($S$2:S966),"")</f>
        <v>-1.8813320000000012E-2</v>
      </c>
      <c r="U966" s="18">
        <f t="shared" si="182"/>
        <v>-1.8813320000000012E-2</v>
      </c>
      <c r="V966" s="18">
        <f t="shared" si="181"/>
        <v>-1.8813320000000012E-2</v>
      </c>
      <c r="W966" s="18" t="str">
        <f t="shared" si="187"/>
        <v/>
      </c>
      <c r="X966" s="16" t="str">
        <f>IF(W966&lt;0,COUNTIF($V$2:V966,W966),"")</f>
        <v/>
      </c>
      <c r="Y966" s="16" t="str">
        <f>IF(W966&lt;0,COUNTIF(U966:$U$1045,W966)-1,"")</f>
        <v/>
      </c>
      <c r="Z966" s="20" t="str">
        <f t="shared" si="180"/>
        <v/>
      </c>
      <c r="AA966" s="15" t="str">
        <f>IF(W966=MIN(W:W),G966,"")</f>
        <v/>
      </c>
    </row>
    <row r="967" spans="7:27" x14ac:dyDescent="0.2">
      <c r="G967" s="15">
        <v>38869</v>
      </c>
      <c r="H967" s="3">
        <v>4.1800000000000002E-4</v>
      </c>
      <c r="I967" s="3">
        <v>2.2379000000000001E-3</v>
      </c>
      <c r="J967" s="3">
        <v>1.9753090000000002E-3</v>
      </c>
      <c r="K967" s="3">
        <f t="shared" si="188"/>
        <v>4.1800000000000002E-4</v>
      </c>
      <c r="L967" s="3">
        <f t="shared" si="189"/>
        <v>1.000418</v>
      </c>
      <c r="M967" s="3">
        <f t="shared" si="190"/>
        <v>2.2379000000000001E-3</v>
      </c>
      <c r="N967" s="3">
        <f t="shared" si="189"/>
        <v>1.0022378999999999</v>
      </c>
      <c r="O967" s="3">
        <f t="shared" si="191"/>
        <v>1.9753090000000002E-3</v>
      </c>
      <c r="P967" s="3">
        <f t="shared" si="184"/>
        <v>1.0019753090000001</v>
      </c>
      <c r="Q967" s="3">
        <f t="shared" si="183"/>
        <v>1.1459600000000001E-3</v>
      </c>
      <c r="R967" s="3">
        <f t="shared" si="185"/>
        <v>1.0011459599999999</v>
      </c>
      <c r="S967" s="17">
        <f t="shared" si="186"/>
        <v>267.49022809932194</v>
      </c>
      <c r="T967" s="18">
        <f>IF(S967&lt;MAX(S$2:S967),(S967-MAX($S$2:S967))/MAX($S$2:S967),"")</f>
        <v>-1.7688919312187419E-2</v>
      </c>
      <c r="U967" s="18">
        <f t="shared" si="182"/>
        <v>-1.8813320000000012E-2</v>
      </c>
      <c r="V967" s="18">
        <f t="shared" si="181"/>
        <v>-1.7688919312187419E-2</v>
      </c>
      <c r="W967" s="18" t="str">
        <f t="shared" si="187"/>
        <v/>
      </c>
      <c r="X967" s="16" t="str">
        <f>IF(W967&lt;0,COUNTIF($V$2:V967,W967),"")</f>
        <v/>
      </c>
      <c r="Y967" s="16" t="str">
        <f>IF(W967&lt;0,COUNTIF(U967:$U$1045,W967)-1,"")</f>
        <v/>
      </c>
      <c r="Z967" s="20" t="str">
        <f t="shared" si="180"/>
        <v/>
      </c>
      <c r="AA967" s="15" t="str">
        <f>IF(W967=MIN(W:W),G967,"")</f>
        <v/>
      </c>
    </row>
    <row r="968" spans="7:27" x14ac:dyDescent="0.2">
      <c r="G968" s="15">
        <v>38899</v>
      </c>
      <c r="H968" s="3">
        <v>-3.424E-3</v>
      </c>
      <c r="I968" s="3">
        <v>1.25191E-2</v>
      </c>
      <c r="J968" s="3">
        <v>2.957122E-3</v>
      </c>
      <c r="K968" s="3">
        <f t="shared" si="188"/>
        <v>-3.424E-3</v>
      </c>
      <c r="L968" s="3">
        <f t="shared" si="189"/>
        <v>0.99657600000000002</v>
      </c>
      <c r="M968" s="3">
        <f t="shared" si="190"/>
        <v>1.25191E-2</v>
      </c>
      <c r="N968" s="3">
        <f t="shared" si="189"/>
        <v>1.0125191</v>
      </c>
      <c r="O968" s="3">
        <f t="shared" si="191"/>
        <v>2.957122E-3</v>
      </c>
      <c r="P968" s="3">
        <f t="shared" si="184"/>
        <v>1.002957122</v>
      </c>
      <c r="Q968" s="3">
        <f t="shared" si="183"/>
        <v>2.9532400000000006E-3</v>
      </c>
      <c r="R968" s="3">
        <f t="shared" si="185"/>
        <v>1.0029532400000001</v>
      </c>
      <c r="S968" s="17">
        <f t="shared" si="186"/>
        <v>268.28019094055401</v>
      </c>
      <c r="T968" s="18">
        <f>IF(S968&lt;MAX(S$2:S968),(S968-MAX($S$2:S968))/MAX($S$2:S968),"")</f>
        <v>-1.4787918936256845E-2</v>
      </c>
      <c r="U968" s="18">
        <f t="shared" si="182"/>
        <v>-1.8813320000000012E-2</v>
      </c>
      <c r="V968" s="18">
        <f t="shared" si="181"/>
        <v>-1.4787918936256845E-2</v>
      </c>
      <c r="W968" s="18" t="str">
        <f t="shared" si="187"/>
        <v/>
      </c>
      <c r="X968" s="16" t="str">
        <f>IF(W968&lt;0,COUNTIF($V$2:V968,W968),"")</f>
        <v/>
      </c>
      <c r="Y968" s="16" t="str">
        <f>IF(W968&lt;0,COUNTIF(U968:$U$1045,W968)-1,"")</f>
        <v/>
      </c>
      <c r="Z968" s="20" t="str">
        <f t="shared" si="180"/>
        <v/>
      </c>
      <c r="AA968" s="15" t="str">
        <f>IF(W968=MIN(W:W),G968,"")</f>
        <v/>
      </c>
    </row>
    <row r="969" spans="7:27" x14ac:dyDescent="0.2">
      <c r="G969" s="15">
        <v>38930</v>
      </c>
      <c r="H969" s="3">
        <v>2.4516E-2</v>
      </c>
      <c r="I969" s="3">
        <v>1.35444E-2</v>
      </c>
      <c r="J969" s="3">
        <v>1.9656019999999999E-3</v>
      </c>
      <c r="K969" s="3">
        <f t="shared" si="188"/>
        <v>2.4516E-2</v>
      </c>
      <c r="L969" s="3">
        <f t="shared" si="189"/>
        <v>1.024516</v>
      </c>
      <c r="M969" s="3">
        <f t="shared" si="190"/>
        <v>1.35444E-2</v>
      </c>
      <c r="N969" s="3">
        <f t="shared" si="189"/>
        <v>1.0135444</v>
      </c>
      <c r="O969" s="3">
        <f t="shared" si="191"/>
        <v>1.9656019999999999E-3</v>
      </c>
      <c r="P969" s="3">
        <f t="shared" si="184"/>
        <v>1.0019656020000001</v>
      </c>
      <c r="Q969" s="3">
        <f t="shared" si="183"/>
        <v>2.012736E-2</v>
      </c>
      <c r="R969" s="3">
        <f t="shared" si="185"/>
        <v>1.02012736</v>
      </c>
      <c r="S969" s="17">
        <f t="shared" si="186"/>
        <v>273.67996292448328</v>
      </c>
      <c r="T969" s="18" t="str">
        <f>IF(S969&lt;MAX(S$2:S969),(S969-MAX($S$2:S969))/MAX($S$2:S969),"")</f>
        <v/>
      </c>
      <c r="U969" s="18" t="str">
        <f t="shared" si="182"/>
        <v/>
      </c>
      <c r="V969" s="18" t="str">
        <f t="shared" si="181"/>
        <v/>
      </c>
      <c r="W969" s="18" t="str">
        <f t="shared" si="187"/>
        <v/>
      </c>
      <c r="X969" s="16" t="str">
        <f>IF(W969&lt;0,COUNTIF($V$2:V969,W969),"")</f>
        <v/>
      </c>
      <c r="Y969" s="16" t="str">
        <f>IF(W969&lt;0,COUNTIF(U969:$U$1045,W969)-1,"")</f>
        <v/>
      </c>
      <c r="Z969" s="20" t="str">
        <f t="shared" si="180"/>
        <v/>
      </c>
      <c r="AA969" s="15" t="str">
        <f>IF(W969=MIN(W:W),G969,"")</f>
        <v/>
      </c>
    </row>
    <row r="970" spans="7:27" x14ac:dyDescent="0.2">
      <c r="G970" s="15">
        <v>38961</v>
      </c>
      <c r="H970" s="3">
        <v>2.2322999999999999E-2</v>
      </c>
      <c r="I970" s="3">
        <v>7.8639999999999995E-3</v>
      </c>
      <c r="J970" s="3">
        <v>-4.9043649999999999E-3</v>
      </c>
      <c r="K970" s="3">
        <f t="shared" si="188"/>
        <v>2.2322999999999999E-2</v>
      </c>
      <c r="L970" s="3">
        <f t="shared" si="189"/>
        <v>1.0223230000000001</v>
      </c>
      <c r="M970" s="3">
        <f t="shared" si="190"/>
        <v>7.8639999999999995E-3</v>
      </c>
      <c r="N970" s="3">
        <f t="shared" si="189"/>
        <v>1.0078640000000001</v>
      </c>
      <c r="O970" s="3">
        <f t="shared" si="191"/>
        <v>-4.9043649999999999E-3</v>
      </c>
      <c r="P970" s="3">
        <f t="shared" si="184"/>
        <v>0.99509563499999998</v>
      </c>
      <c r="Q970" s="3">
        <f t="shared" si="183"/>
        <v>1.6539399999999999E-2</v>
      </c>
      <c r="R970" s="3">
        <f t="shared" si="185"/>
        <v>1.0165394000000001</v>
      </c>
      <c r="S970" s="17">
        <f t="shared" si="186"/>
        <v>278.2064653032765</v>
      </c>
      <c r="T970" s="18" t="str">
        <f>IF(S970&lt;MAX(S$2:S970),(S970-MAX($S$2:S970))/MAX($S$2:S970),"")</f>
        <v/>
      </c>
      <c r="U970" s="18" t="str">
        <f t="shared" si="182"/>
        <v/>
      </c>
      <c r="V970" s="18" t="str">
        <f t="shared" si="181"/>
        <v/>
      </c>
      <c r="W970" s="18" t="str">
        <f t="shared" si="187"/>
        <v/>
      </c>
      <c r="X970" s="16" t="str">
        <f>IF(W970&lt;0,COUNTIF($V$2:V970,W970),"")</f>
        <v/>
      </c>
      <c r="Y970" s="16" t="str">
        <f>IF(W970&lt;0,COUNTIF(U970:$U$1045,W970)-1,"")</f>
        <v/>
      </c>
      <c r="Z970" s="20" t="str">
        <f t="shared" si="180"/>
        <v/>
      </c>
      <c r="AA970" s="15" t="str">
        <f>IF(W970=MIN(W:W),G970,"")</f>
        <v/>
      </c>
    </row>
    <row r="971" spans="7:27" x14ac:dyDescent="0.2">
      <c r="G971" s="15">
        <v>38991</v>
      </c>
      <c r="H971" s="3">
        <v>3.6519000000000003E-2</v>
      </c>
      <c r="I971" s="3">
        <v>5.1532000000000001E-3</v>
      </c>
      <c r="J971" s="3">
        <v>-5.4213899999999999E-3</v>
      </c>
      <c r="K971" s="3">
        <f t="shared" si="188"/>
        <v>3.6519000000000003E-2</v>
      </c>
      <c r="L971" s="3">
        <f t="shared" si="189"/>
        <v>1.036519</v>
      </c>
      <c r="M971" s="3">
        <f t="shared" si="190"/>
        <v>5.1532000000000001E-3</v>
      </c>
      <c r="N971" s="3">
        <f t="shared" si="189"/>
        <v>1.0051532000000001</v>
      </c>
      <c r="O971" s="3">
        <f t="shared" si="191"/>
        <v>-5.4213899999999999E-3</v>
      </c>
      <c r="P971" s="3">
        <f t="shared" si="184"/>
        <v>0.99457861000000003</v>
      </c>
      <c r="Q971" s="3">
        <f t="shared" si="183"/>
        <v>2.397268E-2</v>
      </c>
      <c r="R971" s="3">
        <f t="shared" si="185"/>
        <v>1.02397268</v>
      </c>
      <c r="S971" s="17">
        <f t="shared" si="186"/>
        <v>284.87581986992302</v>
      </c>
      <c r="T971" s="18" t="str">
        <f>IF(S971&lt;MAX(S$2:S971),(S971-MAX($S$2:S971))/MAX($S$2:S971),"")</f>
        <v/>
      </c>
      <c r="U971" s="18" t="str">
        <f t="shared" si="182"/>
        <v/>
      </c>
      <c r="V971" s="18" t="str">
        <f t="shared" si="181"/>
        <v/>
      </c>
      <c r="W971" s="18" t="str">
        <f t="shared" si="187"/>
        <v/>
      </c>
      <c r="X971" s="16" t="str">
        <f>IF(W971&lt;0,COUNTIF($V$2:V971,W971),"")</f>
        <v/>
      </c>
      <c r="Y971" s="16" t="str">
        <f>IF(W971&lt;0,COUNTIF(U971:$U$1045,W971)-1,"")</f>
        <v/>
      </c>
      <c r="Z971" s="20" t="str">
        <f t="shared" si="180"/>
        <v/>
      </c>
      <c r="AA971" s="15" t="str">
        <f>IF(W971=MIN(W:W),G971,"")</f>
        <v/>
      </c>
    </row>
    <row r="972" spans="7:27" x14ac:dyDescent="0.2">
      <c r="G972" s="15">
        <v>39022</v>
      </c>
      <c r="H972" s="3">
        <v>2.1499000000000001E-2</v>
      </c>
      <c r="I972" s="3">
        <v>8.8038000000000005E-3</v>
      </c>
      <c r="J972" s="3">
        <v>-1.4866199999999999E-3</v>
      </c>
      <c r="K972" s="3">
        <f t="shared" si="188"/>
        <v>2.1499000000000001E-2</v>
      </c>
      <c r="L972" s="3">
        <f t="shared" si="189"/>
        <v>1.0214989999999999</v>
      </c>
      <c r="M972" s="3">
        <f t="shared" si="190"/>
        <v>8.8038000000000005E-3</v>
      </c>
      <c r="N972" s="3">
        <f t="shared" si="189"/>
        <v>1.0088037999999999</v>
      </c>
      <c r="O972" s="3">
        <f t="shared" si="191"/>
        <v>-1.4866199999999999E-3</v>
      </c>
      <c r="P972" s="3">
        <f t="shared" si="184"/>
        <v>0.99851338000000001</v>
      </c>
      <c r="Q972" s="3">
        <f t="shared" si="183"/>
        <v>1.6420919999999999E-2</v>
      </c>
      <c r="R972" s="3">
        <f t="shared" si="185"/>
        <v>1.0164209200000001</v>
      </c>
      <c r="S972" s="17">
        <f t="shared" si="186"/>
        <v>289.55374291794146</v>
      </c>
      <c r="T972" s="18" t="str">
        <f>IF(S972&lt;MAX(S$2:S972),(S972-MAX($S$2:S972))/MAX($S$2:S972),"")</f>
        <v/>
      </c>
      <c r="U972" s="18" t="str">
        <f t="shared" si="182"/>
        <v/>
      </c>
      <c r="V972" s="18" t="str">
        <f t="shared" si="181"/>
        <v/>
      </c>
      <c r="W972" s="18" t="str">
        <f t="shared" si="187"/>
        <v/>
      </c>
      <c r="X972" s="16" t="str">
        <f>IF(W972&lt;0,COUNTIF($V$2:V972,W972),"")</f>
        <v/>
      </c>
      <c r="Y972" s="16" t="str">
        <f>IF(W972&lt;0,COUNTIF(U972:$U$1045,W972)-1,"")</f>
        <v/>
      </c>
      <c r="Z972" s="20" t="str">
        <f t="shared" si="180"/>
        <v/>
      </c>
      <c r="AA972" s="15" t="str">
        <f>IF(W972=MIN(W:W),G972,"")</f>
        <v/>
      </c>
    </row>
    <row r="973" spans="7:27" x14ac:dyDescent="0.2">
      <c r="G973" s="15">
        <v>39052</v>
      </c>
      <c r="H973" s="3">
        <v>1.2673E-2</v>
      </c>
      <c r="I973" s="3">
        <v>-6.7280999999999999E-3</v>
      </c>
      <c r="J973" s="3">
        <v>1.4888340000000001E-3</v>
      </c>
      <c r="K973" s="3">
        <f t="shared" si="188"/>
        <v>1.2673E-2</v>
      </c>
      <c r="L973" s="3">
        <f t="shared" si="189"/>
        <v>1.0126729999999999</v>
      </c>
      <c r="M973" s="3">
        <f t="shared" si="190"/>
        <v>-6.7280999999999999E-3</v>
      </c>
      <c r="N973" s="3">
        <f t="shared" si="189"/>
        <v>0.99327189999999999</v>
      </c>
      <c r="O973" s="3">
        <f t="shared" si="191"/>
        <v>1.4888340000000001E-3</v>
      </c>
      <c r="P973" s="3">
        <f t="shared" si="184"/>
        <v>1.0014888340000001</v>
      </c>
      <c r="Q973" s="3">
        <f t="shared" si="183"/>
        <v>4.9125599999999998E-3</v>
      </c>
      <c r="R973" s="3">
        <f t="shared" si="185"/>
        <v>1.00491256</v>
      </c>
      <c r="S973" s="17">
        <f t="shared" si="186"/>
        <v>290.97619305325043</v>
      </c>
      <c r="T973" s="18" t="str">
        <f>IF(S973&lt;MAX(S$2:S973),(S973-MAX($S$2:S973))/MAX($S$2:S973),"")</f>
        <v/>
      </c>
      <c r="U973" s="18" t="str">
        <f t="shared" si="182"/>
        <v/>
      </c>
      <c r="V973" s="18" t="str">
        <f t="shared" si="181"/>
        <v/>
      </c>
      <c r="W973" s="18" t="str">
        <f t="shared" si="187"/>
        <v/>
      </c>
      <c r="X973" s="16" t="str">
        <f>IF(W973&lt;0,COUNTIF($V$2:V973,W973),"")</f>
        <v/>
      </c>
      <c r="Y973" s="16" t="str">
        <f>IF(W973&lt;0,COUNTIF(U973:$U$1045,W973)-1,"")</f>
        <v/>
      </c>
      <c r="Z973" s="20" t="str">
        <f t="shared" si="180"/>
        <v/>
      </c>
      <c r="AA973" s="15" t="str">
        <f>IF(W973=MIN(W:W),G973,"")</f>
        <v/>
      </c>
    </row>
    <row r="974" spans="7:27" x14ac:dyDescent="0.2">
      <c r="G974" s="15">
        <v>39083</v>
      </c>
      <c r="H974" s="3">
        <v>1.8638999999999999E-2</v>
      </c>
      <c r="I974" s="3">
        <v>-1.9792E-3</v>
      </c>
      <c r="J974" s="3">
        <v>3.0525270000000002E-3</v>
      </c>
      <c r="K974" s="3">
        <f t="shared" si="188"/>
        <v>1.8638999999999999E-2</v>
      </c>
      <c r="L974" s="3">
        <f t="shared" si="189"/>
        <v>1.0186390000000001</v>
      </c>
      <c r="M974" s="3">
        <f t="shared" si="190"/>
        <v>-1.9792E-3</v>
      </c>
      <c r="N974" s="3">
        <f t="shared" si="189"/>
        <v>0.99802080000000004</v>
      </c>
      <c r="O974" s="3">
        <f t="shared" si="191"/>
        <v>3.0525270000000002E-3</v>
      </c>
      <c r="P974" s="3">
        <f t="shared" si="184"/>
        <v>1.0030525269999999</v>
      </c>
      <c r="Q974" s="3">
        <f t="shared" si="183"/>
        <v>1.039172E-2</v>
      </c>
      <c r="R974" s="3">
        <f t="shared" si="185"/>
        <v>1.0103917200000001</v>
      </c>
      <c r="S974" s="17">
        <f t="shared" si="186"/>
        <v>293.99993617812578</v>
      </c>
      <c r="T974" s="18" t="str">
        <f>IF(S974&lt;MAX(S$2:S974),(S974-MAX($S$2:S974))/MAX($S$2:S974),"")</f>
        <v/>
      </c>
      <c r="U974" s="18" t="str">
        <f t="shared" si="182"/>
        <v/>
      </c>
      <c r="V974" s="18" t="str">
        <f t="shared" si="181"/>
        <v/>
      </c>
      <c r="W974" s="18" t="str">
        <f t="shared" si="187"/>
        <v/>
      </c>
      <c r="X974" s="16" t="str">
        <f>IF(W974&lt;0,COUNTIF($V$2:V974,W974),"")</f>
        <v/>
      </c>
      <c r="Y974" s="16" t="str">
        <f>IF(W974&lt;0,COUNTIF(U974:$U$1045,W974)-1,"")</f>
        <v/>
      </c>
      <c r="Z974" s="20" t="str">
        <f t="shared" si="180"/>
        <v/>
      </c>
      <c r="AA974" s="15" t="str">
        <f>IF(W974=MIN(W:W),G974,"")</f>
        <v/>
      </c>
    </row>
    <row r="975" spans="7:27" x14ac:dyDescent="0.2">
      <c r="G975" s="15">
        <v>39114</v>
      </c>
      <c r="H975" s="3">
        <v>-1.5457E-2</v>
      </c>
      <c r="I975" s="3">
        <v>1.7044900000000002E-2</v>
      </c>
      <c r="J975" s="3">
        <v>5.3503680000000003E-3</v>
      </c>
      <c r="K975" s="3">
        <f t="shared" si="188"/>
        <v>-1.5457E-2</v>
      </c>
      <c r="L975" s="3">
        <f t="shared" si="189"/>
        <v>0.98454299999999995</v>
      </c>
      <c r="M975" s="3">
        <f t="shared" si="190"/>
        <v>1.7044900000000002E-2</v>
      </c>
      <c r="N975" s="3">
        <f t="shared" si="189"/>
        <v>1.0170448999999999</v>
      </c>
      <c r="O975" s="3">
        <f t="shared" si="191"/>
        <v>5.3503680000000003E-3</v>
      </c>
      <c r="P975" s="3">
        <f t="shared" si="184"/>
        <v>1.005350368</v>
      </c>
      <c r="Q975" s="3">
        <f t="shared" si="183"/>
        <v>-2.4562399999999984E-3</v>
      </c>
      <c r="R975" s="3">
        <f t="shared" si="185"/>
        <v>0.99754376</v>
      </c>
      <c r="S975" s="17">
        <f t="shared" si="186"/>
        <v>293.27780177488762</v>
      </c>
      <c r="T975" s="18">
        <f>IF(S975&lt;MAX(S$2:S975),(S975-MAX($S$2:S975))/MAX($S$2:S975),"")</f>
        <v>-2.4562399999999945E-3</v>
      </c>
      <c r="U975" s="18">
        <f t="shared" si="182"/>
        <v>-2.4562399999999945E-3</v>
      </c>
      <c r="V975" s="18">
        <f t="shared" si="181"/>
        <v>-2.4562399999999945E-3</v>
      </c>
      <c r="W975" s="18" t="str">
        <f t="shared" si="187"/>
        <v/>
      </c>
      <c r="X975" s="16" t="str">
        <f>IF(W975&lt;0,COUNTIF($V$2:V975,W975),"")</f>
        <v/>
      </c>
      <c r="Y975" s="16" t="str">
        <f>IF(W975&lt;0,COUNTIF(U975:$U$1045,W975)-1,"")</f>
        <v/>
      </c>
      <c r="Z975" s="20" t="str">
        <f t="shared" si="180"/>
        <v/>
      </c>
      <c r="AA975" s="15" t="str">
        <f>IF(W975=MIN(W:W),G975,"")</f>
        <v/>
      </c>
    </row>
    <row r="976" spans="7:27" x14ac:dyDescent="0.2">
      <c r="G976" s="15">
        <v>39142</v>
      </c>
      <c r="H976" s="3">
        <v>1.1446E-2</v>
      </c>
      <c r="I976" s="3">
        <v>2.4310999999999998E-3</v>
      </c>
      <c r="J976" s="3">
        <v>9.1056959999999999E-3</v>
      </c>
      <c r="K976" s="3">
        <f t="shared" si="188"/>
        <v>1.1446E-2</v>
      </c>
      <c r="L976" s="3">
        <f t="shared" si="189"/>
        <v>1.0114460000000001</v>
      </c>
      <c r="M976" s="3">
        <f t="shared" si="190"/>
        <v>2.4310999999999998E-3</v>
      </c>
      <c r="N976" s="3">
        <f t="shared" si="189"/>
        <v>1.0024310999999999</v>
      </c>
      <c r="O976" s="3">
        <f t="shared" si="191"/>
        <v>9.1056959999999999E-3</v>
      </c>
      <c r="P976" s="3">
        <f t="shared" si="184"/>
        <v>1.009105696</v>
      </c>
      <c r="Q976" s="3">
        <f t="shared" si="183"/>
        <v>7.8400399999999995E-3</v>
      </c>
      <c r="R976" s="3">
        <f t="shared" si="185"/>
        <v>1.00784004</v>
      </c>
      <c r="S976" s="17">
        <f t="shared" si="186"/>
        <v>295.5771114719148</v>
      </c>
      <c r="T976" s="18" t="str">
        <f>IF(S976&lt;MAX(S$2:S976),(S976-MAX($S$2:S976))/MAX($S$2:S976),"")</f>
        <v/>
      </c>
      <c r="U976" s="18" t="str">
        <f t="shared" si="182"/>
        <v/>
      </c>
      <c r="V976" s="18" t="str">
        <f t="shared" si="181"/>
        <v/>
      </c>
      <c r="W976" s="18" t="str">
        <f t="shared" si="187"/>
        <v/>
      </c>
      <c r="X976" s="16" t="str">
        <f>IF(W976&lt;0,COUNTIF($V$2:V976,W976),"")</f>
        <v/>
      </c>
      <c r="Y976" s="16" t="str">
        <f>IF(W976&lt;0,COUNTIF(U976:$U$1045,W976)-1,"")</f>
        <v/>
      </c>
      <c r="Z976" s="20" t="str">
        <f t="shared" ref="Z976:Z993" si="192">IF(W976&lt;0,Y976+X976,"")</f>
        <v/>
      </c>
      <c r="AA976" s="15" t="str">
        <f>IF(W976=MIN(W:W),G976,"")</f>
        <v/>
      </c>
    </row>
    <row r="977" spans="7:27" x14ac:dyDescent="0.2">
      <c r="G977" s="15">
        <v>39173</v>
      </c>
      <c r="H977" s="3">
        <v>3.9241999999999999E-2</v>
      </c>
      <c r="I977" s="3">
        <v>4.6984000000000001E-3</v>
      </c>
      <c r="J977" s="3">
        <v>6.4961630000000001E-3</v>
      </c>
      <c r="K977" s="3">
        <f t="shared" si="188"/>
        <v>3.9241999999999999E-2</v>
      </c>
      <c r="L977" s="3">
        <f t="shared" si="189"/>
        <v>1.039242</v>
      </c>
      <c r="M977" s="3">
        <f t="shared" si="190"/>
        <v>4.6984000000000001E-3</v>
      </c>
      <c r="N977" s="3">
        <f t="shared" si="189"/>
        <v>1.0046984000000001</v>
      </c>
      <c r="O977" s="3">
        <f t="shared" si="191"/>
        <v>6.4961630000000001E-3</v>
      </c>
      <c r="P977" s="3">
        <f t="shared" si="184"/>
        <v>1.006496163</v>
      </c>
      <c r="Q977" s="3">
        <f t="shared" si="183"/>
        <v>2.5424559999999999E-2</v>
      </c>
      <c r="R977" s="3">
        <f t="shared" si="185"/>
        <v>1.02542456</v>
      </c>
      <c r="S977" s="17">
        <f t="shared" si="186"/>
        <v>303.0920294771592</v>
      </c>
      <c r="T977" s="18" t="str">
        <f>IF(S977&lt;MAX(S$2:S977),(S977-MAX($S$2:S977))/MAX($S$2:S977),"")</f>
        <v/>
      </c>
      <c r="U977" s="18" t="str">
        <f t="shared" si="182"/>
        <v/>
      </c>
      <c r="V977" s="18" t="str">
        <f t="shared" si="181"/>
        <v/>
      </c>
      <c r="W977" s="18" t="str">
        <f t="shared" si="187"/>
        <v/>
      </c>
      <c r="X977" s="16" t="str">
        <f>IF(W977&lt;0,COUNTIF($V$2:V977,W977),"")</f>
        <v/>
      </c>
      <c r="Y977" s="16" t="str">
        <f>IF(W977&lt;0,COUNTIF(U977:$U$1045,W977)-1,"")</f>
        <v/>
      </c>
      <c r="Z977" s="20" t="str">
        <f t="shared" si="192"/>
        <v/>
      </c>
      <c r="AA977" s="15" t="str">
        <f>IF(W977=MIN(W:W),G977,"")</f>
        <v/>
      </c>
    </row>
    <row r="978" spans="7:27" x14ac:dyDescent="0.2">
      <c r="G978" s="15">
        <v>39203</v>
      </c>
      <c r="H978" s="3">
        <v>3.6303000000000002E-2</v>
      </c>
      <c r="I978" s="3">
        <v>-1.02427E-2</v>
      </c>
      <c r="J978" s="3">
        <v>6.1107189999999997E-3</v>
      </c>
      <c r="K978" s="3">
        <f t="shared" si="188"/>
        <v>3.6303000000000002E-2</v>
      </c>
      <c r="L978" s="3">
        <f t="shared" si="189"/>
        <v>1.036303</v>
      </c>
      <c r="M978" s="3">
        <f t="shared" si="190"/>
        <v>-1.02427E-2</v>
      </c>
      <c r="N978" s="3">
        <f t="shared" si="189"/>
        <v>0.98975729999999995</v>
      </c>
      <c r="O978" s="3">
        <f t="shared" si="191"/>
        <v>6.1107189999999997E-3</v>
      </c>
      <c r="P978" s="3">
        <f t="shared" si="184"/>
        <v>1.006110719</v>
      </c>
      <c r="Q978" s="3">
        <f t="shared" si="183"/>
        <v>1.7684720000000001E-2</v>
      </c>
      <c r="R978" s="3">
        <f t="shared" si="185"/>
        <v>1.0176847200000001</v>
      </c>
      <c r="S978" s="17">
        <f t="shared" si="186"/>
        <v>308.45212715269452</v>
      </c>
      <c r="T978" s="18" t="str">
        <f>IF(S978&lt;MAX(S$2:S978),(S978-MAX($S$2:S978))/MAX($S$2:S978),"")</f>
        <v/>
      </c>
      <c r="U978" s="18" t="str">
        <f t="shared" si="182"/>
        <v/>
      </c>
      <c r="V978" s="18" t="str">
        <f t="shared" si="181"/>
        <v/>
      </c>
      <c r="W978" s="18" t="str">
        <f t="shared" si="187"/>
        <v/>
      </c>
      <c r="X978" s="16" t="str">
        <f>IF(W978&lt;0,COUNTIF($V$2:V978,W978),"")</f>
        <v/>
      </c>
      <c r="Y978" s="16" t="str">
        <f>IF(W978&lt;0,COUNTIF(U978:$U$1045,W978)-1,"")</f>
        <v/>
      </c>
      <c r="Z978" s="20" t="str">
        <f t="shared" si="192"/>
        <v/>
      </c>
      <c r="AA978" s="15" t="str">
        <f>IF(W978=MIN(W:W),G978,"")</f>
        <v/>
      </c>
    </row>
    <row r="979" spans="7:27" x14ac:dyDescent="0.2">
      <c r="G979" s="15">
        <v>39234</v>
      </c>
      <c r="H979" s="3">
        <v>-1.5288E-2</v>
      </c>
      <c r="I979" s="3">
        <v>1.0758E-3</v>
      </c>
      <c r="J979" s="3">
        <v>1.937975E-3</v>
      </c>
      <c r="K979" s="3">
        <f t="shared" si="188"/>
        <v>-1.5288E-2</v>
      </c>
      <c r="L979" s="3">
        <f t="shared" si="189"/>
        <v>0.98471200000000003</v>
      </c>
      <c r="M979" s="3">
        <f t="shared" si="190"/>
        <v>1.0758E-3</v>
      </c>
      <c r="N979" s="3">
        <f t="shared" si="189"/>
        <v>1.0010758</v>
      </c>
      <c r="O979" s="3">
        <f t="shared" si="191"/>
        <v>1.937975E-3</v>
      </c>
      <c r="P979" s="3">
        <f t="shared" si="184"/>
        <v>1.0019379749999999</v>
      </c>
      <c r="Q979" s="3">
        <f t="shared" si="183"/>
        <v>-8.7424800000000004E-3</v>
      </c>
      <c r="R979" s="3">
        <f t="shared" si="185"/>
        <v>0.99125752</v>
      </c>
      <c r="S979" s="17">
        <f t="shared" si="186"/>
        <v>305.75549060010462</v>
      </c>
      <c r="T979" s="18">
        <f>IF(S979&lt;MAX(S$2:S979),(S979-MAX($S$2:S979))/MAX($S$2:S979),"")</f>
        <v>-8.742480000000016E-3</v>
      </c>
      <c r="U979" s="18">
        <f t="shared" si="182"/>
        <v>-8.742480000000016E-3</v>
      </c>
      <c r="V979" s="18">
        <f t="shared" si="181"/>
        <v>-2.1568916155491169E-2</v>
      </c>
      <c r="W979" s="18" t="str">
        <f t="shared" si="187"/>
        <v/>
      </c>
      <c r="X979" s="16" t="str">
        <f>IF(W979&lt;0,COUNTIF($V$2:V979,W979),"")</f>
        <v/>
      </c>
      <c r="Y979" s="16" t="str">
        <f>IF(W979&lt;0,COUNTIF(U979:$U$1045,W979)-1,"")</f>
        <v/>
      </c>
      <c r="Z979" s="20" t="str">
        <f t="shared" si="192"/>
        <v/>
      </c>
      <c r="AA979" s="15" t="str">
        <f>IF(W979=MIN(W:W),G979,"")</f>
        <v/>
      </c>
    </row>
    <row r="980" spans="7:27" x14ac:dyDescent="0.2">
      <c r="G980" s="15">
        <v>39264</v>
      </c>
      <c r="H980" s="3">
        <v>-3.32E-2</v>
      </c>
      <c r="I980" s="3">
        <v>1.7451100000000001E-2</v>
      </c>
      <c r="J980" s="3">
        <v>-2.5437700000000002E-4</v>
      </c>
      <c r="K980" s="3">
        <f t="shared" si="188"/>
        <v>-3.32E-2</v>
      </c>
      <c r="L980" s="3">
        <f t="shared" si="189"/>
        <v>0.96679999999999999</v>
      </c>
      <c r="M980" s="3">
        <f t="shared" si="190"/>
        <v>1.7451100000000001E-2</v>
      </c>
      <c r="N980" s="3">
        <f t="shared" si="189"/>
        <v>1.0174510999999999</v>
      </c>
      <c r="O980" s="3">
        <f t="shared" si="191"/>
        <v>-2.5437700000000002E-4</v>
      </c>
      <c r="P980" s="3">
        <f t="shared" si="184"/>
        <v>0.99974562300000003</v>
      </c>
      <c r="Q980" s="3">
        <f t="shared" si="183"/>
        <v>-1.2939559999999999E-2</v>
      </c>
      <c r="R980" s="3">
        <f t="shared" si="185"/>
        <v>0.98706044000000004</v>
      </c>
      <c r="S980" s="17">
        <f t="shared" si="186"/>
        <v>301.79914908415515</v>
      </c>
      <c r="T980" s="18">
        <f>IF(S980&lt;MAX(S$2:S980),(S980-MAX($S$2:S980))/MAX($S$2:S980),"")</f>
        <v>-2.1568916155491169E-2</v>
      </c>
      <c r="U980" s="18">
        <f t="shared" si="182"/>
        <v>-2.1568916155491169E-2</v>
      </c>
      <c r="V980" s="18">
        <f t="shared" si="181"/>
        <v>-2.1568916155491169E-2</v>
      </c>
      <c r="W980" s="18" t="str">
        <f t="shared" si="187"/>
        <v/>
      </c>
      <c r="X980" s="16" t="str">
        <f>IF(W980&lt;0,COUNTIF($V$2:V980,W980),"")</f>
        <v/>
      </c>
      <c r="Y980" s="16" t="str">
        <f>IF(W980&lt;0,COUNTIF(U980:$U$1045,W980)-1,"")</f>
        <v/>
      </c>
      <c r="Z980" s="20" t="str">
        <f t="shared" si="192"/>
        <v/>
      </c>
      <c r="AA980" s="15" t="str">
        <f>IF(W980=MIN(W:W),G980,"")</f>
        <v/>
      </c>
    </row>
    <row r="981" spans="7:27" x14ac:dyDescent="0.2">
      <c r="G981" s="15">
        <v>39295</v>
      </c>
      <c r="H981" s="3">
        <v>1.2940999999999999E-2</v>
      </c>
      <c r="I981" s="3">
        <v>1.8497799999999998E-2</v>
      </c>
      <c r="J981" s="3">
        <v>-1.8339020000000001E-3</v>
      </c>
      <c r="K981" s="3">
        <f t="shared" si="188"/>
        <v>1.2940999999999999E-2</v>
      </c>
      <c r="L981" s="3">
        <f t="shared" si="189"/>
        <v>1.0129410000000001</v>
      </c>
      <c r="M981" s="3">
        <f t="shared" si="190"/>
        <v>1.8497799999999998E-2</v>
      </c>
      <c r="N981" s="3">
        <f t="shared" si="189"/>
        <v>1.0184978</v>
      </c>
      <c r="O981" s="3">
        <f t="shared" si="191"/>
        <v>-1.8339020000000001E-3</v>
      </c>
      <c r="P981" s="3">
        <f t="shared" si="184"/>
        <v>0.998166098</v>
      </c>
      <c r="Q981" s="3">
        <f t="shared" si="183"/>
        <v>1.5163719999999999E-2</v>
      </c>
      <c r="R981" s="3">
        <f t="shared" si="185"/>
        <v>1.0151637200000001</v>
      </c>
      <c r="S981" s="17">
        <f t="shared" si="186"/>
        <v>306.37554687710553</v>
      </c>
      <c r="T981" s="18">
        <f>IF(S981&lt;MAX(S$2:S981),(S981-MAX($S$2:S981))/MAX($S$2:S981),"")</f>
        <v>-6.7322611607765039E-3</v>
      </c>
      <c r="U981" s="18">
        <f t="shared" si="182"/>
        <v>-2.1568916155491169E-2</v>
      </c>
      <c r="V981" s="18">
        <f t="shared" si="181"/>
        <v>-6.7322611607765039E-3</v>
      </c>
      <c r="W981" s="18" t="str">
        <f t="shared" si="187"/>
        <v/>
      </c>
      <c r="X981" s="16" t="str">
        <f>IF(W981&lt;0,COUNTIF($V$2:V981,W981),"")</f>
        <v/>
      </c>
      <c r="Y981" s="16" t="str">
        <f>IF(W981&lt;0,COUNTIF(U981:$U$1045,W981)-1,"")</f>
        <v/>
      </c>
      <c r="Z981" s="20" t="str">
        <f t="shared" si="192"/>
        <v/>
      </c>
      <c r="AA981" s="15" t="str">
        <f>IF(W981=MIN(W:W),G981,"")</f>
        <v/>
      </c>
    </row>
    <row r="982" spans="7:27" x14ac:dyDescent="0.2">
      <c r="G982" s="15">
        <v>39326</v>
      </c>
      <c r="H982" s="3">
        <v>3.4955E-2</v>
      </c>
      <c r="I982" s="3">
        <v>5.7279999999999996E-3</v>
      </c>
      <c r="J982" s="3">
        <v>2.7559070000000001E-3</v>
      </c>
      <c r="K982" s="3">
        <f t="shared" si="188"/>
        <v>3.4955E-2</v>
      </c>
      <c r="L982" s="3">
        <f t="shared" si="189"/>
        <v>1.0349550000000001</v>
      </c>
      <c r="M982" s="3">
        <f t="shared" si="190"/>
        <v>5.7279999999999996E-3</v>
      </c>
      <c r="N982" s="3">
        <f t="shared" si="189"/>
        <v>1.005728</v>
      </c>
      <c r="O982" s="3">
        <f t="shared" si="191"/>
        <v>2.7559070000000001E-3</v>
      </c>
      <c r="P982" s="3">
        <f t="shared" si="184"/>
        <v>1.0027559070000001</v>
      </c>
      <c r="Q982" s="3">
        <f t="shared" si="183"/>
        <v>2.3264199999999999E-2</v>
      </c>
      <c r="R982" s="3">
        <f t="shared" si="185"/>
        <v>1.0232642000000001</v>
      </c>
      <c r="S982" s="17">
        <f t="shared" si="186"/>
        <v>313.50312887476389</v>
      </c>
      <c r="T982" s="18" t="str">
        <f>IF(S982&lt;MAX(S$2:S982),(S982-MAX($S$2:S982))/MAX($S$2:S982),"")</f>
        <v/>
      </c>
      <c r="U982" s="18" t="str">
        <f t="shared" si="182"/>
        <v/>
      </c>
      <c r="V982" s="18" t="str">
        <f t="shared" si="181"/>
        <v/>
      </c>
      <c r="W982" s="18" t="str">
        <f t="shared" si="187"/>
        <v/>
      </c>
      <c r="X982" s="16" t="str">
        <f>IF(W982&lt;0,COUNTIF($V$2:V982,W982),"")</f>
        <v/>
      </c>
      <c r="Y982" s="16" t="str">
        <f>IF(W982&lt;0,COUNTIF(U982:$U$1045,W982)-1,"")</f>
        <v/>
      </c>
      <c r="Z982" s="20" t="str">
        <f t="shared" si="192"/>
        <v/>
      </c>
      <c r="AA982" s="15" t="str">
        <f>IF(W982=MIN(W:W),G982,"")</f>
        <v/>
      </c>
    </row>
    <row r="983" spans="7:27" x14ac:dyDescent="0.2">
      <c r="G983" s="15">
        <v>39356</v>
      </c>
      <c r="H983" s="3">
        <v>2.1566999999999999E-2</v>
      </c>
      <c r="I983" s="3">
        <v>-4.8325E-3</v>
      </c>
      <c r="J983" s="3">
        <v>2.1391909999999999E-3</v>
      </c>
      <c r="K983" s="3">
        <f t="shared" si="188"/>
        <v>2.1566999999999999E-2</v>
      </c>
      <c r="L983" s="3">
        <f t="shared" si="189"/>
        <v>1.0215669999999999</v>
      </c>
      <c r="M983" s="3">
        <f t="shared" si="190"/>
        <v>-4.8325E-3</v>
      </c>
      <c r="N983" s="3">
        <f t="shared" si="189"/>
        <v>0.99516749999999998</v>
      </c>
      <c r="O983" s="3">
        <f t="shared" si="191"/>
        <v>2.1391909999999999E-3</v>
      </c>
      <c r="P983" s="3">
        <f t="shared" si="184"/>
        <v>1.0021391909999999</v>
      </c>
      <c r="Q983" s="3">
        <f t="shared" si="183"/>
        <v>1.1007199999999998E-2</v>
      </c>
      <c r="R983" s="3">
        <f t="shared" si="185"/>
        <v>1.0110072000000001</v>
      </c>
      <c r="S983" s="17">
        <f t="shared" si="186"/>
        <v>316.95392051491422</v>
      </c>
      <c r="T983" s="18" t="str">
        <f>IF(S983&lt;MAX(S$2:S983),(S983-MAX($S$2:S983))/MAX($S$2:S983),"")</f>
        <v/>
      </c>
      <c r="U983" s="18" t="str">
        <f t="shared" si="182"/>
        <v/>
      </c>
      <c r="V983" s="18" t="str">
        <f t="shared" si="181"/>
        <v/>
      </c>
      <c r="W983" s="18" t="str">
        <f t="shared" si="187"/>
        <v/>
      </c>
      <c r="X983" s="16" t="str">
        <f>IF(W983&lt;0,COUNTIF($V$2:V983,W983),"")</f>
        <v/>
      </c>
      <c r="Y983" s="16" t="str">
        <f>IF(W983&lt;0,COUNTIF(U983:$U$1045,W983)-1,"")</f>
        <v/>
      </c>
      <c r="Z983" s="20" t="str">
        <f t="shared" si="192"/>
        <v/>
      </c>
      <c r="AA983" s="15" t="str">
        <f>IF(W983=MIN(W:W),G983,"")</f>
        <v/>
      </c>
    </row>
    <row r="984" spans="7:27" x14ac:dyDescent="0.2">
      <c r="G984" s="15">
        <v>39387</v>
      </c>
      <c r="H984" s="3">
        <v>-4.4554000000000003E-2</v>
      </c>
      <c r="I984" s="3">
        <v>4.2527000000000002E-2</v>
      </c>
      <c r="J984" s="3">
        <v>5.9396179999999998E-3</v>
      </c>
      <c r="K984" s="3">
        <f t="shared" si="188"/>
        <v>-4.4554000000000003E-2</v>
      </c>
      <c r="L984" s="3">
        <f t="shared" si="189"/>
        <v>0.95544600000000002</v>
      </c>
      <c r="M984" s="3">
        <f t="shared" si="190"/>
        <v>4.2527000000000002E-2</v>
      </c>
      <c r="N984" s="3">
        <f t="shared" si="189"/>
        <v>1.042527</v>
      </c>
      <c r="O984" s="3">
        <f t="shared" si="191"/>
        <v>5.9396179999999998E-3</v>
      </c>
      <c r="P984" s="3">
        <f t="shared" si="184"/>
        <v>1.005939618</v>
      </c>
      <c r="Q984" s="3">
        <f t="shared" si="183"/>
        <v>-9.7215999999999969E-3</v>
      </c>
      <c r="R984" s="3">
        <f t="shared" si="185"/>
        <v>0.9902784</v>
      </c>
      <c r="S984" s="17">
        <f t="shared" si="186"/>
        <v>313.87262128123643</v>
      </c>
      <c r="T984" s="18">
        <f>IF(S984&lt;MAX(S$2:S984),(S984-MAX($S$2:S984))/MAX($S$2:S984),"")</f>
        <v>-9.7215999999999761E-3</v>
      </c>
      <c r="U984" s="18">
        <f t="shared" si="182"/>
        <v>-9.7215999999999761E-3</v>
      </c>
      <c r="V984" s="18">
        <f t="shared" ref="V984:V992" si="193">IF(T984="","",MIN(V985,T984))</f>
        <v>-0.29270170161599279</v>
      </c>
      <c r="W984" s="18" t="str">
        <f t="shared" si="187"/>
        <v/>
      </c>
      <c r="X984" s="16" t="str">
        <f>IF(W984&lt;0,COUNTIF($V$2:V984,W984),"")</f>
        <v/>
      </c>
      <c r="Y984" s="16" t="str">
        <f>IF(W984&lt;0,COUNTIF(U984:$U$1045,W984)-1,"")</f>
        <v/>
      </c>
      <c r="Z984" s="20" t="str">
        <f t="shared" si="192"/>
        <v/>
      </c>
      <c r="AA984" s="15" t="str">
        <f>IF(W984=MIN(W:W),G984,"")</f>
        <v/>
      </c>
    </row>
    <row r="985" spans="7:27" x14ac:dyDescent="0.2">
      <c r="G985" s="15">
        <v>39417</v>
      </c>
      <c r="H985" s="3">
        <v>-5.7270000000000003E-3</v>
      </c>
      <c r="I985" s="3">
        <v>4.8412999999999998E-3</v>
      </c>
      <c r="J985" s="3">
        <v>-6.7086299999999995E-4</v>
      </c>
      <c r="K985" s="3">
        <f t="shared" si="188"/>
        <v>-5.7270000000000003E-3</v>
      </c>
      <c r="L985" s="3">
        <f t="shared" si="189"/>
        <v>0.99427299999999996</v>
      </c>
      <c r="M985" s="3">
        <f t="shared" si="190"/>
        <v>4.8412999999999998E-3</v>
      </c>
      <c r="N985" s="3">
        <f t="shared" si="189"/>
        <v>1.0048413</v>
      </c>
      <c r="O985" s="3">
        <f t="shared" si="191"/>
        <v>-6.7086299999999995E-4</v>
      </c>
      <c r="P985" s="3">
        <f t="shared" si="184"/>
        <v>0.99932913700000003</v>
      </c>
      <c r="Q985" s="3">
        <f t="shared" si="183"/>
        <v>-1.49968E-3</v>
      </c>
      <c r="R985" s="3">
        <f t="shared" si="185"/>
        <v>0.99850032</v>
      </c>
      <c r="S985" s="17">
        <f t="shared" si="186"/>
        <v>313.40191278855337</v>
      </c>
      <c r="T985" s="18">
        <f>IF(S985&lt;MAX(S$2:S985),(S985-MAX($S$2:S985))/MAX($S$2:S985),"")</f>
        <v>-1.1206700710912022E-2</v>
      </c>
      <c r="U985" s="18">
        <f t="shared" si="182"/>
        <v>-1.1206700710912022E-2</v>
      </c>
      <c r="V985" s="18">
        <f t="shared" si="193"/>
        <v>-0.29270170161599279</v>
      </c>
      <c r="W985" s="18" t="str">
        <f t="shared" si="187"/>
        <v/>
      </c>
      <c r="X985" s="16" t="str">
        <f>IF(W985&lt;0,COUNTIF($V$2:V985,W985),"")</f>
        <v/>
      </c>
      <c r="Y985" s="16" t="str">
        <f>IF(W985&lt;0,COUNTIF(U985:$U$1045,W985)-1,"")</f>
        <v/>
      </c>
      <c r="Z985" s="20" t="str">
        <f t="shared" si="192"/>
        <v/>
      </c>
      <c r="AA985" s="15" t="str">
        <f>IF(W985=MIN(W:W),G985,"")</f>
        <v/>
      </c>
    </row>
    <row r="986" spans="7:27" x14ac:dyDescent="0.2">
      <c r="G986" s="15">
        <v>39448</v>
      </c>
      <c r="H986" s="3">
        <v>-6.0965999999999999E-2</v>
      </c>
      <c r="I986" s="3">
        <v>2.6276000000000001E-2</v>
      </c>
      <c r="J986" s="3">
        <v>4.970576E-3</v>
      </c>
      <c r="K986" s="3">
        <f t="shared" si="188"/>
        <v>-6.0965999999999999E-2</v>
      </c>
      <c r="L986" s="3">
        <f t="shared" si="189"/>
        <v>0.93903400000000004</v>
      </c>
      <c r="M986" s="3">
        <f t="shared" si="190"/>
        <v>2.6276000000000001E-2</v>
      </c>
      <c r="N986" s="3">
        <f t="shared" si="189"/>
        <v>1.026276</v>
      </c>
      <c r="O986" s="3">
        <f t="shared" si="191"/>
        <v>4.970576E-3</v>
      </c>
      <c r="P986" s="3">
        <f t="shared" si="184"/>
        <v>1.0049705760000001</v>
      </c>
      <c r="Q986" s="3">
        <f t="shared" si="183"/>
        <v>-2.6069199999999994E-2</v>
      </c>
      <c r="R986" s="3">
        <f t="shared" si="185"/>
        <v>0.97393079999999999</v>
      </c>
      <c r="S986" s="17">
        <f t="shared" si="186"/>
        <v>305.23177564368603</v>
      </c>
      <c r="T986" s="18">
        <f>IF(S986&lt;MAX(S$2:S986),(S986-MAX($S$2:S986))/MAX($S$2:S986),"")</f>
        <v>-3.6983750988739066E-2</v>
      </c>
      <c r="U986" s="18">
        <f t="shared" si="182"/>
        <v>-3.6983750988739066E-2</v>
      </c>
      <c r="V986" s="18">
        <f t="shared" si="193"/>
        <v>-0.29270170161599279</v>
      </c>
      <c r="W986" s="18" t="str">
        <f t="shared" si="187"/>
        <v/>
      </c>
      <c r="X986" s="16" t="str">
        <f>IF(W986&lt;0,COUNTIF($V$2:V986,W986),"")</f>
        <v/>
      </c>
      <c r="Y986" s="16" t="str">
        <f>IF(W986&lt;0,COUNTIF(U986:$U$1045,W986)-1,"")</f>
        <v/>
      </c>
      <c r="Z986" s="20" t="str">
        <f t="shared" si="192"/>
        <v/>
      </c>
      <c r="AA986" s="15" t="str">
        <f>IF(W986=MIN(W:W),G986,"")</f>
        <v/>
      </c>
    </row>
    <row r="987" spans="7:27" x14ac:dyDescent="0.2">
      <c r="G987" s="15">
        <v>39479</v>
      </c>
      <c r="H987" s="3">
        <v>-2.9234E-2</v>
      </c>
      <c r="I987" s="3">
        <v>2.34124E-2</v>
      </c>
      <c r="J987" s="3">
        <v>2.9041119999999999E-3</v>
      </c>
      <c r="K987" s="3">
        <f t="shared" si="188"/>
        <v>-2.9234E-2</v>
      </c>
      <c r="L987" s="3">
        <f t="shared" si="189"/>
        <v>0.97076600000000002</v>
      </c>
      <c r="M987" s="3">
        <f t="shared" si="190"/>
        <v>2.34124E-2</v>
      </c>
      <c r="N987" s="3">
        <f t="shared" si="189"/>
        <v>1.0234124</v>
      </c>
      <c r="O987" s="3">
        <f t="shared" si="191"/>
        <v>2.9041119999999999E-3</v>
      </c>
      <c r="P987" s="3">
        <f t="shared" si="184"/>
        <v>1.002904112</v>
      </c>
      <c r="Q987" s="3">
        <f t="shared" si="183"/>
        <v>-8.1754399999999974E-3</v>
      </c>
      <c r="R987" s="3">
        <f t="shared" si="185"/>
        <v>0.99182455999999997</v>
      </c>
      <c r="S987" s="17">
        <f t="shared" si="186"/>
        <v>302.7363715758176</v>
      </c>
      <c r="T987" s="18">
        <f>IF(S987&lt;MAX(S$2:S987),(S987-MAX($S$2:S987))/MAX($S$2:S987),"")</f>
        <v>-4.4856832551555745E-2</v>
      </c>
      <c r="U987" s="18">
        <f t="shared" si="182"/>
        <v>-4.4856832551555745E-2</v>
      </c>
      <c r="V987" s="18">
        <f t="shared" si="193"/>
        <v>-0.29270170161599279</v>
      </c>
      <c r="W987" s="18" t="str">
        <f t="shared" si="187"/>
        <v/>
      </c>
      <c r="X987" s="16" t="str">
        <f>IF(W987&lt;0,COUNTIF($V$2:V987,W987),"")</f>
        <v/>
      </c>
      <c r="Y987" s="16" t="str">
        <f>IF(W987&lt;0,COUNTIF(U987:$U$1045,W987)-1,"")</f>
        <v/>
      </c>
      <c r="Z987" s="20" t="str">
        <f t="shared" si="192"/>
        <v/>
      </c>
      <c r="AA987" s="15" t="str">
        <f>IF(W987=MIN(W:W),G987,"")</f>
        <v/>
      </c>
    </row>
    <row r="988" spans="7:27" x14ac:dyDescent="0.2">
      <c r="G988" s="15">
        <v>39508</v>
      </c>
      <c r="H988" s="3">
        <v>-8.1189999999999995E-3</v>
      </c>
      <c r="I988" s="3">
        <v>7.3210999999999997E-3</v>
      </c>
      <c r="J988" s="3">
        <v>8.6682129999999993E-3</v>
      </c>
      <c r="K988" s="3">
        <f t="shared" si="188"/>
        <v>-8.1189999999999995E-3</v>
      </c>
      <c r="L988" s="3">
        <f t="shared" si="189"/>
        <v>0.99188100000000001</v>
      </c>
      <c r="M988" s="3">
        <f t="shared" si="190"/>
        <v>7.3210999999999997E-3</v>
      </c>
      <c r="N988" s="3">
        <f t="shared" si="189"/>
        <v>1.0073211</v>
      </c>
      <c r="O988" s="3">
        <f t="shared" si="191"/>
        <v>8.6682129999999993E-3</v>
      </c>
      <c r="P988" s="3">
        <f t="shared" si="184"/>
        <v>1.008668213</v>
      </c>
      <c r="Q988" s="3">
        <f t="shared" si="183"/>
        <v>-1.9429599999999997E-3</v>
      </c>
      <c r="R988" s="3">
        <f t="shared" si="185"/>
        <v>0.99805703999999995</v>
      </c>
      <c r="S988" s="17">
        <f t="shared" si="186"/>
        <v>302.14816691530064</v>
      </c>
      <c r="T988" s="18">
        <f>IF(S988&lt;MAX(S$2:S988),(S988-MAX($S$2:S988))/MAX($S$2:S988),"")</f>
        <v>-4.671263752018142E-2</v>
      </c>
      <c r="U988" s="18">
        <f t="shared" si="182"/>
        <v>-4.671263752018142E-2</v>
      </c>
      <c r="V988" s="18">
        <f t="shared" si="193"/>
        <v>-0.29270170161599279</v>
      </c>
      <c r="W988" s="18" t="str">
        <f t="shared" si="187"/>
        <v/>
      </c>
      <c r="X988" s="16" t="str">
        <f>IF(W988&lt;0,COUNTIF($V$2:V988,W988),"")</f>
        <v/>
      </c>
      <c r="Y988" s="16" t="str">
        <f>IF(W988&lt;0,COUNTIF(U988:$U$1045,W988)-1,"")</f>
        <v/>
      </c>
      <c r="Z988" s="20" t="str">
        <f t="shared" si="192"/>
        <v/>
      </c>
      <c r="AA988" s="15" t="str">
        <f>IF(W988=MIN(W:W),G988,"")</f>
        <v/>
      </c>
    </row>
    <row r="989" spans="7:27" x14ac:dyDescent="0.2">
      <c r="G989" s="15">
        <v>39539</v>
      </c>
      <c r="H989" s="3">
        <v>4.8057999999999997E-2</v>
      </c>
      <c r="I989" s="3">
        <v>-2.9341200000000001E-2</v>
      </c>
      <c r="J989" s="3">
        <v>6.0647779999999998E-3</v>
      </c>
      <c r="K989" s="3">
        <f t="shared" si="188"/>
        <v>4.8057999999999997E-2</v>
      </c>
      <c r="L989" s="3">
        <f t="shared" si="189"/>
        <v>1.0480579999999999</v>
      </c>
      <c r="M989" s="3">
        <f t="shared" si="190"/>
        <v>-2.9341200000000001E-2</v>
      </c>
      <c r="N989" s="3">
        <f t="shared" si="189"/>
        <v>0.97065880000000004</v>
      </c>
      <c r="O989" s="3">
        <f t="shared" si="191"/>
        <v>6.0647779999999998E-3</v>
      </c>
      <c r="P989" s="3">
        <f t="shared" si="184"/>
        <v>1.006064778</v>
      </c>
      <c r="Q989" s="3">
        <f t="shared" si="183"/>
        <v>1.7098319999999997E-2</v>
      </c>
      <c r="R989" s="3">
        <f t="shared" si="185"/>
        <v>1.0170983199999999</v>
      </c>
      <c r="S989" s="17">
        <f t="shared" si="186"/>
        <v>307.31439296063184</v>
      </c>
      <c r="T989" s="18">
        <f>IF(S989&lt;MAX(S$2:S989),(S989-MAX($S$2:S989))/MAX($S$2:S989),"")</f>
        <v>-3.0413025144545559E-2</v>
      </c>
      <c r="U989" s="18">
        <f t="shared" si="182"/>
        <v>-4.671263752018142E-2</v>
      </c>
      <c r="V989" s="18">
        <f t="shared" si="193"/>
        <v>-0.29270170161599279</v>
      </c>
      <c r="W989" s="18" t="str">
        <f t="shared" si="187"/>
        <v/>
      </c>
      <c r="X989" s="16" t="str">
        <f>IF(W989&lt;0,COUNTIF($V$2:V989,W989),"")</f>
        <v/>
      </c>
      <c r="Y989" s="16" t="str">
        <f>IF(W989&lt;0,COUNTIF(U989:$U$1045,W989)-1,"")</f>
        <v/>
      </c>
      <c r="Z989" s="20" t="str">
        <f t="shared" si="192"/>
        <v/>
      </c>
      <c r="AA989" s="15" t="str">
        <f>IF(W989=MIN(W:W),G989,"")</f>
        <v/>
      </c>
    </row>
    <row r="990" spans="7:27" x14ac:dyDescent="0.2">
      <c r="G990" s="15">
        <v>39569</v>
      </c>
      <c r="H990" s="3">
        <v>2.0319E-2</v>
      </c>
      <c r="I990" s="3">
        <v>-8.4242999999999992E-3</v>
      </c>
      <c r="J990" s="3">
        <v>8.4208860000000007E-3</v>
      </c>
      <c r="K990" s="3">
        <f t="shared" si="188"/>
        <v>2.0319E-2</v>
      </c>
      <c r="L990" s="3">
        <f t="shared" si="189"/>
        <v>1.020319</v>
      </c>
      <c r="M990" s="3">
        <f t="shared" si="190"/>
        <v>-8.4242999999999992E-3</v>
      </c>
      <c r="N990" s="3">
        <f t="shared" si="189"/>
        <v>0.99157569999999995</v>
      </c>
      <c r="O990" s="3">
        <f t="shared" si="191"/>
        <v>8.4208860000000007E-3</v>
      </c>
      <c r="P990" s="3">
        <f t="shared" si="184"/>
        <v>1.0084208859999999</v>
      </c>
      <c r="Q990" s="3">
        <f t="shared" si="183"/>
        <v>8.8216800000000001E-3</v>
      </c>
      <c r="R990" s="3">
        <f t="shared" si="185"/>
        <v>1.0088216800000001</v>
      </c>
      <c r="S990" s="17">
        <f t="shared" si="186"/>
        <v>310.0254221947248</v>
      </c>
      <c r="T990" s="18">
        <f>IF(S990&lt;MAX(S$2:S990),(S990-MAX($S$2:S990))/MAX($S$2:S990),"")</f>
        <v>-2.1859639120202647E-2</v>
      </c>
      <c r="U990" s="18">
        <f t="shared" si="182"/>
        <v>-4.671263752018142E-2</v>
      </c>
      <c r="V990" s="18">
        <f t="shared" si="193"/>
        <v>-0.29270170161599279</v>
      </c>
      <c r="W990" s="18" t="str">
        <f t="shared" si="187"/>
        <v/>
      </c>
      <c r="X990" s="16" t="str">
        <f>IF(W990&lt;0,COUNTIF($V$2:V990,W990),"")</f>
        <v/>
      </c>
      <c r="Y990" s="16" t="str">
        <f>IF(W990&lt;0,COUNTIF(U990:$U$1045,W990)-1,"")</f>
        <v/>
      </c>
      <c r="Z990" s="20" t="str">
        <f t="shared" si="192"/>
        <v/>
      </c>
      <c r="AA990" s="15" t="str">
        <f>IF(W990=MIN(W:W),G990,"")</f>
        <v/>
      </c>
    </row>
    <row r="991" spans="7:27" x14ac:dyDescent="0.2">
      <c r="G991" s="15">
        <v>39600</v>
      </c>
      <c r="H991" s="3">
        <v>-8.2302E-2</v>
      </c>
      <c r="I991" s="3">
        <v>7.4987999999999999E-3</v>
      </c>
      <c r="J991" s="3">
        <v>1.0076997000000001E-2</v>
      </c>
      <c r="K991" s="3">
        <f t="shared" si="188"/>
        <v>-8.2302E-2</v>
      </c>
      <c r="L991" s="3">
        <f t="shared" si="189"/>
        <v>0.91769800000000001</v>
      </c>
      <c r="M991" s="3">
        <f t="shared" si="190"/>
        <v>7.4987999999999999E-3</v>
      </c>
      <c r="N991" s="3">
        <f t="shared" si="189"/>
        <v>1.0074988</v>
      </c>
      <c r="O991" s="3">
        <f t="shared" si="191"/>
        <v>1.0076997000000001E-2</v>
      </c>
      <c r="P991" s="3">
        <f t="shared" si="184"/>
        <v>1.0100769970000001</v>
      </c>
      <c r="Q991" s="3">
        <f t="shared" si="183"/>
        <v>-4.6381680000000002E-2</v>
      </c>
      <c r="R991" s="3">
        <f t="shared" si="185"/>
        <v>0.95361832000000002</v>
      </c>
      <c r="S991" s="17">
        <f t="shared" si="186"/>
        <v>295.64592227062417</v>
      </c>
      <c r="T991" s="18">
        <f>IF(S991&lt;MAX(S$2:S991),(S991-MAX($S$2:S991))/MAX($S$2:S991),"")</f>
        <v>-6.7227432333613946E-2</v>
      </c>
      <c r="U991" s="18">
        <f t="shared" si="182"/>
        <v>-6.7227432333613946E-2</v>
      </c>
      <c r="V991" s="18">
        <f t="shared" si="193"/>
        <v>-0.29270170161599279</v>
      </c>
      <c r="W991" s="18" t="str">
        <f t="shared" si="187"/>
        <v/>
      </c>
      <c r="X991" s="16" t="str">
        <f>IF(W991&lt;0,COUNTIF($V$2:V991,W991),"")</f>
        <v/>
      </c>
      <c r="Y991" s="16" t="str">
        <f>IF(W991&lt;0,COUNTIF(U991:$U$1045,W991)-1,"")</f>
        <v/>
      </c>
      <c r="Z991" s="20" t="str">
        <f t="shared" si="192"/>
        <v/>
      </c>
      <c r="AA991" s="15" t="str">
        <f>IF(W991=MIN(W:W),G991,"")</f>
        <v/>
      </c>
    </row>
    <row r="992" spans="7:27" x14ac:dyDescent="0.2">
      <c r="G992" s="15">
        <v>39630</v>
      </c>
      <c r="H992" s="3">
        <v>-6.3819999999999997E-3</v>
      </c>
      <c r="I992" s="3">
        <v>6.3698000000000001E-3</v>
      </c>
      <c r="J992" s="3">
        <v>5.2510109999999999E-3</v>
      </c>
      <c r="K992" s="3">
        <f t="shared" si="188"/>
        <v>-6.3819999999999997E-3</v>
      </c>
      <c r="L992" s="3">
        <f t="shared" si="189"/>
        <v>0.993618</v>
      </c>
      <c r="M992" s="3">
        <f t="shared" si="190"/>
        <v>6.3698000000000001E-3</v>
      </c>
      <c r="N992" s="3">
        <f t="shared" si="189"/>
        <v>1.0063698000000001</v>
      </c>
      <c r="O992" s="3">
        <f t="shared" si="191"/>
        <v>5.2510109999999999E-3</v>
      </c>
      <c r="P992" s="3">
        <f t="shared" si="184"/>
        <v>1.0052510109999999</v>
      </c>
      <c r="Q992" s="3">
        <f t="shared" si="183"/>
        <v>-1.2812799999999992E-3</v>
      </c>
      <c r="R992" s="3">
        <f t="shared" si="185"/>
        <v>0.99871871999999995</v>
      </c>
      <c r="S992" s="17">
        <f t="shared" si="186"/>
        <v>295.26711706333725</v>
      </c>
      <c r="T992" s="18">
        <f>IF(S992&lt;MAX(S$2:S992),(S992-MAX($S$2:S992))/MAX($S$2:S992),"")</f>
        <v>-6.842257516911357E-2</v>
      </c>
      <c r="U992" s="18">
        <f t="shared" si="182"/>
        <v>-6.842257516911357E-2</v>
      </c>
      <c r="V992" s="18">
        <f t="shared" si="193"/>
        <v>-0.29270170161599279</v>
      </c>
      <c r="W992" s="18" t="str">
        <f t="shared" si="187"/>
        <v/>
      </c>
      <c r="X992" s="16" t="str">
        <f>IF(W992&lt;0,COUNTIF($V$2:V992,W992),"")</f>
        <v/>
      </c>
      <c r="Y992" s="16" t="str">
        <f>IF(W992&lt;0,COUNTIF(U992:$U$1045,W992)-1,"")</f>
        <v/>
      </c>
      <c r="Z992" s="20" t="str">
        <f t="shared" si="192"/>
        <v/>
      </c>
      <c r="AA992" s="15" t="str">
        <f>IF(W992=MIN(W:W),G992,"")</f>
        <v/>
      </c>
    </row>
    <row r="993" spans="7:27" x14ac:dyDescent="0.2">
      <c r="G993" s="15">
        <v>39661</v>
      </c>
      <c r="H993" s="3">
        <v>1.6507999999999998E-2</v>
      </c>
      <c r="I993" s="3">
        <v>1.0403300000000001E-2</v>
      </c>
      <c r="J993" s="3">
        <v>-3.9915619999999997E-3</v>
      </c>
      <c r="K993" s="3">
        <f t="shared" si="188"/>
        <v>1.6507999999999998E-2</v>
      </c>
      <c r="L993" s="3">
        <f t="shared" si="189"/>
        <v>1.016508</v>
      </c>
      <c r="M993" s="3">
        <f t="shared" si="190"/>
        <v>1.0403300000000001E-2</v>
      </c>
      <c r="N993" s="3">
        <f t="shared" si="189"/>
        <v>1.0104032999999999</v>
      </c>
      <c r="O993" s="3">
        <f t="shared" si="191"/>
        <v>-3.9915619999999997E-3</v>
      </c>
      <c r="P993" s="3">
        <f t="shared" si="184"/>
        <v>0.99600843800000005</v>
      </c>
      <c r="Q993" s="3">
        <f t="shared" si="183"/>
        <v>1.4066119999999998E-2</v>
      </c>
      <c r="R993" s="3">
        <f t="shared" si="185"/>
        <v>1.0140661200000001</v>
      </c>
      <c r="S993" s="17">
        <f t="shared" si="186"/>
        <v>299.42037976400422</v>
      </c>
      <c r="T993" s="18">
        <f>IF(S993&lt;MAX(S$2:S993),(S993-MAX($S$2:S993))/MAX($S$2:S993),"")</f>
        <v>-5.5318895322151264E-2</v>
      </c>
      <c r="U993" s="18">
        <f t="shared" si="182"/>
        <v>-6.842257516911357E-2</v>
      </c>
      <c r="V993" s="18">
        <f>IF(T993="","",MIN(V994,T993))</f>
        <v>-0.29270170161599279</v>
      </c>
      <c r="W993" s="18" t="str">
        <f t="shared" si="187"/>
        <v/>
      </c>
      <c r="X993" s="16" t="str">
        <f>IF(W993&lt;0,COUNTIF($V$2:V993,W993),"")</f>
        <v/>
      </c>
      <c r="Y993" s="16" t="str">
        <f>IF(W993&lt;0,COUNTIF(U993:$U$1045,W993)-1,"")</f>
        <v/>
      </c>
      <c r="Z993" s="20" t="str">
        <f t="shared" si="192"/>
        <v/>
      </c>
      <c r="AA993" s="15" t="str">
        <f>IF(W993=MIN(W:W),G993,"")</f>
        <v/>
      </c>
    </row>
    <row r="994" spans="7:27" x14ac:dyDescent="0.2">
      <c r="G994" s="15">
        <v>39692</v>
      </c>
      <c r="H994" s="3">
        <v>-9.2619000000000007E-2</v>
      </c>
      <c r="I994" s="3">
        <v>8.4703999999999995E-3</v>
      </c>
      <c r="J994" s="3">
        <v>-1.3830190000000001E-3</v>
      </c>
      <c r="K994" s="3">
        <f t="shared" si="188"/>
        <v>-9.2619000000000007E-2</v>
      </c>
      <c r="L994" s="3">
        <f t="shared" si="189"/>
        <v>0.90738099999999999</v>
      </c>
      <c r="M994" s="3">
        <f t="shared" si="190"/>
        <v>8.4703999999999995E-3</v>
      </c>
      <c r="N994" s="3">
        <f t="shared" si="189"/>
        <v>1.0084704</v>
      </c>
      <c r="O994" s="3">
        <f t="shared" si="191"/>
        <v>-1.3830190000000001E-3</v>
      </c>
      <c r="P994" s="3">
        <f t="shared" si="184"/>
        <v>0.99861698099999996</v>
      </c>
      <c r="Q994" s="3">
        <f t="shared" si="183"/>
        <v>-5.2183239999999999E-2</v>
      </c>
      <c r="R994" s="3">
        <f t="shared" si="185"/>
        <v>0.94781676000000004</v>
      </c>
      <c r="S994" s="17">
        <f>IF(G994=$B$4,(1+Q994),IF(AND(G994&gt;$B$4,G994&lt;=$B$5),(1+Q994)*S993,""))</f>
        <v>283.79565422588809</v>
      </c>
      <c r="T994" s="18">
        <f>IF(S994&lt;MAX(S$2:S994),(S994-MAX($S$2:S994))/MAX($S$2:S994),"")</f>
        <v>-0.10461541613102045</v>
      </c>
      <c r="U994" s="18">
        <f>IF(T994="","",MIN(U993,T994))</f>
        <v>-0.10461541613102045</v>
      </c>
      <c r="V994" s="18">
        <f>IF(T994="","",MIN(V995,T994))</f>
        <v>-0.29270170161599279</v>
      </c>
      <c r="W994" s="18" t="str">
        <f>IF(AND(V994=U994,T994&lt;-$B$6),T994,"")</f>
        <v/>
      </c>
      <c r="X994" s="16" t="str">
        <f>IF(W994&lt;0,COUNTIF($V$2:V994,W994),"")</f>
        <v/>
      </c>
      <c r="Y994" s="16" t="str">
        <f>IF(W994&lt;0,COUNTIF(U994:$U$1045,W994)-1,"")</f>
        <v/>
      </c>
      <c r="Z994" s="20" t="str">
        <f>IF(W994&lt;0,Y994+X994,"")</f>
        <v/>
      </c>
      <c r="AA994" s="15" t="str">
        <f>IF(W994=MIN(W:W),G994,"")</f>
        <v/>
      </c>
    </row>
    <row r="995" spans="7:27" x14ac:dyDescent="0.2">
      <c r="G995" s="15">
        <v>39722</v>
      </c>
      <c r="H995" s="3">
        <v>-0.16991800000000001</v>
      </c>
      <c r="I995" s="3">
        <v>1.45849E-2</v>
      </c>
      <c r="J995" s="3">
        <v>-1.0101333000000001E-2</v>
      </c>
      <c r="K995" s="3">
        <f t="shared" si="188"/>
        <v>-0.16991800000000001</v>
      </c>
      <c r="L995" s="3">
        <f t="shared" si="189"/>
        <v>0.83008199999999999</v>
      </c>
      <c r="M995" s="3">
        <f t="shared" si="190"/>
        <v>1.45849E-2</v>
      </c>
      <c r="N995" s="3">
        <f t="shared" si="189"/>
        <v>1.0145849</v>
      </c>
      <c r="O995" s="3">
        <f t="shared" si="191"/>
        <v>-1.0101333000000001E-2</v>
      </c>
      <c r="P995" s="3">
        <f t="shared" si="184"/>
        <v>0.98989866699999995</v>
      </c>
      <c r="Q995" s="3">
        <f t="shared" si="183"/>
        <v>-9.6116840000000009E-2</v>
      </c>
      <c r="R995" s="3">
        <f t="shared" si="185"/>
        <v>0.90388316000000002</v>
      </c>
      <c r="S995" s="17">
        <f>IF(G995=$B$4,(1+Q995),IF(AND(G995&gt;$B$4,G995&lt;=$B$5),(1+Q995)*S994,""))</f>
        <v>256.51811273596309</v>
      </c>
      <c r="T995" s="18">
        <f>IF(S995&lt;MAX(S$2:S995),(S995-MAX($S$2:S995))/MAX($S$2:S995),"")</f>
        <v>-0.1906769529172217</v>
      </c>
      <c r="U995" s="18">
        <f>IF(T995="","",MIN(U994,T995))</f>
        <v>-0.1906769529172217</v>
      </c>
      <c r="V995" s="18">
        <f>IF(T995="","",MIN(V996,T995))</f>
        <v>-0.29270170161599279</v>
      </c>
      <c r="W995" s="18" t="str">
        <f>IF(AND(V995=U995,T995&lt;-$B$6),T995,"")</f>
        <v/>
      </c>
      <c r="X995" s="16" t="str">
        <f>IF(W995&lt;0,COUNTIF($V$2:V995,W995),"")</f>
        <v/>
      </c>
      <c r="Y995" s="16" t="str">
        <f>IF(W995&lt;0,COUNTIF(U995:$U$1045,W995)-1,"")</f>
        <v/>
      </c>
      <c r="Z995" s="20" t="str">
        <f>IF(W995&lt;0,Y995+X995,"")</f>
        <v/>
      </c>
    </row>
    <row r="996" spans="7:27" x14ac:dyDescent="0.2">
      <c r="G996" s="15">
        <v>39753</v>
      </c>
      <c r="H996" s="3">
        <v>-7.8034999999999993E-2</v>
      </c>
      <c r="I996" s="3">
        <v>4.3001400000000002E-2</v>
      </c>
      <c r="J996" s="3">
        <v>-1.9152895E-2</v>
      </c>
      <c r="K996" s="3">
        <f t="shared" si="188"/>
        <v>-7.8034999999999993E-2</v>
      </c>
      <c r="L996" s="3">
        <f>IF(K996="","",1+K996)</f>
        <v>0.92196500000000003</v>
      </c>
      <c r="M996" s="3">
        <f t="shared" si="190"/>
        <v>4.3001400000000002E-2</v>
      </c>
      <c r="N996" s="3">
        <f>IF(M996="","",1+M996)</f>
        <v>1.0430014000000001</v>
      </c>
      <c r="O996" s="3">
        <f t="shared" si="191"/>
        <v>-1.9152895E-2</v>
      </c>
      <c r="P996" s="3">
        <f t="shared" si="184"/>
        <v>0.98084710500000005</v>
      </c>
      <c r="Q996" s="3">
        <f t="shared" si="183"/>
        <v>-2.9620439999999994E-2</v>
      </c>
      <c r="R996" s="3">
        <f t="shared" si="185"/>
        <v>0.97037956000000003</v>
      </c>
      <c r="S996" s="17">
        <f>IF(G996=$B$4,(1+Q996),IF(AND(G996&gt;$B$4,G996&lt;=$B$5),(1+Q996)*S995,""))</f>
        <v>248.91993336875427</v>
      </c>
      <c r="T996" s="18">
        <f>IF(S996&lt;MAX(S$2:S996),(S996-MAX($S$2:S996))/MAX($S$2:S996),"")</f>
        <v>-0.21464945767395427</v>
      </c>
      <c r="U996" s="18">
        <f>IF(T996="","",MIN(U995,T996))</f>
        <v>-0.21464945767395427</v>
      </c>
      <c r="V996" s="18">
        <f>IF(T996="","",MIN(V997,T996))</f>
        <v>-0.29270170161599279</v>
      </c>
      <c r="W996" s="18" t="str">
        <f>IF(AND(V996=U996,T996&lt;-$B$6),T996,"")</f>
        <v/>
      </c>
      <c r="X996" s="16" t="str">
        <f>IF(W996&lt;0,COUNTIF($V$2:V996,W996),"")</f>
        <v/>
      </c>
      <c r="Y996" s="16" t="str">
        <f>IF(W996&lt;0,COUNTIF(U996:$U$1045,W996)-1,"")</f>
        <v/>
      </c>
      <c r="Z996" s="20" t="str">
        <f>IF(W996&lt;0,Y996+X996,"")</f>
        <v/>
      </c>
      <c r="AA996" s="15" t="str">
        <f>IF(W996=MIN(W:W),G996,"")</f>
        <v/>
      </c>
    </row>
    <row r="997" spans="7:27" x14ac:dyDescent="0.2">
      <c r="G997" s="15">
        <v>39783</v>
      </c>
      <c r="H997" s="3">
        <v>1.7027E-2</v>
      </c>
      <c r="I997" s="3">
        <v>1.59667E-2</v>
      </c>
      <c r="J997" s="3">
        <v>-1.0342474000000001E-2</v>
      </c>
      <c r="K997" s="3">
        <f t="shared" si="188"/>
        <v>1.7027E-2</v>
      </c>
      <c r="L997" s="3">
        <f>IF(K997="","",1+K997)</f>
        <v>1.0170269999999999</v>
      </c>
      <c r="M997" s="3">
        <f t="shared" si="190"/>
        <v>1.59667E-2</v>
      </c>
      <c r="N997" s="3">
        <f>IF(M997="","",1+M997)</f>
        <v>1.0159666999999999</v>
      </c>
      <c r="O997" s="3">
        <f t="shared" si="191"/>
        <v>-1.0342474000000001E-2</v>
      </c>
      <c r="P997" s="3">
        <f t="shared" si="184"/>
        <v>0.98965752600000001</v>
      </c>
      <c r="Q997" s="3">
        <f t="shared" si="183"/>
        <v>1.660288E-2</v>
      </c>
      <c r="R997" s="3">
        <f t="shared" si="185"/>
        <v>1.01660288</v>
      </c>
      <c r="S997" s="17">
        <f>IF(G997=$B$4,(1+Q997),IF(AND(G997&gt;$B$4,G997&lt;=$B$5),(1+Q997)*S996,""))</f>
        <v>253.05272115208371</v>
      </c>
      <c r="T997" s="18">
        <f>IF(S997&lt;MAX(S$2:S997),(S997-MAX($S$2:S997))/MAX($S$2:S997),"")</f>
        <v>-0.20161037686177999</v>
      </c>
      <c r="U997" s="18">
        <f>IF(T997="","",MIN(U996,T997))</f>
        <v>-0.21464945767395427</v>
      </c>
      <c r="V997" s="18">
        <f>IF(T997="","",MIN(V998,T997))</f>
        <v>-0.29270170161599279</v>
      </c>
      <c r="W997" s="18" t="str">
        <f t="shared" ref="W997:W1003" si="194">IF(AND(V997=U997,T997&lt;-$B$6),T997,"")</f>
        <v/>
      </c>
      <c r="X997" s="16" t="str">
        <f>IF(W997&lt;0,COUNTIF($V$2:V997,W997),"")</f>
        <v/>
      </c>
      <c r="Y997" s="16" t="str">
        <f>IF(W997&lt;0,COUNTIF(U997:$U$1045,W997)-1,"")</f>
        <v/>
      </c>
      <c r="Z997" s="20" t="str">
        <f t="shared" ref="Z997:Z1003" si="195">IF(W997&lt;0,Y997+X997,"")</f>
        <v/>
      </c>
      <c r="AA997" s="15" t="str">
        <f>IF(W997=MIN(W:W),G997,"")</f>
        <v/>
      </c>
    </row>
    <row r="998" spans="7:27" x14ac:dyDescent="0.2">
      <c r="G998" s="15">
        <v>39814</v>
      </c>
      <c r="H998" s="3">
        <v>-7.9350000000000004E-2</v>
      </c>
      <c r="I998" s="3">
        <v>-1.6326199999999999E-2</v>
      </c>
      <c r="J998" s="3">
        <v>4.3524169999999999E-3</v>
      </c>
      <c r="K998" s="3">
        <f t="shared" ref="K998:K1003" si="196">IF(AND($G998&gt;=$B$4,$G998&lt;=$B$5),IF($B$7="Real",(1+H998)/(1+J998)-1,H998),"")</f>
        <v>-7.9350000000000004E-2</v>
      </c>
      <c r="L998" s="3">
        <f t="shared" ref="L998:L1009" si="197">IF(K998="","",1+K998)</f>
        <v>0.92064999999999997</v>
      </c>
      <c r="M998" s="3">
        <f t="shared" ref="M998:M1003" si="198">IF(AND($G998&gt;=$B$4,$G998&lt;=$B$5),IF($B$7="Real",(1+I998)/(1+J998)-1,I998),"")</f>
        <v>-1.6326199999999999E-2</v>
      </c>
      <c r="N998" s="3">
        <f t="shared" ref="N998:N1009" si="199">IF(M998="","",1+M998)</f>
        <v>0.98367380000000004</v>
      </c>
      <c r="O998" s="3">
        <f t="shared" ref="O998:O1003" si="200">IF(AND($G998&gt;=$B$4,$G998&lt;=$B$5),IF($B$7="Real",(1+J998)/(1+J998)-1,J998),"")</f>
        <v>4.3524169999999999E-3</v>
      </c>
      <c r="P998" s="3">
        <f t="shared" si="184"/>
        <v>1.004352417</v>
      </c>
      <c r="Q998" s="3">
        <f t="shared" ref="Q998:Q1003" si="201">IF(AND($G998&gt;=$B$4,$G998&lt;=$B$5),IF($B$7="Real",(1+K998*$B$3+M998*$E$3)/(1+O998)-1,K998*$B$3+M998*$E$3),"")</f>
        <v>-5.4140479999999998E-2</v>
      </c>
      <c r="R998" s="3">
        <f t="shared" si="185"/>
        <v>0.94585951999999995</v>
      </c>
      <c r="S998" s="17">
        <f t="shared" ref="S998:S1003" si="202">IF(G998=$B$4,(1+Q998),IF(AND(G998&gt;$B$4,G998&lt;=$B$5),(1+Q998)*S997,""))</f>
        <v>239.35232536360374</v>
      </c>
      <c r="T998" s="18">
        <f>IF(S998&lt;MAX(S$2:S998),(S998-MAX($S$2:S998))/MAX($S$2:S998),"")</f>
        <v>-0.24483557428550232</v>
      </c>
      <c r="U998" s="18">
        <f t="shared" ref="U998:U1003" si="203">IF(T998="","",MIN(U997,T998))</f>
        <v>-0.24483557428550232</v>
      </c>
      <c r="V998" s="18">
        <f t="shared" ref="V998:V1003" si="204">IF(T998="","",MIN(V999,T998))</f>
        <v>-0.29270170161599279</v>
      </c>
      <c r="W998" s="18" t="str">
        <f t="shared" si="194"/>
        <v/>
      </c>
      <c r="X998" s="16" t="str">
        <f>IF(W998&lt;0,COUNTIF($V$2:V998,W998),"")</f>
        <v/>
      </c>
      <c r="Y998" s="16" t="str">
        <f>IF(W998&lt;0,COUNTIF(U998:$U$1045,W998)-1,"")</f>
        <v/>
      </c>
      <c r="Z998" s="20" t="str">
        <f t="shared" si="195"/>
        <v/>
      </c>
      <c r="AA998" s="15" t="str">
        <f>IF(W998=MIN(W:W),G998,"")</f>
        <v/>
      </c>
    </row>
    <row r="999" spans="7:27" x14ac:dyDescent="0.2">
      <c r="G999" s="15">
        <v>39845</v>
      </c>
      <c r="H999" s="3">
        <v>-0.100178</v>
      </c>
      <c r="I999" s="3">
        <v>-8.1956000000000008E-3</v>
      </c>
      <c r="J999" s="3">
        <v>4.9729329999999997E-3</v>
      </c>
      <c r="K999" s="3">
        <f t="shared" si="196"/>
        <v>-0.100178</v>
      </c>
      <c r="L999" s="3">
        <f t="shared" si="197"/>
        <v>0.89982200000000001</v>
      </c>
      <c r="M999" s="3">
        <f t="shared" si="198"/>
        <v>-8.1956000000000008E-3</v>
      </c>
      <c r="N999" s="3">
        <f t="shared" si="199"/>
        <v>0.99180440000000003</v>
      </c>
      <c r="O999" s="3">
        <f t="shared" si="200"/>
        <v>4.9729329999999997E-3</v>
      </c>
      <c r="P999" s="3">
        <f t="shared" si="184"/>
        <v>1.0049729329999999</v>
      </c>
      <c r="Q999" s="3">
        <f t="shared" si="201"/>
        <v>-6.3385040000000004E-2</v>
      </c>
      <c r="R999" s="3">
        <f t="shared" si="185"/>
        <v>0.93661496</v>
      </c>
      <c r="S999" s="17">
        <f t="shared" si="202"/>
        <v>224.1809686463387</v>
      </c>
      <c r="T999" s="18">
        <f>IF(S999&lt;MAX(S$2:S999),(S999-MAX($S$2:S999))/MAX($S$2:S999),"")</f>
        <v>-0.29270170161599279</v>
      </c>
      <c r="U999" s="18">
        <f t="shared" si="203"/>
        <v>-0.29270170161599279</v>
      </c>
      <c r="V999" s="18">
        <f t="shared" si="204"/>
        <v>-0.29270170161599279</v>
      </c>
      <c r="W999" s="18">
        <f t="shared" si="194"/>
        <v>-0.29270170161599279</v>
      </c>
      <c r="X999" s="16">
        <f>IF(W999&lt;0,COUNTIF($V$2:V999,W999),"")</f>
        <v>16</v>
      </c>
      <c r="Y999" s="16">
        <f>IF(W999&lt;0,COUNTIF(U999:$U$1045,W999)-1,"")</f>
        <v>19</v>
      </c>
      <c r="Z999" s="20">
        <f t="shared" si="195"/>
        <v>35</v>
      </c>
      <c r="AA999" s="15">
        <f>IF(W999=MIN(W:W),G999,"")</f>
        <v>39845</v>
      </c>
    </row>
    <row r="1000" spans="7:27" x14ac:dyDescent="0.2">
      <c r="G1000" s="15">
        <v>39873</v>
      </c>
      <c r="H1000" s="3">
        <v>8.9116000000000001E-2</v>
      </c>
      <c r="I1000" s="3">
        <v>1.8623199999999999E-2</v>
      </c>
      <c r="J1000" s="3">
        <v>2.4317480000000001E-3</v>
      </c>
      <c r="K1000" s="3">
        <f t="shared" si="196"/>
        <v>8.9116000000000001E-2</v>
      </c>
      <c r="L1000" s="3">
        <f t="shared" si="197"/>
        <v>1.089116</v>
      </c>
      <c r="M1000" s="3">
        <f t="shared" si="198"/>
        <v>1.8623199999999999E-2</v>
      </c>
      <c r="N1000" s="3">
        <f t="shared" si="199"/>
        <v>1.0186232</v>
      </c>
      <c r="O1000" s="3">
        <f t="shared" si="200"/>
        <v>2.4317480000000001E-3</v>
      </c>
      <c r="P1000" s="3">
        <f t="shared" si="184"/>
        <v>1.002431748</v>
      </c>
      <c r="Q1000" s="3">
        <f t="shared" si="201"/>
        <v>6.0918880000000002E-2</v>
      </c>
      <c r="R1000" s="3">
        <f t="shared" si="185"/>
        <v>1.06091888</v>
      </c>
      <c r="S1000" s="17">
        <f t="shared" si="202"/>
        <v>237.83782217358876</v>
      </c>
      <c r="T1000" s="18">
        <f>IF(S1000&lt;MAX(S$2:S1000),(S1000-MAX($S$2:S1000))/MAX($S$2:S1000),"")</f>
        <v>-0.24961388145253327</v>
      </c>
      <c r="U1000" s="18">
        <f t="shared" si="203"/>
        <v>-0.29270170161599279</v>
      </c>
      <c r="V1000" s="18">
        <f t="shared" si="204"/>
        <v>-0.24961388145253327</v>
      </c>
      <c r="W1000" s="18" t="str">
        <f t="shared" si="194"/>
        <v/>
      </c>
      <c r="X1000" s="16" t="str">
        <f>IF(W1000&lt;0,COUNTIF($V$2:V1000,W1000),"")</f>
        <v/>
      </c>
      <c r="Y1000" s="16" t="str">
        <f>IF(W1000&lt;0,COUNTIF(U1000:$U$1045,W1000)-1,"")</f>
        <v/>
      </c>
      <c r="Z1000" s="20" t="str">
        <f t="shared" si="195"/>
        <v/>
      </c>
      <c r="AA1000" s="15" t="str">
        <f>IF(W1000=MIN(W:W),G1000,"")</f>
        <v/>
      </c>
    </row>
    <row r="1001" spans="7:27" x14ac:dyDescent="0.2">
      <c r="G1001" s="15">
        <v>39904</v>
      </c>
      <c r="H1001" s="3">
        <v>0.101785</v>
      </c>
      <c r="I1001" s="3">
        <v>-1.6553200000000001E-2</v>
      </c>
      <c r="J1001" s="3">
        <v>2.4963680000000001E-3</v>
      </c>
      <c r="K1001" s="3">
        <f t="shared" si="196"/>
        <v>0.101785</v>
      </c>
      <c r="L1001" s="3">
        <f t="shared" si="197"/>
        <v>1.101785</v>
      </c>
      <c r="M1001" s="3">
        <f t="shared" si="198"/>
        <v>-1.6553200000000001E-2</v>
      </c>
      <c r="N1001" s="3">
        <f t="shared" si="199"/>
        <v>0.98344679999999995</v>
      </c>
      <c r="O1001" s="3">
        <f t="shared" si="200"/>
        <v>2.4963680000000001E-3</v>
      </c>
      <c r="P1001" s="3">
        <f t="shared" si="184"/>
        <v>1.0024963680000001</v>
      </c>
      <c r="Q1001" s="3">
        <f t="shared" si="201"/>
        <v>5.444972E-2</v>
      </c>
      <c r="R1001" s="3">
        <f t="shared" si="185"/>
        <v>1.05444972</v>
      </c>
      <c r="S1001" s="17">
        <f t="shared" si="202"/>
        <v>250.78802499635046</v>
      </c>
      <c r="T1001" s="18">
        <f>IF(S1001&lt;MAX(S$2:S1001),(S1001-MAX($S$2:S1001))/MAX($S$2:S1001),"")</f>
        <v>-0.20875556740573692</v>
      </c>
      <c r="U1001" s="18">
        <f t="shared" si="203"/>
        <v>-0.29270170161599279</v>
      </c>
      <c r="V1001" s="18">
        <f t="shared" si="204"/>
        <v>-0.20875556740573692</v>
      </c>
      <c r="W1001" s="18" t="str">
        <f t="shared" si="194"/>
        <v/>
      </c>
      <c r="X1001" s="16" t="str">
        <f>IF(W1001&lt;0,COUNTIF($V$2:V1001,W1001),"")</f>
        <v/>
      </c>
      <c r="Y1001" s="16" t="str">
        <f>IF(W1001&lt;0,COUNTIF(U1001:$U$1045,W1001)-1,"")</f>
        <v/>
      </c>
      <c r="Z1001" s="20" t="str">
        <f t="shared" si="195"/>
        <v/>
      </c>
      <c r="AA1001" s="15" t="str">
        <f>IF(W1001=MIN(W:W),G1001,"")</f>
        <v/>
      </c>
    </row>
    <row r="1002" spans="7:27" x14ac:dyDescent="0.2">
      <c r="G1002" s="15">
        <v>39934</v>
      </c>
      <c r="H1002" s="3">
        <v>5.2382999999999999E-2</v>
      </c>
      <c r="I1002" s="3">
        <v>-1.31641E-2</v>
      </c>
      <c r="J1002" s="3">
        <v>2.8887639999999998E-3</v>
      </c>
      <c r="K1002" s="3">
        <f t="shared" si="196"/>
        <v>5.2382999999999999E-2</v>
      </c>
      <c r="L1002" s="3">
        <f t="shared" si="197"/>
        <v>1.0523830000000001</v>
      </c>
      <c r="M1002" s="3">
        <f t="shared" si="198"/>
        <v>-1.31641E-2</v>
      </c>
      <c r="N1002" s="3">
        <f t="shared" si="199"/>
        <v>0.98683589999999999</v>
      </c>
      <c r="O1002" s="3">
        <f t="shared" si="200"/>
        <v>2.8887639999999998E-3</v>
      </c>
      <c r="P1002" s="3">
        <f t="shared" si="184"/>
        <v>1.0028887639999999</v>
      </c>
      <c r="Q1002" s="3">
        <f t="shared" si="201"/>
        <v>2.6164159999999999E-2</v>
      </c>
      <c r="R1002" s="3">
        <f t="shared" si="185"/>
        <v>1.02616416</v>
      </c>
      <c r="S1002" s="17">
        <f t="shared" si="202"/>
        <v>257.34968300843894</v>
      </c>
      <c r="T1002" s="18">
        <f>IF(S1002&lt;MAX(S$2:S1002),(S1002-MAX($S$2:S1002))/MAX($S$2:S1002),"")</f>
        <v>-0.1880533214722315</v>
      </c>
      <c r="U1002" s="18">
        <f t="shared" si="203"/>
        <v>-0.29270170161599279</v>
      </c>
      <c r="V1002" s="18">
        <f t="shared" si="204"/>
        <v>-0.18856108044711559</v>
      </c>
      <c r="W1002" s="18" t="str">
        <f t="shared" si="194"/>
        <v/>
      </c>
      <c r="X1002" s="16" t="str">
        <f>IF(W1002&lt;0,COUNTIF($V$2:V1002,W1002),"")</f>
        <v/>
      </c>
      <c r="Y1002" s="16" t="str">
        <f>IF(W1002&lt;0,COUNTIF(U1002:$U$1045,W1002)-1,"")</f>
        <v/>
      </c>
      <c r="Z1002" s="20" t="str">
        <f t="shared" si="195"/>
        <v/>
      </c>
      <c r="AA1002" s="15" t="str">
        <f>IF(W1002=MIN(W:W),G1002,"")</f>
        <v/>
      </c>
    </row>
    <row r="1003" spans="7:27" x14ac:dyDescent="0.2">
      <c r="G1003" s="15">
        <v>39965</v>
      </c>
      <c r="H1003" s="3">
        <v>4.0509999999999999E-3</v>
      </c>
      <c r="I1003" s="3">
        <v>-7.6398999999999998E-3</v>
      </c>
      <c r="J1003" s="3">
        <v>8.589892E-3</v>
      </c>
      <c r="K1003" s="3">
        <f t="shared" si="196"/>
        <v>4.0509999999999999E-3</v>
      </c>
      <c r="L1003" s="3">
        <f t="shared" si="197"/>
        <v>1.004051</v>
      </c>
      <c r="M1003" s="3">
        <f t="shared" si="198"/>
        <v>-7.6398999999999998E-3</v>
      </c>
      <c r="N1003" s="3">
        <f t="shared" si="199"/>
        <v>0.99236009999999997</v>
      </c>
      <c r="O1003" s="3">
        <f t="shared" si="200"/>
        <v>8.589892E-3</v>
      </c>
      <c r="P1003" s="3">
        <f t="shared" si="184"/>
        <v>1.008589892</v>
      </c>
      <c r="Q1003" s="3">
        <f t="shared" si="201"/>
        <v>-6.2536000000000015E-4</v>
      </c>
      <c r="R1003" s="3">
        <f t="shared" si="185"/>
        <v>0.99937463999999998</v>
      </c>
      <c r="S1003" s="17">
        <f t="shared" si="202"/>
        <v>257.1887468106728</v>
      </c>
      <c r="T1003" s="18">
        <f>IF(S1003&lt;MAX(S$2:S1003),(S1003-MAX($S$2:S1003))/MAX($S$2:S1003),"")</f>
        <v>-0.18856108044711559</v>
      </c>
      <c r="U1003" s="18">
        <f t="shared" si="203"/>
        <v>-0.29270170161599279</v>
      </c>
      <c r="V1003" s="18">
        <f t="shared" si="204"/>
        <v>-0.18856108044711559</v>
      </c>
      <c r="W1003" s="18" t="str">
        <f t="shared" si="194"/>
        <v/>
      </c>
      <c r="X1003" s="16" t="str">
        <f>IF(W1003&lt;0,COUNTIF($V$2:V1003,W1003),"")</f>
        <v/>
      </c>
      <c r="Y1003" s="16" t="str">
        <f>IF(W1003&lt;0,COUNTIF(U1003:$U$1045,W1003)-1,"")</f>
        <v/>
      </c>
      <c r="Z1003" s="20" t="str">
        <f t="shared" si="195"/>
        <v/>
      </c>
      <c r="AA1003" s="15" t="str">
        <f>IF(W1003=MIN(W:W),G1003,"")</f>
        <v/>
      </c>
    </row>
    <row r="1004" spans="7:27" x14ac:dyDescent="0.2">
      <c r="G1004" s="15">
        <v>39995</v>
      </c>
      <c r="H1004" s="3">
        <v>7.7798000000000006E-2</v>
      </c>
      <c r="I1004" s="3">
        <v>5.6065000000000004E-3</v>
      </c>
      <c r="J1004" s="3">
        <v>-1.5855870000000001E-3</v>
      </c>
      <c r="K1004" s="3">
        <f t="shared" ref="K1004:K1009" si="205">IF(AND($G1004&gt;=$B$4,$G1004&lt;=$B$5),IF($B$7="Real",(1+H1004)/(1+J1004)-1,H1004),"")</f>
        <v>7.7798000000000006E-2</v>
      </c>
      <c r="L1004" s="3">
        <f t="shared" si="197"/>
        <v>1.077798</v>
      </c>
      <c r="M1004" s="3">
        <f t="shared" ref="M1004:M1009" si="206">IF(AND($G1004&gt;=$B$4,$G1004&lt;=$B$5),IF($B$7="Real",(1+I1004)/(1+J1004)-1,I1004),"")</f>
        <v>5.6065000000000004E-3</v>
      </c>
      <c r="N1004" s="3">
        <f t="shared" si="199"/>
        <v>1.0056065000000001</v>
      </c>
      <c r="O1004" s="3">
        <f t="shared" ref="O1004:O1009" si="207">IF(AND($G1004&gt;=$B$4,$G1004&lt;=$B$5),IF($B$7="Real",(1+J1004)/(1+J1004)-1,J1004),"")</f>
        <v>-1.5855870000000001E-3</v>
      </c>
      <c r="P1004" s="3">
        <f t="shared" si="184"/>
        <v>0.998414413</v>
      </c>
      <c r="Q1004" s="3">
        <f t="shared" ref="Q1004:Q1009" si="208">IF(AND($G1004&gt;=$B$4,$G1004&lt;=$B$5),IF($B$7="Real",(1+K1004*$B$3+M1004*$E$3)/(1+O1004)-1,K1004*$B$3+M1004*$E$3),"")</f>
        <v>4.8921399999999997E-2</v>
      </c>
      <c r="R1004" s="3">
        <f t="shared" si="185"/>
        <v>1.0489214</v>
      </c>
      <c r="S1004" s="17">
        <f t="shared" ref="S1004:S1009" si="209">IF(G1004=$B$4,(1+Q1004),IF(AND(G1004&gt;$B$4,G1004&lt;=$B$5),(1+Q1004)*S1003,""))</f>
        <v>269.77078036889645</v>
      </c>
      <c r="T1004" s="18">
        <f>IF(S1004&lt;MAX(S$2:S1004),(S1004-MAX($S$2:S1004))/MAX($S$2:S1004),"")</f>
        <v>-0.14886435248810109</v>
      </c>
      <c r="U1004" s="18">
        <f t="shared" ref="U1004:U1009" si="210">IF(T1004="","",MIN(U1003,T1004))</f>
        <v>-0.29270170161599279</v>
      </c>
      <c r="V1004" s="18">
        <f t="shared" ref="V1004:V1009" si="211">IF(T1004="","",MIN(V1005,T1004))</f>
        <v>-0.14886435248810109</v>
      </c>
      <c r="W1004" s="18" t="str">
        <f t="shared" ref="W1004:W1009" si="212">IF(AND(V1004=U1004,T1004&lt;-$B$6),T1004,"")</f>
        <v/>
      </c>
      <c r="X1004" s="16" t="str">
        <f>IF(W1004&lt;0,COUNTIF($V$2:V1004,W1004),"")</f>
        <v/>
      </c>
      <c r="Y1004" s="16" t="str">
        <f>IF(W1004&lt;0,COUNTIF(U1004:$U$1045,W1004)-1,"")</f>
        <v/>
      </c>
      <c r="Z1004" s="20" t="str">
        <f t="shared" ref="Z1004:Z1009" si="213">IF(W1004&lt;0,Y1004+X1004,"")</f>
        <v/>
      </c>
      <c r="AA1004" s="15" t="str">
        <f>IF(W1004=MIN(W:W),G1004,"")</f>
        <v/>
      </c>
    </row>
    <row r="1005" spans="7:27" x14ac:dyDescent="0.2">
      <c r="G1005" s="15">
        <v>40026</v>
      </c>
      <c r="H1005" s="3">
        <v>3.2756E-2</v>
      </c>
      <c r="I1005" s="3">
        <v>9.6621999999999993E-3</v>
      </c>
      <c r="J1005" s="3">
        <v>2.2428499999999998E-3</v>
      </c>
      <c r="K1005" s="3">
        <f t="shared" si="205"/>
        <v>3.2756E-2</v>
      </c>
      <c r="L1005" s="3">
        <f t="shared" si="197"/>
        <v>1.032756</v>
      </c>
      <c r="M1005" s="3">
        <f t="shared" si="206"/>
        <v>9.6621999999999993E-3</v>
      </c>
      <c r="N1005" s="3">
        <f t="shared" si="199"/>
        <v>1.0096622</v>
      </c>
      <c r="O1005" s="3">
        <f t="shared" si="207"/>
        <v>2.2428499999999998E-3</v>
      </c>
      <c r="P1005" s="3">
        <f t="shared" si="184"/>
        <v>1.00224285</v>
      </c>
      <c r="Q1005" s="3">
        <f t="shared" si="208"/>
        <v>2.3518480000000001E-2</v>
      </c>
      <c r="R1005" s="3">
        <f t="shared" si="185"/>
        <v>1.0235184799999999</v>
      </c>
      <c r="S1005" s="17">
        <f t="shared" si="209"/>
        <v>276.11537907158669</v>
      </c>
      <c r="T1005" s="18">
        <f>IF(S1005&lt;MAX(S$2:S1005),(S1005-MAX($S$2:S1005))/MAX($S$2:S1005),"")</f>
        <v>-0.12884693578480561</v>
      </c>
      <c r="U1005" s="18">
        <f t="shared" si="210"/>
        <v>-0.29270170161599279</v>
      </c>
      <c r="V1005" s="18">
        <f t="shared" si="211"/>
        <v>-0.12884693578480561</v>
      </c>
      <c r="W1005" s="18" t="str">
        <f t="shared" si="212"/>
        <v/>
      </c>
      <c r="X1005" s="16" t="str">
        <f>IF(W1005&lt;0,COUNTIF($V$2:V1005,W1005),"")</f>
        <v/>
      </c>
      <c r="Y1005" s="16" t="str">
        <f>IF(W1005&lt;0,COUNTIF(U1005:$U$1045,W1005)-1,"")</f>
        <v/>
      </c>
      <c r="Z1005" s="20" t="str">
        <f t="shared" si="213"/>
        <v/>
      </c>
    </row>
    <row r="1006" spans="7:27" x14ac:dyDescent="0.2">
      <c r="G1006" s="15">
        <v>40057</v>
      </c>
      <c r="H1006" s="3">
        <v>4.1126000000000003E-2</v>
      </c>
      <c r="I1006" s="3">
        <v>7.4749999999999999E-3</v>
      </c>
      <c r="J1006" s="3">
        <v>6.25481E-4</v>
      </c>
      <c r="K1006" s="3">
        <f t="shared" si="205"/>
        <v>4.1126000000000003E-2</v>
      </c>
      <c r="L1006" s="3">
        <f t="shared" si="197"/>
        <v>1.041126</v>
      </c>
      <c r="M1006" s="3">
        <f t="shared" si="206"/>
        <v>7.4749999999999999E-3</v>
      </c>
      <c r="N1006" s="3">
        <f t="shared" si="199"/>
        <v>1.0074749999999999</v>
      </c>
      <c r="O1006" s="3">
        <f t="shared" si="207"/>
        <v>6.25481E-4</v>
      </c>
      <c r="P1006" s="3">
        <f t="shared" si="184"/>
        <v>1.0006254809999999</v>
      </c>
      <c r="Q1006" s="3">
        <f t="shared" si="208"/>
        <v>2.7665600000000002E-2</v>
      </c>
      <c r="R1006" s="3">
        <f t="shared" si="185"/>
        <v>1.0276656</v>
      </c>
      <c r="S1006" s="17">
        <f t="shared" si="209"/>
        <v>283.75427670282954</v>
      </c>
      <c r="T1006" s="18">
        <f>IF(S1006&lt;MAX(S$2:S1006),(S1006-MAX($S$2:S1006))/MAX($S$2:S1006),"")</f>
        <v>-0.10474596357145381</v>
      </c>
      <c r="U1006" s="18">
        <f t="shared" si="210"/>
        <v>-0.29270170161599279</v>
      </c>
      <c r="V1006" s="18">
        <f t="shared" si="211"/>
        <v>-0.11700571558695214</v>
      </c>
      <c r="W1006" s="18" t="str">
        <f t="shared" si="212"/>
        <v/>
      </c>
      <c r="X1006" s="16" t="str">
        <f>IF(W1006&lt;0,COUNTIF($V$2:V1006,W1006),"")</f>
        <v/>
      </c>
      <c r="Y1006" s="16" t="str">
        <f>IF(W1006&lt;0,COUNTIF(U1006:$U$1045,W1006)-1,"")</f>
        <v/>
      </c>
      <c r="Z1006" s="20" t="str">
        <f t="shared" si="213"/>
        <v/>
      </c>
    </row>
    <row r="1007" spans="7:27" x14ac:dyDescent="0.2">
      <c r="G1007" s="15">
        <v>40087</v>
      </c>
      <c r="H1007" s="3">
        <v>-2.4830999999999999E-2</v>
      </c>
      <c r="I1007" s="3">
        <v>3.0111000000000001E-3</v>
      </c>
      <c r="J1007" s="3">
        <v>9.6310099999999995E-4</v>
      </c>
      <c r="K1007" s="3">
        <f t="shared" si="205"/>
        <v>-2.4830999999999999E-2</v>
      </c>
      <c r="L1007" s="3">
        <f t="shared" si="197"/>
        <v>0.97516899999999995</v>
      </c>
      <c r="M1007" s="3">
        <f t="shared" si="206"/>
        <v>3.0111000000000001E-3</v>
      </c>
      <c r="N1007" s="3">
        <f t="shared" si="199"/>
        <v>1.0030110999999999</v>
      </c>
      <c r="O1007" s="3">
        <f t="shared" si="207"/>
        <v>9.6310099999999995E-4</v>
      </c>
      <c r="P1007" s="3">
        <f t="shared" si="184"/>
        <v>1.000963101</v>
      </c>
      <c r="Q1007" s="3">
        <f t="shared" si="208"/>
        <v>-1.3694159999999997E-2</v>
      </c>
      <c r="R1007" s="3">
        <f t="shared" si="185"/>
        <v>0.98630583999999999</v>
      </c>
      <c r="S1007" s="17">
        <f t="shared" si="209"/>
        <v>279.86850023697673</v>
      </c>
      <c r="T1007" s="18">
        <f>IF(S1007&lt;MAX(S$2:S1007),(S1007-MAX($S$2:S1007))/MAX($S$2:S1007),"")</f>
        <v>-0.11700571558695214</v>
      </c>
      <c r="U1007" s="18">
        <f t="shared" si="210"/>
        <v>-0.29270170161599279</v>
      </c>
      <c r="V1007" s="18">
        <f t="shared" si="211"/>
        <v>-0.11700571558695214</v>
      </c>
      <c r="W1007" s="18" t="str">
        <f t="shared" si="212"/>
        <v/>
      </c>
      <c r="X1007" s="16" t="str">
        <f>IF(W1007&lt;0,COUNTIF($V$2:V1007,W1007),"")</f>
        <v/>
      </c>
      <c r="Y1007" s="16" t="str">
        <f>IF(W1007&lt;0,COUNTIF(U1007:$U$1045,W1007)-1,"")</f>
        <v/>
      </c>
      <c r="Z1007" s="20" t="str">
        <f t="shared" si="213"/>
        <v/>
      </c>
    </row>
    <row r="1008" spans="7:27" x14ac:dyDescent="0.2">
      <c r="G1008" s="15">
        <v>40118</v>
      </c>
      <c r="H1008" s="3">
        <v>5.5800000000000002E-2</v>
      </c>
      <c r="I1008" s="3">
        <v>1.8419000000000001E-2</v>
      </c>
      <c r="J1008" s="3">
        <v>7.0775299999999998E-4</v>
      </c>
      <c r="K1008" s="3">
        <f t="shared" si="205"/>
        <v>5.5800000000000002E-2</v>
      </c>
      <c r="L1008" s="3">
        <f t="shared" si="197"/>
        <v>1.0558000000000001</v>
      </c>
      <c r="M1008" s="3">
        <f t="shared" si="206"/>
        <v>1.8419000000000001E-2</v>
      </c>
      <c r="N1008" s="3">
        <f t="shared" si="199"/>
        <v>1.018419</v>
      </c>
      <c r="O1008" s="3">
        <f t="shared" si="207"/>
        <v>7.0775299999999998E-4</v>
      </c>
      <c r="P1008" s="3">
        <f t="shared" si="184"/>
        <v>1.0007077529999999</v>
      </c>
      <c r="Q1008" s="3">
        <f t="shared" si="208"/>
        <v>4.0847600000000005E-2</v>
      </c>
      <c r="R1008" s="3">
        <f t="shared" si="185"/>
        <v>1.0408476</v>
      </c>
      <c r="S1008" s="17">
        <f t="shared" si="209"/>
        <v>291.30045678725668</v>
      </c>
      <c r="T1008" s="18">
        <f>IF(S1008&lt;MAX(S$2:S1008),(S1008-MAX($S$2:S1008))/MAX($S$2:S1008),"")</f>
        <v>-8.0937518254961663E-2</v>
      </c>
      <c r="U1008" s="18">
        <f t="shared" si="210"/>
        <v>-0.29270170161599279</v>
      </c>
      <c r="V1008" s="18">
        <f t="shared" si="211"/>
        <v>-8.5561514334456912E-2</v>
      </c>
      <c r="W1008" s="18" t="str">
        <f t="shared" si="212"/>
        <v/>
      </c>
      <c r="X1008" s="16" t="str">
        <f>IF(W1008&lt;0,COUNTIF($V$2:V1008,W1008),"")</f>
        <v/>
      </c>
      <c r="Y1008" s="16" t="str">
        <f>IF(W1008&lt;0,COUNTIF(U1008:$U$1045,W1008)-1,"")</f>
        <v/>
      </c>
      <c r="Z1008" s="20" t="str">
        <f t="shared" si="213"/>
        <v/>
      </c>
    </row>
    <row r="1009" spans="7:26" x14ac:dyDescent="0.2">
      <c r="G1009" s="15">
        <v>40148</v>
      </c>
      <c r="H1009" s="3">
        <v>2.7855999999999999E-2</v>
      </c>
      <c r="I1009" s="3">
        <v>-2.40965E-2</v>
      </c>
      <c r="J1009" s="3">
        <v>-1.7611980000000001E-3</v>
      </c>
      <c r="K1009" s="3">
        <f t="shared" si="205"/>
        <v>2.7855999999999999E-2</v>
      </c>
      <c r="L1009" s="3">
        <f t="shared" si="197"/>
        <v>1.0278560000000001</v>
      </c>
      <c r="M1009" s="3">
        <f t="shared" si="206"/>
        <v>-2.40965E-2</v>
      </c>
      <c r="N1009" s="3">
        <f t="shared" si="199"/>
        <v>0.97590350000000003</v>
      </c>
      <c r="O1009" s="3">
        <f t="shared" si="207"/>
        <v>-1.7611980000000001E-3</v>
      </c>
      <c r="P1009" s="3">
        <f t="shared" si="184"/>
        <v>0.99823880200000004</v>
      </c>
      <c r="Q1009" s="3">
        <f t="shared" si="208"/>
        <v>7.074999999999998E-3</v>
      </c>
      <c r="R1009" s="3">
        <f t="shared" si="185"/>
        <v>1.0070749999999999</v>
      </c>
      <c r="S1009" s="17">
        <f t="shared" si="209"/>
        <v>293.3614075190265</v>
      </c>
      <c r="T1009" s="18">
        <f>IF(S1009&lt;MAX(S$2:S1009),(S1009-MAX($S$2:S1009))/MAX($S$2:S1009),"")</f>
        <v>-7.4435151196615576E-2</v>
      </c>
      <c r="U1009" s="18">
        <f t="shared" si="210"/>
        <v>-0.29270170161599279</v>
      </c>
      <c r="V1009" s="18">
        <f t="shared" si="211"/>
        <v>-8.5561514334456912E-2</v>
      </c>
      <c r="W1009" s="18" t="str">
        <f t="shared" si="212"/>
        <v/>
      </c>
      <c r="X1009" s="16" t="str">
        <f>IF(W1009&lt;0,COUNTIF($V$2:V1009,W1009),"")</f>
        <v/>
      </c>
      <c r="Y1009" s="16" t="str">
        <f>IF(W1009&lt;0,COUNTIF(U1009:$U$1045,W1009)-1,"")</f>
        <v/>
      </c>
      <c r="Z1009" s="20" t="str">
        <f t="shared" si="213"/>
        <v/>
      </c>
    </row>
    <row r="1010" spans="7:26" x14ac:dyDescent="0.2">
      <c r="G1010" s="15">
        <v>40179</v>
      </c>
      <c r="H1010" s="3">
        <v>-3.2972000000000001E-2</v>
      </c>
      <c r="I1010" s="3">
        <v>1.9405100000000002E-2</v>
      </c>
      <c r="J1010" s="3">
        <v>3.4174740000000002E-3</v>
      </c>
      <c r="K1010" s="3">
        <f t="shared" ref="K1010:K1028" si="214">IF(AND($G1010&gt;=$B$4,$G1010&lt;=$B$5),IF($B$7="Real",(1+H1010)/(1+J1010)-1,H1010),"")</f>
        <v>-3.2972000000000001E-2</v>
      </c>
      <c r="L1010" s="3">
        <f t="shared" ref="L1010:L1028" si="215">IF(K1010="","",1+K1010)</f>
        <v>0.967028</v>
      </c>
      <c r="M1010" s="3">
        <f t="shared" ref="M1010:M1028" si="216">IF(AND($G1010&gt;=$B$4,$G1010&lt;=$B$5),IF($B$7="Real",(1+I1010)/(1+J1010)-1,I1010),"")</f>
        <v>1.9405100000000002E-2</v>
      </c>
      <c r="N1010" s="3">
        <f t="shared" ref="N1010:N1028" si="217">IF(M1010="","",1+M1010)</f>
        <v>1.0194051</v>
      </c>
      <c r="O1010" s="3">
        <f t="shared" ref="O1010:O1028" si="218">IF(AND($G1010&gt;=$B$4,$G1010&lt;=$B$5),IF($B$7="Real",(1+J1010)/(1+J1010)-1,J1010),"")</f>
        <v>3.4174740000000002E-3</v>
      </c>
      <c r="P1010" s="3">
        <f t="shared" ref="P1010:P1028" si="219">IF(O1010="","",1+O1010)</f>
        <v>1.0034174739999999</v>
      </c>
      <c r="Q1010" s="3">
        <f t="shared" ref="Q1010:Q1028" si="220">IF(AND($G1010&gt;=$B$4,$G1010&lt;=$B$5),IF($B$7="Real",(1+K1010*$B$3+M1010*$E$3)/(1+O1010)-1,K1010*$B$3+M1010*$E$3),"")</f>
        <v>-1.2021159999999999E-2</v>
      </c>
      <c r="R1010" s="3">
        <f t="shared" ref="R1010:R1028" si="221">IF(Q1010="","",1+Q1010)</f>
        <v>0.98797884000000002</v>
      </c>
      <c r="S1010" s="17">
        <f t="shared" ref="S1010:S1028" si="222">IF(G1010=$B$4,(1+Q1010),IF(AND(G1010&gt;$B$4,G1010&lt;=$B$5),(1+Q1010)*S1009,""))</f>
        <v>289.83486310141507</v>
      </c>
      <c r="T1010" s="18">
        <f>IF(S1010&lt;MAX(S$2:S1010),(S1010-MAX($S$2:S1010))/MAX($S$2:S1010),"")</f>
        <v>-8.5561514334456912E-2</v>
      </c>
      <c r="U1010" s="18">
        <f t="shared" ref="U1010:U1028" si="223">IF(T1010="","",MIN(U1009,T1010))</f>
        <v>-0.29270170161599279</v>
      </c>
      <c r="V1010" s="18">
        <f t="shared" ref="V1010:V1028" si="224">IF(T1010="","",MIN(V1011,T1010))</f>
        <v>-8.5561514334456912E-2</v>
      </c>
      <c r="W1010" s="18" t="str">
        <f t="shared" ref="W1010:W1028" si="225">IF(AND(V1010=U1010,T1010&lt;-$B$6),T1010,"")</f>
        <v/>
      </c>
      <c r="X1010" s="16" t="str">
        <f>IF(W1010&lt;0,COUNTIF($V$2:V1010,W1010),"")</f>
        <v/>
      </c>
      <c r="Y1010" s="16" t="str">
        <f>IF(W1010&lt;0,COUNTIF(U1010:$U$1045,W1010)-1,"")</f>
        <v/>
      </c>
      <c r="Z1010" s="20" t="str">
        <f t="shared" ref="Z1010:Z1028" si="226">IF(W1010&lt;0,Y1010+X1010,"")</f>
        <v/>
      </c>
    </row>
    <row r="1011" spans="7:26" x14ac:dyDescent="0.2">
      <c r="G1011" s="15">
        <v>40210</v>
      </c>
      <c r="H1011" s="3">
        <v>3.4146000000000003E-2</v>
      </c>
      <c r="I1011" s="3">
        <v>7.0653000000000001E-3</v>
      </c>
      <c r="J1011" s="3">
        <v>2.4920699999999999E-4</v>
      </c>
      <c r="K1011" s="3">
        <f t="shared" si="214"/>
        <v>3.4146000000000003E-2</v>
      </c>
      <c r="L1011" s="3">
        <f t="shared" si="215"/>
        <v>1.034146</v>
      </c>
      <c r="M1011" s="3">
        <f t="shared" si="216"/>
        <v>7.0653000000000001E-3</v>
      </c>
      <c r="N1011" s="3">
        <f t="shared" si="217"/>
        <v>1.0070653000000001</v>
      </c>
      <c r="O1011" s="3">
        <f t="shared" si="218"/>
        <v>2.4920699999999999E-4</v>
      </c>
      <c r="P1011" s="3">
        <f t="shared" si="219"/>
        <v>1.000249207</v>
      </c>
      <c r="Q1011" s="3">
        <f t="shared" si="220"/>
        <v>2.3313720000000003E-2</v>
      </c>
      <c r="R1011" s="3">
        <f t="shared" si="221"/>
        <v>1.02331372</v>
      </c>
      <c r="S1011" s="17">
        <f t="shared" si="222"/>
        <v>296.59199194599978</v>
      </c>
      <c r="T1011" s="18">
        <f>IF(S1011&lt;MAX(S$2:S1011),(S1011-MAX($S$2:S1011))/MAX($S$2:S1011),"")</f>
        <v>-6.4242551522426458E-2</v>
      </c>
      <c r="U1011" s="18">
        <f t="shared" si="223"/>
        <v>-0.29270170161599279</v>
      </c>
      <c r="V1011" s="18">
        <f t="shared" si="224"/>
        <v>-8.3041090927255617E-2</v>
      </c>
      <c r="W1011" s="18" t="str">
        <f t="shared" si="225"/>
        <v/>
      </c>
      <c r="X1011" s="16" t="str">
        <f>IF(W1011&lt;0,COUNTIF($V$2:V1011,W1011),"")</f>
        <v/>
      </c>
      <c r="Y1011" s="16" t="str">
        <f>IF(W1011&lt;0,COUNTIF(U1011:$U$1045,W1011)-1,"")</f>
        <v/>
      </c>
      <c r="Z1011" s="20" t="str">
        <f t="shared" si="226"/>
        <v/>
      </c>
    </row>
    <row r="1012" spans="7:26" x14ac:dyDescent="0.2">
      <c r="G1012" s="15">
        <v>40238</v>
      </c>
      <c r="H1012" s="3">
        <v>6.2791E-2</v>
      </c>
      <c r="I1012" s="3">
        <v>-8.7922999999999994E-3</v>
      </c>
      <c r="J1012" s="3">
        <v>4.106284E-3</v>
      </c>
      <c r="K1012" s="3">
        <f t="shared" si="214"/>
        <v>6.2791E-2</v>
      </c>
      <c r="L1012" s="3">
        <f t="shared" si="215"/>
        <v>1.062791</v>
      </c>
      <c r="M1012" s="3">
        <f t="shared" si="216"/>
        <v>-8.7922999999999994E-3</v>
      </c>
      <c r="N1012" s="3">
        <f t="shared" si="217"/>
        <v>0.99120770000000002</v>
      </c>
      <c r="O1012" s="3">
        <f t="shared" si="218"/>
        <v>4.106284E-3</v>
      </c>
      <c r="P1012" s="3">
        <f t="shared" si="219"/>
        <v>1.0041062839999999</v>
      </c>
      <c r="Q1012" s="3">
        <f t="shared" si="220"/>
        <v>3.4157679999999996E-2</v>
      </c>
      <c r="R1012" s="3">
        <f t="shared" si="221"/>
        <v>1.0341576800000001</v>
      </c>
      <c r="S1012" s="17">
        <f t="shared" si="222"/>
        <v>306.72288629745384</v>
      </c>
      <c r="T1012" s="18">
        <f>IF(S1012&lt;MAX(S$2:S1012),(S1012-MAX($S$2:S1012))/MAX($S$2:S1012),"")</f>
        <v>-3.2279248039712945E-2</v>
      </c>
      <c r="U1012" s="18">
        <f t="shared" si="223"/>
        <v>-0.29270170161599279</v>
      </c>
      <c r="V1012" s="18">
        <f t="shared" si="224"/>
        <v>-8.3041090927255617E-2</v>
      </c>
      <c r="W1012" s="18" t="str">
        <f t="shared" si="225"/>
        <v/>
      </c>
      <c r="X1012" s="16" t="str">
        <f>IF(W1012&lt;0,COUNTIF($V$2:V1012,W1012),"")</f>
        <v/>
      </c>
      <c r="Y1012" s="16" t="str">
        <f>IF(W1012&lt;0,COUNTIF(U1012:$U$1045,W1012)-1,"")</f>
        <v/>
      </c>
      <c r="Z1012" s="20" t="str">
        <f t="shared" si="226"/>
        <v/>
      </c>
    </row>
    <row r="1013" spans="7:26" x14ac:dyDescent="0.2">
      <c r="G1013" s="15">
        <v>40269</v>
      </c>
      <c r="H1013" s="3">
        <v>2.0178999999999999E-2</v>
      </c>
      <c r="I1013" s="3">
        <v>9.4351999999999995E-3</v>
      </c>
      <c r="J1013" s="3">
        <v>1.7368850000000001E-3</v>
      </c>
      <c r="K1013" s="3">
        <f t="shared" si="214"/>
        <v>2.0178999999999999E-2</v>
      </c>
      <c r="L1013" s="3">
        <f t="shared" si="215"/>
        <v>1.0201789999999999</v>
      </c>
      <c r="M1013" s="3">
        <f t="shared" si="216"/>
        <v>9.4351999999999995E-3</v>
      </c>
      <c r="N1013" s="3">
        <f t="shared" si="217"/>
        <v>1.0094352</v>
      </c>
      <c r="O1013" s="3">
        <f t="shared" si="218"/>
        <v>1.7368850000000001E-3</v>
      </c>
      <c r="P1013" s="3">
        <f t="shared" si="219"/>
        <v>1.0017368849999999</v>
      </c>
      <c r="Q1013" s="3">
        <f t="shared" si="220"/>
        <v>1.588148E-2</v>
      </c>
      <c r="R1013" s="3">
        <f t="shared" si="221"/>
        <v>1.01588148</v>
      </c>
      <c r="S1013" s="17">
        <f t="shared" si="222"/>
        <v>311.59409968172912</v>
      </c>
      <c r="T1013" s="18">
        <f>IF(S1013&lt;MAX(S$2:S1013),(S1013-MAX($S$2:S1013))/MAX($S$2:S1013),"")</f>
        <v>-1.6910410271870707E-2</v>
      </c>
      <c r="U1013" s="18">
        <f t="shared" si="223"/>
        <v>-0.29270170161599279</v>
      </c>
      <c r="V1013" s="18">
        <f t="shared" si="224"/>
        <v>-8.3041090927255617E-2</v>
      </c>
      <c r="W1013" s="18" t="str">
        <f t="shared" si="225"/>
        <v/>
      </c>
      <c r="X1013" s="16" t="str">
        <f>IF(W1013&lt;0,COUNTIF($V$2:V1013,W1013),"")</f>
        <v/>
      </c>
      <c r="Y1013" s="16" t="str">
        <f>IF(W1013&lt;0,COUNTIF(U1013:$U$1045,W1013)-1,"")</f>
        <v/>
      </c>
      <c r="Z1013" s="20" t="str">
        <f t="shared" si="226"/>
        <v/>
      </c>
    </row>
    <row r="1014" spans="7:26" x14ac:dyDescent="0.2">
      <c r="G1014" s="15">
        <v>40299</v>
      </c>
      <c r="H1014" s="3">
        <v>-7.8595999999999999E-2</v>
      </c>
      <c r="I1014" s="3">
        <v>1.5077200000000001E-2</v>
      </c>
      <c r="J1014" s="3">
        <v>7.7519700000000004E-4</v>
      </c>
      <c r="K1014" s="3">
        <f t="shared" si="214"/>
        <v>-7.8595999999999999E-2</v>
      </c>
      <c r="L1014" s="3">
        <f t="shared" si="215"/>
        <v>0.921404</v>
      </c>
      <c r="M1014" s="3">
        <f t="shared" si="216"/>
        <v>1.5077200000000001E-2</v>
      </c>
      <c r="N1014" s="3">
        <f t="shared" si="217"/>
        <v>1.0150771999999999</v>
      </c>
      <c r="O1014" s="3">
        <f t="shared" si="218"/>
        <v>7.7519700000000004E-4</v>
      </c>
      <c r="P1014" s="3">
        <f t="shared" si="219"/>
        <v>1.0007751970000001</v>
      </c>
      <c r="Q1014" s="3">
        <f t="shared" si="220"/>
        <v>-4.1126719999999999E-2</v>
      </c>
      <c r="R1014" s="3">
        <f t="shared" si="221"/>
        <v>0.95887328000000005</v>
      </c>
      <c r="S1014" s="17">
        <f t="shared" si="222"/>
        <v>298.77925639046657</v>
      </c>
      <c r="T1014" s="18">
        <f>IF(S1014&lt;MAX(S$2:S1014),(S1014-MAX($S$2:S1014))/MAX($S$2:S1014),"")</f>
        <v>-5.7341660563534312E-2</v>
      </c>
      <c r="U1014" s="18">
        <f t="shared" si="223"/>
        <v>-0.29270170161599279</v>
      </c>
      <c r="V1014" s="18">
        <f t="shared" si="224"/>
        <v>-8.3041090927255617E-2</v>
      </c>
      <c r="W1014" s="18" t="str">
        <f t="shared" si="225"/>
        <v/>
      </c>
      <c r="X1014" s="16" t="str">
        <f>IF(W1014&lt;0,COUNTIF($V$2:V1014,W1014),"")</f>
        <v/>
      </c>
      <c r="Y1014" s="16" t="str">
        <f>IF(W1014&lt;0,COUNTIF(U1014:$U$1045,W1014)-1,"")</f>
        <v/>
      </c>
      <c r="Z1014" s="20" t="str">
        <f t="shared" si="226"/>
        <v/>
      </c>
    </row>
    <row r="1015" spans="7:26" x14ac:dyDescent="0.2">
      <c r="G1015" s="15">
        <v>40330</v>
      </c>
      <c r="H1015" s="3">
        <v>-5.4045999999999997E-2</v>
      </c>
      <c r="I1015" s="3">
        <v>1.29122E-2</v>
      </c>
      <c r="J1015" s="3">
        <v>-9.7626699999999996E-4</v>
      </c>
      <c r="K1015" s="3">
        <f t="shared" si="214"/>
        <v>-5.4045999999999997E-2</v>
      </c>
      <c r="L1015" s="3">
        <f t="shared" si="215"/>
        <v>0.94595399999999996</v>
      </c>
      <c r="M1015" s="3">
        <f t="shared" si="216"/>
        <v>1.29122E-2</v>
      </c>
      <c r="N1015" s="3">
        <f t="shared" si="217"/>
        <v>1.0129121999999999</v>
      </c>
      <c r="O1015" s="3">
        <f t="shared" si="218"/>
        <v>-9.7626699999999996E-4</v>
      </c>
      <c r="P1015" s="3">
        <f t="shared" si="219"/>
        <v>0.99902373300000002</v>
      </c>
      <c r="Q1015" s="3">
        <f t="shared" si="220"/>
        <v>-2.7262719999999994E-2</v>
      </c>
      <c r="R1015" s="3">
        <f t="shared" si="221"/>
        <v>0.97273728000000004</v>
      </c>
      <c r="S1015" s="17">
        <f t="shared" si="222"/>
        <v>290.63372118168508</v>
      </c>
      <c r="T1015" s="18">
        <f>IF(S1015&lt;MAX(S$2:S1015),(S1015-MAX($S$2:S1015))/MAX($S$2:S1015),"")</f>
        <v>-8.3041090927255617E-2</v>
      </c>
      <c r="U1015" s="18">
        <f t="shared" si="223"/>
        <v>-0.29270170161599279</v>
      </c>
      <c r="V1015" s="18">
        <f t="shared" si="224"/>
        <v>-8.3041090927255617E-2</v>
      </c>
      <c r="W1015" s="18" t="str">
        <f t="shared" si="225"/>
        <v/>
      </c>
      <c r="X1015" s="16" t="str">
        <f>IF(W1015&lt;0,COUNTIF($V$2:V1015,W1015),"")</f>
        <v/>
      </c>
      <c r="Y1015" s="16" t="str">
        <f>IF(W1015&lt;0,COUNTIF(U1015:$U$1045,W1015)-1,"")</f>
        <v/>
      </c>
      <c r="Z1015" s="20" t="str">
        <f t="shared" si="226"/>
        <v/>
      </c>
    </row>
    <row r="1016" spans="7:26" x14ac:dyDescent="0.2">
      <c r="G1016" s="15">
        <v>40360</v>
      </c>
      <c r="H1016" s="3">
        <v>6.9511000000000003E-2</v>
      </c>
      <c r="I1016" s="3">
        <v>1.5819199999999999E-2</v>
      </c>
      <c r="J1016" s="3">
        <v>2.1104300000000001E-4</v>
      </c>
      <c r="K1016" s="3">
        <f t="shared" si="214"/>
        <v>6.9511000000000003E-2</v>
      </c>
      <c r="L1016" s="3">
        <f t="shared" si="215"/>
        <v>1.0695110000000001</v>
      </c>
      <c r="M1016" s="3">
        <f t="shared" si="216"/>
        <v>1.5819199999999999E-2</v>
      </c>
      <c r="N1016" s="3">
        <f t="shared" si="217"/>
        <v>1.0158191999999999</v>
      </c>
      <c r="O1016" s="3">
        <f t="shared" si="218"/>
        <v>2.1104300000000001E-4</v>
      </c>
      <c r="P1016" s="3">
        <f t="shared" si="219"/>
        <v>1.000211043</v>
      </c>
      <c r="Q1016" s="3">
        <f t="shared" si="220"/>
        <v>4.8034280000000006E-2</v>
      </c>
      <c r="R1016" s="3">
        <f t="shared" si="221"/>
        <v>1.04803428</v>
      </c>
      <c r="S1016" s="17">
        <f t="shared" si="222"/>
        <v>304.59410272236806</v>
      </c>
      <c r="T1016" s="18">
        <f>IF(S1016&lt;MAX(S$2:S1016),(S1016-MAX($S$2:S1016))/MAX($S$2:S1016),"")</f>
        <v>-3.8995629940360883E-2</v>
      </c>
      <c r="U1016" s="18">
        <f t="shared" si="223"/>
        <v>-0.29270170161599279</v>
      </c>
      <c r="V1016" s="18">
        <f t="shared" si="224"/>
        <v>-6.1302770899583581E-2</v>
      </c>
      <c r="W1016" s="18" t="str">
        <f t="shared" si="225"/>
        <v/>
      </c>
      <c r="X1016" s="16" t="str">
        <f>IF(W1016&lt;0,COUNTIF($V$2:V1016,W1016),"")</f>
        <v/>
      </c>
      <c r="Y1016" s="16" t="str">
        <f>IF(W1016&lt;0,COUNTIF(U1016:$U$1045,W1016)-1,"")</f>
        <v/>
      </c>
      <c r="Z1016" s="20" t="str">
        <f t="shared" si="226"/>
        <v/>
      </c>
    </row>
    <row r="1017" spans="7:26" x14ac:dyDescent="0.2">
      <c r="G1017" s="15">
        <v>40391</v>
      </c>
      <c r="H1017" s="3">
        <v>-4.7226999999999998E-2</v>
      </c>
      <c r="I1017" s="3">
        <v>1.28097E-2</v>
      </c>
      <c r="J1017" s="3">
        <v>1.380664E-3</v>
      </c>
      <c r="K1017" s="3">
        <f t="shared" si="214"/>
        <v>-4.7226999999999998E-2</v>
      </c>
      <c r="L1017" s="3">
        <f t="shared" si="215"/>
        <v>0.95277299999999998</v>
      </c>
      <c r="M1017" s="3">
        <f t="shared" si="216"/>
        <v>1.28097E-2</v>
      </c>
      <c r="N1017" s="3">
        <f t="shared" si="217"/>
        <v>1.0128097</v>
      </c>
      <c r="O1017" s="3">
        <f t="shared" si="218"/>
        <v>1.380664E-3</v>
      </c>
      <c r="P1017" s="3">
        <f t="shared" si="219"/>
        <v>1.001380664</v>
      </c>
      <c r="Q1017" s="3">
        <f t="shared" si="220"/>
        <v>-2.3212319999999998E-2</v>
      </c>
      <c r="R1017" s="3">
        <f t="shared" si="221"/>
        <v>0.97678768000000005</v>
      </c>
      <c r="S1017" s="17">
        <f t="shared" si="222"/>
        <v>297.52376693986361</v>
      </c>
      <c r="T1017" s="18">
        <f>IF(S1017&lt;MAX(S$2:S1017),(S1017-MAX($S$2:S1017))/MAX($S$2:S1017),"")</f>
        <v>-6.1302770899583581E-2</v>
      </c>
      <c r="U1017" s="18">
        <f t="shared" si="223"/>
        <v>-0.29270170161599279</v>
      </c>
      <c r="V1017" s="18">
        <f t="shared" si="224"/>
        <v>-6.1302770899583581E-2</v>
      </c>
      <c r="W1017" s="18" t="str">
        <f t="shared" si="225"/>
        <v/>
      </c>
      <c r="X1017" s="16" t="str">
        <f>IF(W1017&lt;0,COUNTIF($V$2:V1017,W1017),"")</f>
        <v/>
      </c>
      <c r="Y1017" s="16" t="str">
        <f>IF(W1017&lt;0,COUNTIF(U1017:$U$1045,W1017)-1,"")</f>
        <v/>
      </c>
      <c r="Z1017" s="20" t="str">
        <f t="shared" si="226"/>
        <v/>
      </c>
    </row>
    <row r="1018" spans="7:26" x14ac:dyDescent="0.2">
      <c r="G1018" s="15">
        <v>40422</v>
      </c>
      <c r="H1018" s="3">
        <v>9.5144000000000006E-2</v>
      </c>
      <c r="I1018" s="3">
        <v>4.9085999999999999E-3</v>
      </c>
      <c r="J1018" s="3">
        <v>5.8173600000000002E-4</v>
      </c>
      <c r="K1018" s="3">
        <f t="shared" si="214"/>
        <v>9.5144000000000006E-2</v>
      </c>
      <c r="L1018" s="3">
        <f t="shared" si="215"/>
        <v>1.0951439999999999</v>
      </c>
      <c r="M1018" s="3">
        <f t="shared" si="216"/>
        <v>4.9085999999999999E-3</v>
      </c>
      <c r="N1018" s="3">
        <f t="shared" si="217"/>
        <v>1.0049086</v>
      </c>
      <c r="O1018" s="3">
        <f t="shared" si="218"/>
        <v>5.8173600000000002E-4</v>
      </c>
      <c r="P1018" s="3">
        <f t="shared" si="219"/>
        <v>1.000581736</v>
      </c>
      <c r="Q1018" s="3">
        <f t="shared" si="220"/>
        <v>5.9049839999999999E-2</v>
      </c>
      <c r="R1018" s="3">
        <f t="shared" si="221"/>
        <v>1.0590498399999999</v>
      </c>
      <c r="S1018" s="17">
        <f t="shared" si="222"/>
        <v>315.0924977738598</v>
      </c>
      <c r="T1018" s="18">
        <f>IF(S1018&lt;MAX(S$2:S1018),(S1018-MAX($S$2:S1018))/MAX($S$2:S1018),"")</f>
        <v>-5.872849712760763E-3</v>
      </c>
      <c r="U1018" s="18">
        <f t="shared" si="223"/>
        <v>-0.29270170161599279</v>
      </c>
      <c r="V1018" s="18">
        <f t="shared" si="224"/>
        <v>-5.872849712760763E-3</v>
      </c>
      <c r="W1018" s="18" t="str">
        <f t="shared" si="225"/>
        <v/>
      </c>
      <c r="X1018" s="16" t="str">
        <f>IF(W1018&lt;0,COUNTIF($V$2:V1018,W1018),"")</f>
        <v/>
      </c>
      <c r="Y1018" s="16" t="str">
        <f>IF(W1018&lt;0,COUNTIF(U1018:$U$1045,W1018)-1,"")</f>
        <v/>
      </c>
      <c r="Z1018" s="20" t="str">
        <f t="shared" si="226"/>
        <v/>
      </c>
    </row>
    <row r="1019" spans="7:26" x14ac:dyDescent="0.2">
      <c r="G1019" s="15">
        <v>40452</v>
      </c>
      <c r="H1019" s="3">
        <v>3.9057000000000001E-2</v>
      </c>
      <c r="I1019" s="3">
        <v>6.3645000000000004E-3</v>
      </c>
      <c r="J1019" s="3">
        <v>1.245199E-3</v>
      </c>
      <c r="K1019" s="3">
        <f t="shared" si="214"/>
        <v>3.9057000000000001E-2</v>
      </c>
      <c r="L1019" s="3">
        <f t="shared" si="215"/>
        <v>1.0390569999999999</v>
      </c>
      <c r="M1019" s="3">
        <f t="shared" si="216"/>
        <v>6.3645000000000004E-3</v>
      </c>
      <c r="N1019" s="3">
        <f t="shared" si="217"/>
        <v>1.0063645000000001</v>
      </c>
      <c r="O1019" s="3">
        <f t="shared" si="218"/>
        <v>1.245199E-3</v>
      </c>
      <c r="P1019" s="3">
        <f t="shared" si="219"/>
        <v>1.001245199</v>
      </c>
      <c r="Q1019" s="3">
        <f t="shared" si="220"/>
        <v>2.598E-2</v>
      </c>
      <c r="R1019" s="3">
        <f t="shared" si="221"/>
        <v>1.0259799999999999</v>
      </c>
      <c r="S1019" s="17">
        <f t="shared" si="222"/>
        <v>323.27860086602465</v>
      </c>
      <c r="T1019" s="18" t="str">
        <f>IF(S1019&lt;MAX(S$2:S1019),(S1019-MAX($S$2:S1019))/MAX($S$2:S1019),"")</f>
        <v/>
      </c>
      <c r="U1019" s="18" t="str">
        <f t="shared" si="223"/>
        <v/>
      </c>
      <c r="V1019" s="18" t="str">
        <f t="shared" si="224"/>
        <v/>
      </c>
      <c r="W1019" s="18" t="str">
        <f t="shared" si="225"/>
        <v/>
      </c>
      <c r="X1019" s="16" t="str">
        <f>IF(W1019&lt;0,COUNTIF($V$2:V1019,W1019),"")</f>
        <v/>
      </c>
      <c r="Y1019" s="16" t="str">
        <f>IF(W1019&lt;0,COUNTIF(U1019:$U$1045,W1019)-1,"")</f>
        <v/>
      </c>
      <c r="Z1019" s="20" t="str">
        <f t="shared" si="226"/>
        <v/>
      </c>
    </row>
    <row r="1020" spans="7:26" x14ac:dyDescent="0.2">
      <c r="G1020" s="15">
        <v>40483</v>
      </c>
      <c r="H1020" s="3">
        <v>6.3410000000000003E-3</v>
      </c>
      <c r="I1020" s="3">
        <v>-8.2240999999999998E-3</v>
      </c>
      <c r="J1020" s="3">
        <v>4.20646E-4</v>
      </c>
      <c r="K1020" s="3">
        <f t="shared" si="214"/>
        <v>6.3410000000000003E-3</v>
      </c>
      <c r="L1020" s="3">
        <f t="shared" si="215"/>
        <v>1.0063409999999999</v>
      </c>
      <c r="M1020" s="3">
        <f t="shared" si="216"/>
        <v>-8.2240999999999998E-3</v>
      </c>
      <c r="N1020" s="3">
        <f t="shared" si="217"/>
        <v>0.99177590000000004</v>
      </c>
      <c r="O1020" s="3">
        <f t="shared" si="218"/>
        <v>4.20646E-4</v>
      </c>
      <c r="P1020" s="3">
        <f t="shared" si="219"/>
        <v>1.000420646</v>
      </c>
      <c r="Q1020" s="3">
        <f t="shared" si="220"/>
        <v>5.1496000000000007E-4</v>
      </c>
      <c r="R1020" s="3">
        <f t="shared" si="221"/>
        <v>1.0005149600000001</v>
      </c>
      <c r="S1020" s="17">
        <f t="shared" si="222"/>
        <v>323.44507641432665</v>
      </c>
      <c r="T1020" s="18" t="str">
        <f>IF(S1020&lt;MAX(S$2:S1020),(S1020-MAX($S$2:S1020))/MAX($S$2:S1020),"")</f>
        <v/>
      </c>
      <c r="U1020" s="18" t="str">
        <f t="shared" si="223"/>
        <v/>
      </c>
      <c r="V1020" s="18" t="str">
        <f t="shared" si="224"/>
        <v/>
      </c>
      <c r="W1020" s="18" t="str">
        <f t="shared" si="225"/>
        <v/>
      </c>
      <c r="X1020" s="16" t="str">
        <f>IF(W1020&lt;0,COUNTIF($V$2:V1020,W1020),"")</f>
        <v/>
      </c>
      <c r="Y1020" s="16" t="str">
        <f>IF(W1020&lt;0,COUNTIF(U1020:$U$1045,W1020)-1,"")</f>
        <v/>
      </c>
      <c r="Z1020" s="20" t="str">
        <f t="shared" si="226"/>
        <v/>
      </c>
    </row>
    <row r="1021" spans="7:26" x14ac:dyDescent="0.2">
      <c r="G1021" s="15">
        <v>40513</v>
      </c>
      <c r="H1021" s="3">
        <v>6.7594000000000001E-2</v>
      </c>
      <c r="I1021" s="3">
        <v>-1.7118899999999999E-2</v>
      </c>
      <c r="J1021" s="3">
        <v>1.718441E-3</v>
      </c>
      <c r="K1021" s="3">
        <f t="shared" si="214"/>
        <v>6.7594000000000001E-2</v>
      </c>
      <c r="L1021" s="3">
        <f t="shared" si="215"/>
        <v>1.0675939999999999</v>
      </c>
      <c r="M1021" s="3">
        <f t="shared" si="216"/>
        <v>-1.7118899999999999E-2</v>
      </c>
      <c r="N1021" s="3">
        <f t="shared" si="217"/>
        <v>0.98288109999999995</v>
      </c>
      <c r="O1021" s="3">
        <f t="shared" si="218"/>
        <v>1.718441E-3</v>
      </c>
      <c r="P1021" s="3">
        <f t="shared" si="219"/>
        <v>1.001718441</v>
      </c>
      <c r="Q1021" s="3">
        <f t="shared" si="220"/>
        <v>3.3708839999999997E-2</v>
      </c>
      <c r="R1021" s="3">
        <f t="shared" si="221"/>
        <v>1.0337088400000001</v>
      </c>
      <c r="S1021" s="17">
        <f t="shared" si="222"/>
        <v>334.348034743965</v>
      </c>
      <c r="T1021" s="18" t="str">
        <f>IF(S1021&lt;MAX(S$2:S1021),(S1021-MAX($S$2:S1021))/MAX($S$2:S1021),"")</f>
        <v/>
      </c>
      <c r="U1021" s="18" t="str">
        <f t="shared" si="223"/>
        <v/>
      </c>
      <c r="V1021" s="18" t="str">
        <f t="shared" si="224"/>
        <v/>
      </c>
      <c r="W1021" s="18" t="str">
        <f t="shared" si="225"/>
        <v/>
      </c>
      <c r="X1021" s="16" t="str">
        <f>IF(W1021&lt;0,COUNTIF($V$2:V1021,W1021),"")</f>
        <v/>
      </c>
      <c r="Y1021" s="16" t="str">
        <f>IF(W1021&lt;0,COUNTIF(U1021:$U$1045,W1021)-1,"")</f>
        <v/>
      </c>
      <c r="Z1021" s="20" t="str">
        <f t="shared" si="226"/>
        <v/>
      </c>
    </row>
    <row r="1022" spans="7:26" x14ac:dyDescent="0.2">
      <c r="G1022" s="15">
        <v>40544</v>
      </c>
      <c r="H1022" s="3">
        <v>2.0348000000000002E-2</v>
      </c>
      <c r="I1022" s="3">
        <v>6.2288999999999999E-3</v>
      </c>
      <c r="J1022" s="3">
        <v>4.7632300000000002E-3</v>
      </c>
      <c r="K1022" s="3">
        <f t="shared" si="214"/>
        <v>2.0348000000000002E-2</v>
      </c>
      <c r="L1022" s="3">
        <f t="shared" si="215"/>
        <v>1.020348</v>
      </c>
      <c r="M1022" s="3">
        <f t="shared" si="216"/>
        <v>6.2288999999999999E-3</v>
      </c>
      <c r="N1022" s="3">
        <f t="shared" si="217"/>
        <v>1.0062289</v>
      </c>
      <c r="O1022" s="3">
        <f t="shared" si="218"/>
        <v>4.7632300000000002E-3</v>
      </c>
      <c r="P1022" s="3">
        <f t="shared" si="219"/>
        <v>1.00476323</v>
      </c>
      <c r="Q1022" s="3">
        <f t="shared" si="220"/>
        <v>1.4700360000000001E-2</v>
      </c>
      <c r="R1022" s="3">
        <f t="shared" si="221"/>
        <v>1.01470036</v>
      </c>
      <c r="S1022" s="17">
        <f t="shared" si="222"/>
        <v>339.26307121999378</v>
      </c>
      <c r="T1022" s="18" t="str">
        <f>IF(S1022&lt;MAX(S$2:S1022),(S1022-MAX($S$2:S1022))/MAX($S$2:S1022),"")</f>
        <v/>
      </c>
      <c r="U1022" s="18" t="str">
        <f t="shared" si="223"/>
        <v/>
      </c>
      <c r="V1022" s="18" t="str">
        <f t="shared" si="224"/>
        <v/>
      </c>
      <c r="W1022" s="18" t="str">
        <f t="shared" si="225"/>
        <v/>
      </c>
      <c r="X1022" s="16" t="str">
        <f>IF(W1022&lt;0,COUNTIF($V$2:V1022,W1022),"")</f>
        <v/>
      </c>
      <c r="Y1022" s="16" t="str">
        <f>IF(W1022&lt;0,COUNTIF(U1022:$U$1045,W1022)-1,"")</f>
        <v/>
      </c>
      <c r="Z1022" s="20" t="str">
        <f t="shared" si="226"/>
        <v/>
      </c>
    </row>
    <row r="1023" spans="7:26" x14ac:dyDescent="0.2">
      <c r="G1023" s="15">
        <v>40575</v>
      </c>
      <c r="H1023" s="3">
        <v>3.5187999999999997E-2</v>
      </c>
      <c r="I1023" s="3">
        <v>-5.3083999999999996E-3</v>
      </c>
      <c r="J1023" s="3">
        <v>4.9313650000000001E-3</v>
      </c>
      <c r="K1023" s="3">
        <f t="shared" si="214"/>
        <v>3.5187999999999997E-2</v>
      </c>
      <c r="L1023" s="3">
        <f t="shared" si="215"/>
        <v>1.035188</v>
      </c>
      <c r="M1023" s="3">
        <f t="shared" si="216"/>
        <v>-5.3083999999999996E-3</v>
      </c>
      <c r="N1023" s="3">
        <f t="shared" si="217"/>
        <v>0.99469160000000001</v>
      </c>
      <c r="O1023" s="3">
        <f t="shared" si="218"/>
        <v>4.9313650000000001E-3</v>
      </c>
      <c r="P1023" s="3">
        <f t="shared" si="219"/>
        <v>1.004931365</v>
      </c>
      <c r="Q1023" s="3">
        <f t="shared" si="220"/>
        <v>1.8989439999999996E-2</v>
      </c>
      <c r="R1023" s="3">
        <f t="shared" si="221"/>
        <v>1.0189894399999999</v>
      </c>
      <c r="S1023" s="17">
        <f t="shared" si="222"/>
        <v>345.70548695514157</v>
      </c>
      <c r="T1023" s="18" t="str">
        <f>IF(S1023&lt;MAX(S$2:S1023),(S1023-MAX($S$2:S1023))/MAX($S$2:S1023),"")</f>
        <v/>
      </c>
      <c r="U1023" s="18" t="str">
        <f t="shared" si="223"/>
        <v/>
      </c>
      <c r="V1023" s="18" t="str">
        <f t="shared" si="224"/>
        <v/>
      </c>
      <c r="W1023" s="18" t="str">
        <f t="shared" si="225"/>
        <v/>
      </c>
      <c r="X1023" s="16" t="str">
        <f>IF(W1023&lt;0,COUNTIF($V$2:V1023,W1023),"")</f>
        <v/>
      </c>
      <c r="Y1023" s="16" t="str">
        <f>IF(W1023&lt;0,COUNTIF(U1023:$U$1045,W1023)-1,"")</f>
        <v/>
      </c>
      <c r="Z1023" s="20" t="str">
        <f t="shared" si="226"/>
        <v/>
      </c>
    </row>
    <row r="1024" spans="7:26" x14ac:dyDescent="0.2">
      <c r="G1024" s="15">
        <v>40603</v>
      </c>
      <c r="H1024" s="3">
        <v>4.666E-3</v>
      </c>
      <c r="I1024" s="3">
        <v>-4.7370000000000002E-4</v>
      </c>
      <c r="J1024" s="3">
        <v>9.7510719999999995E-3</v>
      </c>
      <c r="K1024" s="3">
        <f t="shared" si="214"/>
        <v>4.666E-3</v>
      </c>
      <c r="L1024" s="3">
        <f t="shared" si="215"/>
        <v>1.0046660000000001</v>
      </c>
      <c r="M1024" s="3">
        <f t="shared" si="216"/>
        <v>-4.7370000000000002E-4</v>
      </c>
      <c r="N1024" s="3">
        <f t="shared" si="217"/>
        <v>0.99952629999999998</v>
      </c>
      <c r="O1024" s="3">
        <f t="shared" si="218"/>
        <v>9.7510719999999995E-3</v>
      </c>
      <c r="P1024" s="3">
        <f t="shared" si="219"/>
        <v>1.009751072</v>
      </c>
      <c r="Q1024" s="3">
        <f t="shared" si="220"/>
        <v>2.6101199999999996E-3</v>
      </c>
      <c r="R1024" s="3">
        <f t="shared" si="221"/>
        <v>1.0026101199999999</v>
      </c>
      <c r="S1024" s="17">
        <f t="shared" si="222"/>
        <v>346.60781976075288</v>
      </c>
      <c r="T1024" s="18" t="str">
        <f>IF(S1024&lt;MAX(S$2:S1024),(S1024-MAX($S$2:S1024))/MAX($S$2:S1024),"")</f>
        <v/>
      </c>
      <c r="U1024" s="18" t="str">
        <f t="shared" si="223"/>
        <v/>
      </c>
      <c r="V1024" s="18" t="str">
        <f t="shared" si="224"/>
        <v/>
      </c>
      <c r="W1024" s="18" t="str">
        <f t="shared" si="225"/>
        <v/>
      </c>
      <c r="X1024" s="16" t="str">
        <f>IF(W1024&lt;0,COUNTIF($V$2:V1024,W1024),"")</f>
        <v/>
      </c>
      <c r="Y1024" s="16" t="str">
        <f>IF(W1024&lt;0,COUNTIF(U1024:$U$1045,W1024)-1,"")</f>
        <v/>
      </c>
      <c r="Z1024" s="20" t="str">
        <f t="shared" si="226"/>
        <v/>
      </c>
    </row>
    <row r="1025" spans="7:26" x14ac:dyDescent="0.2">
      <c r="G1025" s="15">
        <v>40634</v>
      </c>
      <c r="H1025" s="3">
        <v>2.9142000000000001E-2</v>
      </c>
      <c r="I1025" s="3">
        <v>1.5412500000000001E-2</v>
      </c>
      <c r="J1025" s="3">
        <v>6.4394300000000003E-3</v>
      </c>
      <c r="K1025" s="3">
        <f t="shared" si="214"/>
        <v>2.9142000000000001E-2</v>
      </c>
      <c r="L1025" s="3">
        <f t="shared" si="215"/>
        <v>1.029142</v>
      </c>
      <c r="M1025" s="3">
        <f t="shared" si="216"/>
        <v>1.5412500000000001E-2</v>
      </c>
      <c r="N1025" s="3">
        <f t="shared" si="217"/>
        <v>1.0154125000000001</v>
      </c>
      <c r="O1025" s="3">
        <f t="shared" si="218"/>
        <v>6.4394300000000003E-3</v>
      </c>
      <c r="P1025" s="3">
        <f t="shared" si="219"/>
        <v>1.0064394299999999</v>
      </c>
      <c r="Q1025" s="3">
        <f t="shared" si="220"/>
        <v>2.36502E-2</v>
      </c>
      <c r="R1025" s="3">
        <f t="shared" si="221"/>
        <v>1.0236502000000001</v>
      </c>
      <c r="S1025" s="17">
        <f t="shared" si="222"/>
        <v>354.80516401965866</v>
      </c>
      <c r="T1025" s="18" t="str">
        <f>IF(S1025&lt;MAX(S$2:S1025),(S1025-MAX($S$2:S1025))/MAX($S$2:S1025),"")</f>
        <v/>
      </c>
      <c r="U1025" s="18" t="str">
        <f t="shared" si="223"/>
        <v/>
      </c>
      <c r="V1025" s="18" t="str">
        <f t="shared" si="224"/>
        <v/>
      </c>
      <c r="W1025" s="18" t="str">
        <f t="shared" si="225"/>
        <v/>
      </c>
      <c r="X1025" s="16" t="str">
        <f>IF(W1025&lt;0,COUNTIF($V$2:V1025,W1025),"")</f>
        <v/>
      </c>
      <c r="Y1025" s="16" t="str">
        <f>IF(W1025&lt;0,COUNTIF(U1025:$U$1045,W1025)-1,"")</f>
        <v/>
      </c>
      <c r="Z1025" s="20" t="str">
        <f t="shared" si="226"/>
        <v/>
      </c>
    </row>
    <row r="1026" spans="7:26" x14ac:dyDescent="0.2">
      <c r="G1026" s="15">
        <v>40664</v>
      </c>
      <c r="H1026" s="3">
        <v>-1.3164E-2</v>
      </c>
      <c r="I1026" s="3">
        <v>1.7920100000000001E-2</v>
      </c>
      <c r="J1026" s="3">
        <v>4.7041879999999998E-3</v>
      </c>
      <c r="K1026" s="3">
        <f t="shared" si="214"/>
        <v>-1.3164E-2</v>
      </c>
      <c r="L1026" s="3">
        <f t="shared" si="215"/>
        <v>0.98683600000000005</v>
      </c>
      <c r="M1026" s="3">
        <f t="shared" si="216"/>
        <v>1.7920100000000001E-2</v>
      </c>
      <c r="N1026" s="3">
        <f t="shared" si="217"/>
        <v>1.0179201</v>
      </c>
      <c r="O1026" s="3">
        <f t="shared" si="218"/>
        <v>4.7041879999999998E-3</v>
      </c>
      <c r="P1026" s="3">
        <f t="shared" si="219"/>
        <v>1.0047041880000001</v>
      </c>
      <c r="Q1026" s="3">
        <f t="shared" si="220"/>
        <v>-7.3035999999999934E-4</v>
      </c>
      <c r="R1026" s="3">
        <f t="shared" si="221"/>
        <v>0.99926963999999996</v>
      </c>
      <c r="S1026" s="17">
        <f t="shared" si="222"/>
        <v>354.54602852006525</v>
      </c>
      <c r="T1026" s="18">
        <f>IF(S1026&lt;MAX(S$2:S1026),(S1026-MAX($S$2:S1026))/MAX($S$2:S1026),"")</f>
        <v>-7.3036000000004119E-4</v>
      </c>
      <c r="U1026" s="18">
        <f t="shared" si="223"/>
        <v>-7.3036000000004119E-4</v>
      </c>
      <c r="V1026" s="18">
        <f t="shared" si="224"/>
        <v>-8.6159792003062952E-2</v>
      </c>
      <c r="W1026" s="18" t="str">
        <f t="shared" si="225"/>
        <v/>
      </c>
      <c r="X1026" s="16" t="str">
        <f>IF(W1026&lt;0,COUNTIF($V$2:V1026,W1026),"")</f>
        <v/>
      </c>
      <c r="Y1026" s="16" t="str">
        <f>IF(W1026&lt;0,COUNTIF(U1026:$U$1045,W1026)-1,"")</f>
        <v/>
      </c>
      <c r="Z1026" s="20" t="str">
        <f t="shared" si="226"/>
        <v/>
      </c>
    </row>
    <row r="1027" spans="7:26" x14ac:dyDescent="0.2">
      <c r="G1027" s="15">
        <v>40695</v>
      </c>
      <c r="H1027" s="3">
        <v>-1.6979999999999999E-2</v>
      </c>
      <c r="I1027" s="3">
        <v>-1.094E-4</v>
      </c>
      <c r="J1027" s="3">
        <v>-1.0709669999999999E-3</v>
      </c>
      <c r="K1027" s="3">
        <f t="shared" si="214"/>
        <v>-1.6979999999999999E-2</v>
      </c>
      <c r="L1027" s="3">
        <f t="shared" si="215"/>
        <v>0.98302</v>
      </c>
      <c r="M1027" s="3">
        <f t="shared" si="216"/>
        <v>-1.094E-4</v>
      </c>
      <c r="N1027" s="3">
        <f t="shared" si="217"/>
        <v>0.99989059999999996</v>
      </c>
      <c r="O1027" s="3">
        <f t="shared" si="218"/>
        <v>-1.0709669999999999E-3</v>
      </c>
      <c r="P1027" s="3">
        <f t="shared" si="219"/>
        <v>0.99892903300000002</v>
      </c>
      <c r="Q1027" s="3">
        <f t="shared" si="220"/>
        <v>-1.0231759999999999E-2</v>
      </c>
      <c r="R1027" s="3">
        <f t="shared" si="221"/>
        <v>0.98976823999999997</v>
      </c>
      <c r="S1027" s="17">
        <f t="shared" si="222"/>
        <v>350.91839864729479</v>
      </c>
      <c r="T1027" s="18">
        <f>IF(S1027&lt;MAX(S$2:S1027),(S1027-MAX($S$2:S1027))/MAX($S$2:S1027),"")</f>
        <v>-1.095464713176642E-2</v>
      </c>
      <c r="U1027" s="18">
        <f t="shared" si="223"/>
        <v>-1.095464713176642E-2</v>
      </c>
      <c r="V1027" s="18">
        <f t="shared" si="224"/>
        <v>-8.6159792003062952E-2</v>
      </c>
      <c r="W1027" s="18" t="str">
        <f t="shared" si="225"/>
        <v/>
      </c>
      <c r="X1027" s="16" t="str">
        <f>IF(W1027&lt;0,COUNTIF($V$2:V1027,W1027),"")</f>
        <v/>
      </c>
      <c r="Y1027" s="16" t="str">
        <f>IF(W1027&lt;0,COUNTIF(U1027:$U$1045,W1027)-1,"")</f>
        <v/>
      </c>
      <c r="Z1027" s="20" t="str">
        <f t="shared" si="226"/>
        <v/>
      </c>
    </row>
    <row r="1028" spans="7:26" x14ac:dyDescent="0.2">
      <c r="G1028" s="15">
        <v>40725</v>
      </c>
      <c r="H1028" s="3">
        <v>-2.3198E-2</v>
      </c>
      <c r="I1028" s="3">
        <v>2.0235800000000002E-2</v>
      </c>
      <c r="J1028" s="3">
        <v>8.8604600000000003E-4</v>
      </c>
      <c r="K1028" s="3">
        <f t="shared" si="214"/>
        <v>-2.3198E-2</v>
      </c>
      <c r="L1028" s="3">
        <f t="shared" si="215"/>
        <v>0.97680199999999995</v>
      </c>
      <c r="M1028" s="3">
        <f t="shared" si="216"/>
        <v>2.0235800000000002E-2</v>
      </c>
      <c r="N1028" s="3">
        <f t="shared" si="217"/>
        <v>1.0202358</v>
      </c>
      <c r="O1028" s="3">
        <f t="shared" si="218"/>
        <v>8.8604600000000003E-4</v>
      </c>
      <c r="P1028" s="3">
        <f t="shared" si="219"/>
        <v>1.000886046</v>
      </c>
      <c r="Q1028" s="3">
        <f t="shared" si="220"/>
        <v>-5.8244799999999999E-3</v>
      </c>
      <c r="R1028" s="3">
        <f t="shared" si="221"/>
        <v>0.99417551999999998</v>
      </c>
      <c r="S1028" s="17">
        <f t="shared" si="222"/>
        <v>348.87448145274158</v>
      </c>
      <c r="T1028" s="18">
        <f>IF(S1028&lt;MAX(S$2:S1028),(S1028-MAX($S$2:S1028))/MAX($S$2:S1028),"")</f>
        <v>-1.6715322008640451E-2</v>
      </c>
      <c r="U1028" s="18">
        <f t="shared" si="223"/>
        <v>-1.6715322008640451E-2</v>
      </c>
      <c r="V1028" s="18">
        <f t="shared" si="224"/>
        <v>-8.6159792003062952E-2</v>
      </c>
      <c r="W1028" s="18" t="str">
        <f t="shared" si="225"/>
        <v/>
      </c>
      <c r="X1028" s="16" t="str">
        <f>IF(W1028&lt;0,COUNTIF($V$2:V1028,W1028),"")</f>
        <v/>
      </c>
      <c r="Y1028" s="16" t="str">
        <f>IF(W1028&lt;0,COUNTIF(U1028:$U$1045,W1028)-1,"")</f>
        <v/>
      </c>
      <c r="Z1028" s="20" t="str">
        <f t="shared" si="226"/>
        <v/>
      </c>
    </row>
    <row r="1029" spans="7:26" x14ac:dyDescent="0.2">
      <c r="G1029" s="15">
        <v>40756</v>
      </c>
      <c r="H1029" s="3">
        <v>-5.9070999999999999E-2</v>
      </c>
      <c r="I1029" s="3">
        <v>2.1034000000000001E-2</v>
      </c>
      <c r="J1029" s="3">
        <v>2.757589E-3</v>
      </c>
      <c r="K1029" s="3">
        <f t="shared" ref="K1029:K1069" si="227">IF(AND($G1029&gt;=$B$4,$G1029&lt;=$B$5),IF($B$7="Real",(1+H1029)/(1+J1029)-1,H1029),"")</f>
        <v>-5.9070999999999999E-2</v>
      </c>
      <c r="L1029" s="3">
        <f t="shared" ref="L1029:L1069" si="228">IF(K1029="","",1+K1029)</f>
        <v>0.94092900000000002</v>
      </c>
      <c r="M1029" s="3">
        <f t="shared" ref="M1029:M1069" si="229">IF(AND($G1029&gt;=$B$4,$G1029&lt;=$B$5),IF($B$7="Real",(1+I1029)/(1+J1029)-1,I1029),"")</f>
        <v>2.1034000000000001E-2</v>
      </c>
      <c r="N1029" s="3">
        <f t="shared" ref="N1029:N1069" si="230">IF(M1029="","",1+M1029)</f>
        <v>1.021034</v>
      </c>
      <c r="O1029" s="3">
        <f t="shared" ref="O1029:O1069" si="231">IF(AND($G1029&gt;=$B$4,$G1029&lt;=$B$5),IF($B$7="Real",(1+J1029)/(1+J1029)-1,J1029),"")</f>
        <v>2.757589E-3</v>
      </c>
      <c r="P1029" s="3">
        <f t="shared" ref="P1029:P1069" si="232">IF(O1029="","",1+O1029)</f>
        <v>1.002757589</v>
      </c>
      <c r="Q1029" s="3">
        <f t="shared" ref="Q1029:Q1069" si="233">IF(AND($G1029&gt;=$B$4,$G1029&lt;=$B$5),IF($B$7="Real",(1+K1029*$B$3+M1029*$E$3)/(1+O1029)-1,K1029*$B$3+M1029*$E$3),"")</f>
        <v>-2.7028999999999997E-2</v>
      </c>
      <c r="R1029" s="3">
        <f t="shared" ref="R1029:R1069" si="234">IF(Q1029="","",1+Q1029)</f>
        <v>0.97297100000000003</v>
      </c>
      <c r="S1029" s="17">
        <f t="shared" ref="S1029:S1069" si="235">IF(G1029=$B$4,(1+Q1029),IF(AND(G1029&gt;$B$4,G1029&lt;=$B$5),(1+Q1029)*S1028,""))</f>
        <v>339.44475309355545</v>
      </c>
      <c r="T1029" s="18">
        <f>IF(S1029&lt;MAX(S$2:S1029),(S1029-MAX($S$2:S1029))/MAX($S$2:S1029),"")</f>
        <v>-4.3292523570068839E-2</v>
      </c>
      <c r="U1029" s="18">
        <f t="shared" ref="U1029:U1069" si="236">IF(T1029="","",MIN(U1028,T1029))</f>
        <v>-4.3292523570068839E-2</v>
      </c>
      <c r="V1029" s="18">
        <f t="shared" ref="V1029:V1068" si="237">IF(T1029="","",MIN(V1030,T1029))</f>
        <v>-8.6159792003062952E-2</v>
      </c>
      <c r="W1029" s="18" t="str">
        <f t="shared" ref="W1029:W1069" si="238">IF(AND(V1029=U1029,T1029&lt;-$B$6),T1029,"")</f>
        <v/>
      </c>
      <c r="X1029" s="16" t="str">
        <f>IF(W1029&lt;0,COUNTIF($V$2:V1029,W1029),"")</f>
        <v/>
      </c>
      <c r="Y1029" s="16" t="str">
        <f>IF(W1029&lt;0,COUNTIF(U1029:$U$1045,W1029)-1,"")</f>
        <v/>
      </c>
      <c r="Z1029" s="20" t="str">
        <f t="shared" ref="Z1029:Z1069" si="239">IF(W1029&lt;0,Y1029+X1029,"")</f>
        <v/>
      </c>
    </row>
    <row r="1030" spans="7:26" x14ac:dyDescent="0.2">
      <c r="G1030" s="15">
        <v>40787</v>
      </c>
      <c r="H1030" s="3">
        <v>-7.5234999999999996E-2</v>
      </c>
      <c r="I1030" s="3">
        <v>8.3480000000000002E-4</v>
      </c>
      <c r="J1030" s="3">
        <v>1.5184619999999999E-3</v>
      </c>
      <c r="K1030" s="3">
        <f t="shared" si="227"/>
        <v>-7.5234999999999996E-2</v>
      </c>
      <c r="L1030" s="3">
        <f t="shared" si="228"/>
        <v>0.92476500000000006</v>
      </c>
      <c r="M1030" s="3">
        <f t="shared" si="229"/>
        <v>8.3480000000000002E-4</v>
      </c>
      <c r="N1030" s="3">
        <f t="shared" si="230"/>
        <v>1.0008348</v>
      </c>
      <c r="O1030" s="3">
        <f t="shared" si="231"/>
        <v>1.5184619999999999E-3</v>
      </c>
      <c r="P1030" s="3">
        <f t="shared" si="232"/>
        <v>1.0015184619999999</v>
      </c>
      <c r="Q1030" s="3">
        <f t="shared" si="233"/>
        <v>-4.4807079999999992E-2</v>
      </c>
      <c r="R1030" s="3">
        <f t="shared" si="234"/>
        <v>0.95519292</v>
      </c>
      <c r="S1030" s="17">
        <f t="shared" si="235"/>
        <v>324.23522488611223</v>
      </c>
      <c r="T1030" s="18">
        <f>IF(S1030&lt;MAX(S$2:S1030),(S1030-MAX($S$2:S1030))/MAX($S$2:S1030),"")</f>
        <v>-8.6159792003062952E-2</v>
      </c>
      <c r="U1030" s="18">
        <f t="shared" si="236"/>
        <v>-8.6159792003062952E-2</v>
      </c>
      <c r="V1030" s="18">
        <f t="shared" si="237"/>
        <v>-8.6159792003062952E-2</v>
      </c>
      <c r="W1030" s="18" t="str">
        <f t="shared" si="238"/>
        <v/>
      </c>
      <c r="X1030" s="16" t="str">
        <f>IF(W1030&lt;0,COUNTIF($V$2:V1030,W1030),"")</f>
        <v/>
      </c>
      <c r="Y1030" s="16" t="str">
        <f>IF(W1030&lt;0,COUNTIF(U1030:$U$1045,W1030)-1,"")</f>
        <v/>
      </c>
      <c r="Z1030" s="20" t="str">
        <f t="shared" si="239"/>
        <v/>
      </c>
    </row>
    <row r="1031" spans="7:26" x14ac:dyDescent="0.2">
      <c r="G1031" s="15">
        <v>40817</v>
      </c>
      <c r="H1031" s="3">
        <v>0.11314200000000001</v>
      </c>
      <c r="I1031" s="3">
        <v>9.1279999999999996E-4</v>
      </c>
      <c r="J1031" s="3">
        <v>-2.0626830000000001E-3</v>
      </c>
      <c r="K1031" s="3">
        <f t="shared" si="227"/>
        <v>0.11314200000000001</v>
      </c>
      <c r="L1031" s="3">
        <f t="shared" si="228"/>
        <v>1.1131420000000001</v>
      </c>
      <c r="M1031" s="3">
        <f t="shared" si="229"/>
        <v>9.1279999999999996E-4</v>
      </c>
      <c r="N1031" s="3">
        <f t="shared" si="230"/>
        <v>1.0009128</v>
      </c>
      <c r="O1031" s="3">
        <f t="shared" si="231"/>
        <v>-2.0626830000000001E-3</v>
      </c>
      <c r="P1031" s="3">
        <f t="shared" si="232"/>
        <v>0.99793731699999999</v>
      </c>
      <c r="Q1031" s="3">
        <f t="shared" si="233"/>
        <v>6.8250320000000003E-2</v>
      </c>
      <c r="R1031" s="3">
        <f t="shared" si="234"/>
        <v>1.06825032</v>
      </c>
      <c r="S1031" s="17">
        <f t="shared" si="235"/>
        <v>346.36438273986136</v>
      </c>
      <c r="T1031" s="18">
        <f>IF(S1031&lt;MAX(S$2:S1031),(S1031-MAX($S$2:S1031))/MAX($S$2:S1031),"")</f>
        <v>-2.3789905378405453E-2</v>
      </c>
      <c r="U1031" s="18">
        <f t="shared" si="236"/>
        <v>-8.6159792003062952E-2</v>
      </c>
      <c r="V1031" s="18">
        <f t="shared" si="237"/>
        <v>-2.4024976769190364E-2</v>
      </c>
      <c r="W1031" s="18" t="str">
        <f t="shared" si="238"/>
        <v/>
      </c>
      <c r="X1031" s="16" t="str">
        <f>IF(W1031&lt;0,COUNTIF($V$2:V1031,W1031),"")</f>
        <v/>
      </c>
      <c r="Y1031" s="16" t="str">
        <f>IF(W1031&lt;0,COUNTIF(U1031:$U$1045,W1031)-1,"")</f>
        <v/>
      </c>
      <c r="Z1031" s="20" t="str">
        <f t="shared" si="239"/>
        <v/>
      </c>
    </row>
    <row r="1032" spans="7:26" x14ac:dyDescent="0.2">
      <c r="G1032" s="15">
        <v>40848</v>
      </c>
      <c r="H1032" s="3">
        <v>-2.7750000000000001E-3</v>
      </c>
      <c r="I1032" s="3">
        <v>3.5604999999999999E-3</v>
      </c>
      <c r="J1032" s="3">
        <v>-8.4356100000000005E-4</v>
      </c>
      <c r="K1032" s="3">
        <f t="shared" si="227"/>
        <v>-2.7750000000000001E-3</v>
      </c>
      <c r="L1032" s="3">
        <f t="shared" si="228"/>
        <v>0.99722500000000003</v>
      </c>
      <c r="M1032" s="3">
        <f t="shared" si="229"/>
        <v>3.5604999999999999E-3</v>
      </c>
      <c r="N1032" s="3">
        <f t="shared" si="230"/>
        <v>1.0035605000000001</v>
      </c>
      <c r="O1032" s="3">
        <f t="shared" si="231"/>
        <v>-8.4356100000000005E-4</v>
      </c>
      <c r="P1032" s="3">
        <f t="shared" si="232"/>
        <v>0.99915643899999995</v>
      </c>
      <c r="Q1032" s="3">
        <f t="shared" si="233"/>
        <v>-2.408E-4</v>
      </c>
      <c r="R1032" s="3">
        <f t="shared" si="234"/>
        <v>0.99975919999999996</v>
      </c>
      <c r="S1032" s="17">
        <f t="shared" si="235"/>
        <v>346.28097819649759</v>
      </c>
      <c r="T1032" s="18">
        <f>IF(S1032&lt;MAX(S$2:S1032),(S1032-MAX($S$2:S1032))/MAX($S$2:S1032),"")</f>
        <v>-2.4024976769190364E-2</v>
      </c>
      <c r="U1032" s="18">
        <f t="shared" si="236"/>
        <v>-8.6159792003062952E-2</v>
      </c>
      <c r="V1032" s="18">
        <f t="shared" si="237"/>
        <v>-2.4024976769190364E-2</v>
      </c>
      <c r="W1032" s="18" t="str">
        <f t="shared" si="238"/>
        <v/>
      </c>
      <c r="X1032" s="16" t="str">
        <f>IF(W1032&lt;0,COUNTIF($V$2:V1032,W1032),"")</f>
        <v/>
      </c>
      <c r="Y1032" s="16" t="str">
        <f>IF(W1032&lt;0,COUNTIF(U1032:$U$1045,W1032)-1,"")</f>
        <v/>
      </c>
      <c r="Z1032" s="20" t="str">
        <f t="shared" si="239"/>
        <v/>
      </c>
    </row>
    <row r="1033" spans="7:26" x14ac:dyDescent="0.2">
      <c r="G1033" s="15">
        <v>40878</v>
      </c>
      <c r="H1033" s="3">
        <v>8.1650000000000004E-3</v>
      </c>
      <c r="I1033" s="3">
        <v>4.9420000000000002E-3</v>
      </c>
      <c r="J1033" s="3">
        <v>-2.4665160000000002E-3</v>
      </c>
      <c r="K1033" s="3">
        <f t="shared" si="227"/>
        <v>8.1650000000000004E-3</v>
      </c>
      <c r="L1033" s="3">
        <f t="shared" si="228"/>
        <v>1.008165</v>
      </c>
      <c r="M1033" s="3">
        <f t="shared" si="229"/>
        <v>4.9420000000000002E-3</v>
      </c>
      <c r="N1033" s="3">
        <f t="shared" si="230"/>
        <v>1.004942</v>
      </c>
      <c r="O1033" s="3">
        <f t="shared" si="231"/>
        <v>-2.4665160000000002E-3</v>
      </c>
      <c r="P1033" s="3">
        <f t="shared" si="232"/>
        <v>0.99753348399999997</v>
      </c>
      <c r="Q1033" s="3">
        <f t="shared" si="233"/>
        <v>6.8757999999999996E-3</v>
      </c>
      <c r="R1033" s="3">
        <f t="shared" si="234"/>
        <v>1.0068758</v>
      </c>
      <c r="S1033" s="17">
        <f t="shared" si="235"/>
        <v>348.66193694638105</v>
      </c>
      <c r="T1033" s="18">
        <f>IF(S1033&lt;MAX(S$2:S1033),(S1033-MAX($S$2:S1033))/MAX($S$2:S1033),"")</f>
        <v>-1.7314367704460008E-2</v>
      </c>
      <c r="U1033" s="18">
        <f t="shared" si="236"/>
        <v>-8.6159792003062952E-2</v>
      </c>
      <c r="V1033" s="18">
        <f t="shared" si="237"/>
        <v>-1.7314367704460008E-2</v>
      </c>
      <c r="W1033" s="18" t="str">
        <f t="shared" si="238"/>
        <v/>
      </c>
      <c r="X1033" s="16" t="str">
        <f>IF(W1033&lt;0,COUNTIF($V$2:V1033,W1033),"")</f>
        <v/>
      </c>
      <c r="Y1033" s="16" t="str">
        <f>IF(W1033&lt;0,COUNTIF(U1033:$U$1045,W1033)-1,"")</f>
        <v/>
      </c>
      <c r="Z1033" s="20" t="str">
        <f t="shared" si="239"/>
        <v/>
      </c>
    </row>
    <row r="1034" spans="7:26" x14ac:dyDescent="0.2">
      <c r="G1034" s="15">
        <v>40909</v>
      </c>
      <c r="H1034" s="3">
        <v>5.0028999999999997E-2</v>
      </c>
      <c r="I1034" s="3">
        <v>7.9611999999999999E-3</v>
      </c>
      <c r="J1034" s="3">
        <v>4.4001910000000003E-3</v>
      </c>
      <c r="K1034" s="3">
        <f t="shared" si="227"/>
        <v>5.0028999999999997E-2</v>
      </c>
      <c r="L1034" s="3">
        <f t="shared" si="228"/>
        <v>1.0500290000000001</v>
      </c>
      <c r="M1034" s="3">
        <f t="shared" si="229"/>
        <v>7.9611999999999999E-3</v>
      </c>
      <c r="N1034" s="3">
        <f t="shared" si="230"/>
        <v>1.0079612</v>
      </c>
      <c r="O1034" s="3">
        <f t="shared" si="231"/>
        <v>4.4001910000000003E-3</v>
      </c>
      <c r="P1034" s="3">
        <f t="shared" si="232"/>
        <v>1.004400191</v>
      </c>
      <c r="Q1034" s="3">
        <f t="shared" si="233"/>
        <v>3.3201879999999996E-2</v>
      </c>
      <c r="R1034" s="3">
        <f t="shared" si="234"/>
        <v>1.03320188</v>
      </c>
      <c r="S1034" s="17">
        <f t="shared" si="235"/>
        <v>360.23816873744238</v>
      </c>
      <c r="T1034" s="18" t="str">
        <f>IF(S1034&lt;MAX(S$2:S1034),(S1034-MAX($S$2:S1034))/MAX($S$2:S1034),"")</f>
        <v/>
      </c>
      <c r="U1034" s="18" t="str">
        <f t="shared" si="236"/>
        <v/>
      </c>
      <c r="V1034" s="18" t="str">
        <f t="shared" si="237"/>
        <v/>
      </c>
      <c r="W1034" s="18" t="str">
        <f t="shared" si="238"/>
        <v/>
      </c>
      <c r="X1034" s="16" t="str">
        <f>IF(W1034&lt;0,COUNTIF($V$2:V1034,W1034),"")</f>
        <v/>
      </c>
      <c r="Y1034" s="16" t="str">
        <f>IF(W1034&lt;0,COUNTIF(U1034:$U$1045,W1034)-1,"")</f>
        <v/>
      </c>
      <c r="Z1034" s="20" t="str">
        <f t="shared" si="239"/>
        <v/>
      </c>
    </row>
    <row r="1035" spans="7:26" x14ac:dyDescent="0.2">
      <c r="G1035" s="15">
        <v>40940</v>
      </c>
      <c r="H1035" s="3">
        <v>4.4158999999999997E-2</v>
      </c>
      <c r="I1035" s="3">
        <v>-5.2370000000000003E-3</v>
      </c>
      <c r="J1035" s="3">
        <v>4.4029739999999996E-3</v>
      </c>
      <c r="K1035" s="3">
        <f t="shared" si="227"/>
        <v>4.4158999999999997E-2</v>
      </c>
      <c r="L1035" s="3">
        <f t="shared" si="228"/>
        <v>1.0441590000000001</v>
      </c>
      <c r="M1035" s="3">
        <f t="shared" si="229"/>
        <v>-5.2370000000000003E-3</v>
      </c>
      <c r="N1035" s="3">
        <f t="shared" si="230"/>
        <v>0.99476299999999995</v>
      </c>
      <c r="O1035" s="3">
        <f t="shared" si="231"/>
        <v>4.4029739999999996E-3</v>
      </c>
      <c r="P1035" s="3">
        <f t="shared" si="232"/>
        <v>1.004402974</v>
      </c>
      <c r="Q1035" s="3">
        <f t="shared" si="233"/>
        <v>2.4400599999999998E-2</v>
      </c>
      <c r="R1035" s="3">
        <f t="shared" si="234"/>
        <v>1.0244006000000001</v>
      </c>
      <c r="S1035" s="17">
        <f t="shared" si="235"/>
        <v>369.02819619753723</v>
      </c>
      <c r="T1035" s="18" t="str">
        <f>IF(S1035&lt;MAX(S$2:S1035),(S1035-MAX($S$2:S1035))/MAX($S$2:S1035),"")</f>
        <v/>
      </c>
      <c r="U1035" s="18" t="str">
        <f t="shared" si="236"/>
        <v/>
      </c>
      <c r="V1035" s="18" t="str">
        <f t="shared" si="237"/>
        <v/>
      </c>
      <c r="W1035" s="18" t="str">
        <f t="shared" si="238"/>
        <v/>
      </c>
      <c r="X1035" s="16" t="str">
        <f>IF(W1035&lt;0,COUNTIF($V$2:V1035,W1035),"")</f>
        <v/>
      </c>
      <c r="Y1035" s="16" t="str">
        <f>IF(W1035&lt;0,COUNTIF(U1035:$U$1045,W1035)-1,"")</f>
        <v/>
      </c>
      <c r="Z1035" s="20" t="str">
        <f t="shared" si="239"/>
        <v/>
      </c>
    </row>
    <row r="1036" spans="7:26" x14ac:dyDescent="0.2">
      <c r="G1036" s="15">
        <v>40969</v>
      </c>
      <c r="H1036" s="3">
        <v>2.9907E-2</v>
      </c>
      <c r="I1036" s="3">
        <v>-7.0429999999999998E-3</v>
      </c>
      <c r="J1036" s="3">
        <v>7.5945589999999999E-3</v>
      </c>
      <c r="K1036" s="3">
        <f t="shared" si="227"/>
        <v>2.9907E-2</v>
      </c>
      <c r="L1036" s="3">
        <f t="shared" si="228"/>
        <v>1.0299069999999999</v>
      </c>
      <c r="M1036" s="3">
        <f t="shared" si="229"/>
        <v>-7.0429999999999998E-3</v>
      </c>
      <c r="N1036" s="3">
        <f t="shared" si="230"/>
        <v>0.99295699999999998</v>
      </c>
      <c r="O1036" s="3">
        <f t="shared" si="231"/>
        <v>7.5945589999999999E-3</v>
      </c>
      <c r="P1036" s="3">
        <f t="shared" si="232"/>
        <v>1.0075945589999999</v>
      </c>
      <c r="Q1036" s="3">
        <f t="shared" si="233"/>
        <v>1.5127E-2</v>
      </c>
      <c r="R1036" s="3">
        <f t="shared" si="234"/>
        <v>1.0151269999999999</v>
      </c>
      <c r="S1036" s="17">
        <f t="shared" si="235"/>
        <v>374.61048572141732</v>
      </c>
      <c r="T1036" s="18" t="str">
        <f>IF(S1036&lt;MAX(S$2:S1036),(S1036-MAX($S$2:S1036))/MAX($S$2:S1036),"")</f>
        <v/>
      </c>
      <c r="U1036" s="18" t="str">
        <f t="shared" si="236"/>
        <v/>
      </c>
      <c r="V1036" s="18" t="str">
        <f t="shared" si="237"/>
        <v/>
      </c>
      <c r="W1036" s="18" t="str">
        <f t="shared" si="238"/>
        <v/>
      </c>
      <c r="X1036" s="16" t="str">
        <f>IF(W1036&lt;0,COUNTIF($V$2:V1036,W1036),"")</f>
        <v/>
      </c>
      <c r="Y1036" s="16" t="str">
        <f>IF(W1036&lt;0,COUNTIF(U1036:$U$1045,W1036)-1,"")</f>
        <v/>
      </c>
      <c r="Z1036" s="20" t="str">
        <f t="shared" si="239"/>
        <v/>
      </c>
    </row>
    <row r="1037" spans="7:26" x14ac:dyDescent="0.2">
      <c r="G1037" s="15">
        <v>41000</v>
      </c>
      <c r="H1037" s="3">
        <v>-7.8530000000000006E-3</v>
      </c>
      <c r="I1037" s="3">
        <v>1.28997E-2</v>
      </c>
      <c r="J1037" s="3">
        <v>3.0210300000000001E-3</v>
      </c>
      <c r="K1037" s="3">
        <f t="shared" si="227"/>
        <v>-7.8530000000000006E-3</v>
      </c>
      <c r="L1037" s="3">
        <f t="shared" si="228"/>
        <v>0.992147</v>
      </c>
      <c r="M1037" s="3">
        <f t="shared" si="229"/>
        <v>1.28997E-2</v>
      </c>
      <c r="N1037" s="3">
        <f t="shared" si="230"/>
        <v>1.0128997</v>
      </c>
      <c r="O1037" s="3">
        <f t="shared" si="231"/>
        <v>3.0210300000000001E-3</v>
      </c>
      <c r="P1037" s="3">
        <f t="shared" si="232"/>
        <v>1.00302103</v>
      </c>
      <c r="Q1037" s="3">
        <f t="shared" si="233"/>
        <v>4.4808000000000001E-4</v>
      </c>
      <c r="R1037" s="3">
        <f t="shared" si="234"/>
        <v>1.00044808</v>
      </c>
      <c r="S1037" s="17">
        <f t="shared" si="235"/>
        <v>374.77834118785938</v>
      </c>
      <c r="T1037" s="18" t="str">
        <f>IF(S1037&lt;MAX(S$2:S1037),(S1037-MAX($S$2:S1037))/MAX($S$2:S1037),"")</f>
        <v/>
      </c>
      <c r="U1037" s="18" t="str">
        <f t="shared" si="236"/>
        <v/>
      </c>
      <c r="V1037" s="18" t="str">
        <f t="shared" si="237"/>
        <v/>
      </c>
      <c r="W1037" s="18" t="str">
        <f t="shared" si="238"/>
        <v/>
      </c>
      <c r="X1037" s="16" t="str">
        <f>IF(W1037&lt;0,COUNTIF($V$2:V1037,W1037),"")</f>
        <v/>
      </c>
      <c r="Y1037" s="16" t="str">
        <f>IF(W1037&lt;0,COUNTIF(U1037:$U$1045,W1037)-1,"")</f>
        <v/>
      </c>
      <c r="Z1037" s="20" t="str">
        <f t="shared" si="239"/>
        <v/>
      </c>
    </row>
    <row r="1038" spans="7:26" x14ac:dyDescent="0.2">
      <c r="G1038" s="15">
        <v>41030</v>
      </c>
      <c r="H1038" s="3">
        <v>-6.2223000000000001E-2</v>
      </c>
      <c r="I1038" s="3">
        <v>8.2504999999999992E-3</v>
      </c>
      <c r="J1038" s="3">
        <v>-1.1734790000000001E-3</v>
      </c>
      <c r="K1038" s="3">
        <f t="shared" si="227"/>
        <v>-6.2223000000000001E-2</v>
      </c>
      <c r="L1038" s="3">
        <f t="shared" si="228"/>
        <v>0.93777699999999997</v>
      </c>
      <c r="M1038" s="3">
        <f t="shared" si="229"/>
        <v>8.2504999999999992E-3</v>
      </c>
      <c r="N1038" s="3">
        <f t="shared" si="230"/>
        <v>1.0082504999999999</v>
      </c>
      <c r="O1038" s="3">
        <f t="shared" si="231"/>
        <v>-1.1734790000000001E-3</v>
      </c>
      <c r="P1038" s="3">
        <f t="shared" si="232"/>
        <v>0.99882652100000002</v>
      </c>
      <c r="Q1038" s="3">
        <f t="shared" si="233"/>
        <v>-3.4033599999999997E-2</v>
      </c>
      <c r="R1038" s="3">
        <f t="shared" si="234"/>
        <v>0.9659664</v>
      </c>
      <c r="S1038" s="17">
        <f t="shared" si="235"/>
        <v>362.02328503520823</v>
      </c>
      <c r="T1038" s="18">
        <f>IF(S1038&lt;MAX(S$2:S1038),(S1038-MAX($S$2:S1038))/MAX($S$2:S1038),"")</f>
        <v>-3.4033600000000053E-2</v>
      </c>
      <c r="U1038" s="18">
        <f t="shared" si="236"/>
        <v>-3.4033600000000053E-2</v>
      </c>
      <c r="V1038" s="18">
        <f t="shared" si="237"/>
        <v>-3.4033600000000053E-2</v>
      </c>
      <c r="W1038" s="18" t="str">
        <f t="shared" si="238"/>
        <v/>
      </c>
      <c r="X1038" s="16" t="str">
        <f>IF(W1038&lt;0,COUNTIF($V$2:V1038,W1038),"")</f>
        <v/>
      </c>
      <c r="Y1038" s="16" t="str">
        <f>IF(W1038&lt;0,COUNTIF(U1038:$U$1045,W1038)-1,"")</f>
        <v/>
      </c>
      <c r="Z1038" s="20" t="str">
        <f t="shared" si="239"/>
        <v/>
      </c>
    </row>
    <row r="1039" spans="7:26" x14ac:dyDescent="0.2">
      <c r="G1039" s="15">
        <v>41061</v>
      </c>
      <c r="H1039" s="3">
        <v>3.8603999999999999E-2</v>
      </c>
      <c r="I1039" s="3">
        <v>-1.9581999999999998E-3</v>
      </c>
      <c r="J1039" s="3">
        <v>-1.4663969999999999E-3</v>
      </c>
      <c r="K1039" s="3">
        <f t="shared" si="227"/>
        <v>3.8603999999999999E-2</v>
      </c>
      <c r="L1039" s="3">
        <f t="shared" si="228"/>
        <v>1.0386040000000001</v>
      </c>
      <c r="M1039" s="3">
        <f t="shared" si="229"/>
        <v>-1.9581999999999998E-3</v>
      </c>
      <c r="N1039" s="3">
        <f t="shared" si="230"/>
        <v>0.99804179999999998</v>
      </c>
      <c r="O1039" s="3">
        <f t="shared" si="231"/>
        <v>-1.4663969999999999E-3</v>
      </c>
      <c r="P1039" s="3">
        <f t="shared" si="232"/>
        <v>0.99853360300000005</v>
      </c>
      <c r="Q1039" s="3">
        <f t="shared" si="233"/>
        <v>2.2379119999999999E-2</v>
      </c>
      <c r="R1039" s="3">
        <f t="shared" si="234"/>
        <v>1.0223791200000001</v>
      </c>
      <c r="S1039" s="17">
        <f t="shared" si="235"/>
        <v>370.12504757380538</v>
      </c>
      <c r="T1039" s="18">
        <f>IF(S1039&lt;MAX(S$2:S1039),(S1039-MAX($S$2:S1039))/MAX($S$2:S1039),"")</f>
        <v>-1.2416122018432016E-2</v>
      </c>
      <c r="U1039" s="18">
        <f t="shared" si="236"/>
        <v>-3.4033600000000053E-2</v>
      </c>
      <c r="V1039" s="18">
        <f t="shared" si="237"/>
        <v>-1.2416122018432016E-2</v>
      </c>
      <c r="W1039" s="18" t="str">
        <f t="shared" si="238"/>
        <v/>
      </c>
      <c r="X1039" s="16" t="str">
        <f>IF(W1039&lt;0,COUNTIF($V$2:V1039,W1039),"")</f>
        <v/>
      </c>
      <c r="Y1039" s="16" t="str">
        <f>IF(W1039&lt;0,COUNTIF(U1039:$U$1045,W1039)-1,"")</f>
        <v/>
      </c>
      <c r="Z1039" s="20" t="str">
        <f t="shared" si="239"/>
        <v/>
      </c>
    </row>
    <row r="1040" spans="7:26" x14ac:dyDescent="0.2">
      <c r="G1040" s="15">
        <v>41091</v>
      </c>
      <c r="H1040" s="3">
        <v>8.7569999999999992E-3</v>
      </c>
      <c r="I1040" s="3">
        <v>7.7301999999999996E-3</v>
      </c>
      <c r="J1040" s="3">
        <v>-1.629786E-3</v>
      </c>
      <c r="K1040" s="3">
        <f t="shared" si="227"/>
        <v>8.7569999999999992E-3</v>
      </c>
      <c r="L1040" s="3">
        <f t="shared" si="228"/>
        <v>1.0087569999999999</v>
      </c>
      <c r="M1040" s="3">
        <f t="shared" si="229"/>
        <v>7.7301999999999996E-3</v>
      </c>
      <c r="N1040" s="3">
        <f t="shared" si="230"/>
        <v>1.0077301999999999</v>
      </c>
      <c r="O1040" s="3">
        <f t="shared" si="231"/>
        <v>-1.629786E-3</v>
      </c>
      <c r="P1040" s="3">
        <f t="shared" si="232"/>
        <v>0.99837021400000003</v>
      </c>
      <c r="Q1040" s="3">
        <f t="shared" si="233"/>
        <v>8.3462799999999993E-3</v>
      </c>
      <c r="R1040" s="3">
        <f t="shared" si="234"/>
        <v>1.00834628</v>
      </c>
      <c r="S1040" s="17">
        <f t="shared" si="235"/>
        <v>373.21421485586967</v>
      </c>
      <c r="T1040" s="18">
        <f>IF(S1040&lt;MAX(S$2:S1040),(S1040-MAX($S$2:S1040))/MAX($S$2:S1040),"")</f>
        <v>-4.173470449312028E-3</v>
      </c>
      <c r="U1040" s="18">
        <f t="shared" si="236"/>
        <v>-3.4033600000000053E-2</v>
      </c>
      <c r="V1040" s="18">
        <f t="shared" si="237"/>
        <v>-4.173470449312028E-3</v>
      </c>
      <c r="W1040" s="18" t="str">
        <f t="shared" si="238"/>
        <v/>
      </c>
      <c r="X1040" s="16" t="str">
        <f>IF(W1040&lt;0,COUNTIF($V$2:V1040,W1040),"")</f>
        <v/>
      </c>
      <c r="Y1040" s="16" t="str">
        <f>IF(W1040&lt;0,COUNTIF(U1040:$U$1045,W1040)-1,"")</f>
        <v/>
      </c>
      <c r="Z1040" s="20" t="str">
        <f t="shared" si="239"/>
        <v/>
      </c>
    </row>
    <row r="1041" spans="7:26" x14ac:dyDescent="0.2">
      <c r="G1041" s="15">
        <v>41122</v>
      </c>
      <c r="H1041" s="3">
        <v>2.5373E-2</v>
      </c>
      <c r="I1041" s="3">
        <v>1.5027E-3</v>
      </c>
      <c r="J1041" s="3">
        <v>5.5651579999999997E-3</v>
      </c>
      <c r="K1041" s="3">
        <f t="shared" si="227"/>
        <v>2.5373E-2</v>
      </c>
      <c r="L1041" s="3">
        <f t="shared" si="228"/>
        <v>1.0253730000000001</v>
      </c>
      <c r="M1041" s="3">
        <f t="shared" si="229"/>
        <v>1.5027E-3</v>
      </c>
      <c r="N1041" s="3">
        <f t="shared" si="230"/>
        <v>1.0015027000000001</v>
      </c>
      <c r="O1041" s="3">
        <f t="shared" si="231"/>
        <v>5.5651579999999997E-3</v>
      </c>
      <c r="P1041" s="3">
        <f t="shared" si="232"/>
        <v>1.005565158</v>
      </c>
      <c r="Q1041" s="3">
        <f t="shared" si="233"/>
        <v>1.582488E-2</v>
      </c>
      <c r="R1041" s="3">
        <f t="shared" si="234"/>
        <v>1.01582488</v>
      </c>
      <c r="S1041" s="17">
        <f t="shared" si="235"/>
        <v>379.12028502025805</v>
      </c>
      <c r="T1041" s="18" t="str">
        <f>IF(S1041&lt;MAX(S$2:S1041),(S1041-MAX($S$2:S1041))/MAX($S$2:S1041),"")</f>
        <v/>
      </c>
      <c r="U1041" s="18" t="str">
        <f t="shared" si="236"/>
        <v/>
      </c>
      <c r="V1041" s="18" t="str">
        <f t="shared" si="237"/>
        <v/>
      </c>
      <c r="W1041" s="18" t="str">
        <f t="shared" si="238"/>
        <v/>
      </c>
      <c r="X1041" s="16" t="str">
        <f>IF(W1041&lt;0,COUNTIF($V$2:V1041,W1041),"")</f>
        <v/>
      </c>
      <c r="Y1041" s="16" t="str">
        <f>IF(W1041&lt;0,COUNTIF(U1041:$U$1045,W1041)-1,"")</f>
        <v/>
      </c>
      <c r="Z1041" s="20" t="str">
        <f t="shared" si="239"/>
        <v/>
      </c>
    </row>
    <row r="1042" spans="7:26" x14ac:dyDescent="0.2">
      <c r="G1042" s="15">
        <v>41153</v>
      </c>
      <c r="H1042" s="3">
        <v>2.7446999999999999E-2</v>
      </c>
      <c r="I1042" s="3">
        <v>4.1760000000000001E-4</v>
      </c>
      <c r="J1042" s="3">
        <v>4.4622120000000001E-3</v>
      </c>
      <c r="K1042" s="3">
        <f t="shared" si="227"/>
        <v>2.7446999999999999E-2</v>
      </c>
      <c r="L1042" s="3">
        <f t="shared" si="228"/>
        <v>1.027447</v>
      </c>
      <c r="M1042" s="3">
        <f t="shared" si="229"/>
        <v>4.1760000000000001E-4</v>
      </c>
      <c r="N1042" s="3">
        <f t="shared" si="230"/>
        <v>1.0004176</v>
      </c>
      <c r="O1042" s="3">
        <f t="shared" si="231"/>
        <v>4.4622120000000001E-3</v>
      </c>
      <c r="P1042" s="3">
        <f t="shared" si="232"/>
        <v>1.004462212</v>
      </c>
      <c r="Q1042" s="3">
        <f t="shared" si="233"/>
        <v>1.6635239999999999E-2</v>
      </c>
      <c r="R1042" s="3">
        <f t="shared" si="234"/>
        <v>1.0166352400000001</v>
      </c>
      <c r="S1042" s="17">
        <f t="shared" si="235"/>
        <v>385.42704195043848</v>
      </c>
      <c r="T1042" s="18" t="str">
        <f>IF(S1042&lt;MAX(S$2:S1042),(S1042-MAX($S$2:S1042))/MAX($S$2:S1042),"")</f>
        <v/>
      </c>
      <c r="U1042" s="18" t="str">
        <f t="shared" si="236"/>
        <v/>
      </c>
      <c r="V1042" s="18" t="str">
        <f t="shared" si="237"/>
        <v/>
      </c>
      <c r="W1042" s="18" t="str">
        <f t="shared" si="238"/>
        <v/>
      </c>
      <c r="X1042" s="16" t="str">
        <f>IF(W1042&lt;0,COUNTIF($V$2:V1042,W1042),"")</f>
        <v/>
      </c>
      <c r="Y1042" s="16" t="str">
        <f>IF(W1042&lt;0,COUNTIF(U1042:$U$1045,W1042)-1,"")</f>
        <v/>
      </c>
      <c r="Z1042" s="20" t="str">
        <f t="shared" si="239"/>
        <v/>
      </c>
    </row>
    <row r="1043" spans="7:26" x14ac:dyDescent="0.2">
      <c r="G1043" s="15">
        <v>41183</v>
      </c>
      <c r="H1043" s="3">
        <v>-1.6809000000000001E-2</v>
      </c>
      <c r="I1043" s="3">
        <v>-2.3760999999999999E-3</v>
      </c>
      <c r="J1043" s="3">
        <v>-3.8892499999999998E-4</v>
      </c>
      <c r="K1043" s="3">
        <f t="shared" si="227"/>
        <v>-1.6809000000000001E-2</v>
      </c>
      <c r="L1043" s="3">
        <f t="shared" si="228"/>
        <v>0.98319100000000004</v>
      </c>
      <c r="M1043" s="3">
        <f t="shared" si="229"/>
        <v>-2.3760999999999999E-3</v>
      </c>
      <c r="N1043" s="3">
        <f t="shared" si="230"/>
        <v>0.99762390000000001</v>
      </c>
      <c r="O1043" s="3">
        <f t="shared" si="231"/>
        <v>-3.8892499999999998E-4</v>
      </c>
      <c r="P1043" s="3">
        <f t="shared" si="232"/>
        <v>0.99961107500000002</v>
      </c>
      <c r="Q1043" s="3">
        <f t="shared" si="233"/>
        <v>-1.103584E-2</v>
      </c>
      <c r="R1043" s="3">
        <f t="shared" si="234"/>
        <v>0.98896415999999998</v>
      </c>
      <c r="S1043" s="17">
        <f t="shared" si="235"/>
        <v>381.17353078380012</v>
      </c>
      <c r="T1043" s="18">
        <f>IF(S1043&lt;MAX(S$2:S1043),(S1043-MAX($S$2:S1043))/MAX($S$2:S1043),"")</f>
        <v>-1.1035840000000088E-2</v>
      </c>
      <c r="U1043" s="18">
        <f t="shared" si="236"/>
        <v>-1.1035840000000088E-2</v>
      </c>
      <c r="V1043" s="18">
        <f t="shared" si="237"/>
        <v>-1.1035840000000088E-2</v>
      </c>
      <c r="W1043" s="18" t="str">
        <f t="shared" si="238"/>
        <v/>
      </c>
      <c r="X1043" s="16" t="str">
        <f>IF(W1043&lt;0,COUNTIF($V$2:V1043,W1043),"")</f>
        <v/>
      </c>
      <c r="Y1043" s="16" t="str">
        <f>IF(W1043&lt;0,COUNTIF(U1043:$U$1045,W1043)-1,"")</f>
        <v/>
      </c>
      <c r="Z1043" s="20" t="str">
        <f t="shared" si="239"/>
        <v/>
      </c>
    </row>
    <row r="1044" spans="7:26" x14ac:dyDescent="0.2">
      <c r="G1044" s="15">
        <v>41214</v>
      </c>
      <c r="H1044" s="3">
        <v>7.4580000000000002E-3</v>
      </c>
      <c r="I1044" s="3">
        <v>4.7872000000000001E-3</v>
      </c>
      <c r="J1044" s="3">
        <v>-4.7380870000000002E-3</v>
      </c>
      <c r="K1044" s="3">
        <f t="shared" si="227"/>
        <v>7.4580000000000002E-3</v>
      </c>
      <c r="L1044" s="3">
        <f t="shared" si="228"/>
        <v>1.007458</v>
      </c>
      <c r="M1044" s="3">
        <f t="shared" si="229"/>
        <v>4.7872000000000001E-3</v>
      </c>
      <c r="N1044" s="3">
        <f t="shared" si="230"/>
        <v>1.0047872</v>
      </c>
      <c r="O1044" s="3">
        <f t="shared" si="231"/>
        <v>-4.7380870000000002E-3</v>
      </c>
      <c r="P1044" s="3">
        <f t="shared" si="232"/>
        <v>0.995261913</v>
      </c>
      <c r="Q1044" s="3">
        <f t="shared" si="233"/>
        <v>6.38968E-3</v>
      </c>
      <c r="R1044" s="3">
        <f t="shared" si="234"/>
        <v>1.0063896800000001</v>
      </c>
      <c r="S1044" s="17">
        <f t="shared" si="235"/>
        <v>383.60910766997875</v>
      </c>
      <c r="T1044" s="18">
        <f>IF(S1044&lt;MAX(S$2:S1044),(S1044-MAX($S$2:S1044))/MAX($S$2:S1044),"")</f>
        <v>-4.7166754861312759E-3</v>
      </c>
      <c r="U1044" s="18">
        <f t="shared" si="236"/>
        <v>-1.1035840000000088E-2</v>
      </c>
      <c r="V1044" s="18">
        <f t="shared" si="237"/>
        <v>-4.7166754861312759E-3</v>
      </c>
      <c r="W1044" s="18" t="str">
        <f t="shared" si="238"/>
        <v/>
      </c>
      <c r="X1044" s="16" t="str">
        <f>IF(W1044&lt;0,COUNTIF($V$2:V1044,W1044),"")</f>
        <v/>
      </c>
      <c r="Y1044" s="16" t="str">
        <f>IF(W1044&lt;0,COUNTIF(U1044:$U$1045,W1044)-1,"")</f>
        <v/>
      </c>
      <c r="Z1044" s="20" t="str">
        <f t="shared" si="239"/>
        <v/>
      </c>
    </row>
    <row r="1045" spans="7:26" x14ac:dyDescent="0.2">
      <c r="G1045" s="15">
        <v>41244</v>
      </c>
      <c r="H1045" s="3">
        <v>1.1298000000000001E-2</v>
      </c>
      <c r="I1045" s="3">
        <v>-3.1299000000000001E-3</v>
      </c>
      <c r="J1045" s="3">
        <v>-2.6930639999999998E-3</v>
      </c>
      <c r="K1045" s="3">
        <f t="shared" si="227"/>
        <v>1.1298000000000001E-2</v>
      </c>
      <c r="L1045" s="3">
        <f t="shared" si="228"/>
        <v>1.011298</v>
      </c>
      <c r="M1045" s="3">
        <f t="shared" si="229"/>
        <v>-3.1299000000000001E-3</v>
      </c>
      <c r="N1045" s="3">
        <f t="shared" si="230"/>
        <v>0.99687009999999998</v>
      </c>
      <c r="O1045" s="3">
        <f t="shared" si="231"/>
        <v>-2.6930639999999998E-3</v>
      </c>
      <c r="P1045" s="3">
        <f t="shared" si="232"/>
        <v>0.99730693599999998</v>
      </c>
      <c r="Q1045" s="3">
        <f t="shared" si="233"/>
        <v>5.5268400000000007E-3</v>
      </c>
      <c r="R1045" s="3">
        <f t="shared" si="234"/>
        <v>1.0055268399999999</v>
      </c>
      <c r="S1045" s="17">
        <f t="shared" si="235"/>
        <v>385.72925383061346</v>
      </c>
      <c r="T1045" s="18" t="str">
        <f>IF(S1045&lt;MAX(S$2:S1045),(S1045-MAX($S$2:S1045))/MAX($S$2:S1045),"")</f>
        <v/>
      </c>
      <c r="U1045" s="18" t="str">
        <f t="shared" si="236"/>
        <v/>
      </c>
      <c r="V1045" s="18" t="str">
        <f t="shared" si="237"/>
        <v/>
      </c>
      <c r="W1045" s="18" t="str">
        <f t="shared" si="238"/>
        <v/>
      </c>
      <c r="X1045" s="16" t="str">
        <f>IF(W1045&lt;0,COUNTIF($V$2:V1045,W1045),"")</f>
        <v/>
      </c>
      <c r="Y1045" s="16" t="str">
        <f>IF(W1045&lt;0,COUNTIF(U1045:$U$1045,W1045)-1,"")</f>
        <v/>
      </c>
      <c r="Z1045" s="20" t="str">
        <f t="shared" si="239"/>
        <v/>
      </c>
    </row>
    <row r="1046" spans="7:26" x14ac:dyDescent="0.2">
      <c r="G1046" s="15">
        <v>41275</v>
      </c>
      <c r="H1046" s="3">
        <v>5.7209000000000003E-2</v>
      </c>
      <c r="I1046" s="3">
        <v>-6.1288999999999996E-3</v>
      </c>
      <c r="J1046" s="3">
        <v>2.957304E-3</v>
      </c>
      <c r="K1046" s="3">
        <f t="shared" si="227"/>
        <v>5.7209000000000003E-2</v>
      </c>
      <c r="L1046" s="3">
        <f t="shared" si="228"/>
        <v>1.0572090000000001</v>
      </c>
      <c r="M1046" s="3">
        <f t="shared" si="229"/>
        <v>-6.1288999999999996E-3</v>
      </c>
      <c r="N1046" s="3">
        <f t="shared" si="230"/>
        <v>0.99387110000000001</v>
      </c>
      <c r="O1046" s="3">
        <f t="shared" si="231"/>
        <v>2.957304E-3</v>
      </c>
      <c r="P1046" s="3">
        <f t="shared" si="232"/>
        <v>1.0029573039999999</v>
      </c>
      <c r="Q1046" s="3">
        <f t="shared" si="233"/>
        <v>3.1873840000000001E-2</v>
      </c>
      <c r="R1046" s="3">
        <f t="shared" si="234"/>
        <v>1.03187384</v>
      </c>
      <c r="S1046" s="17">
        <f t="shared" si="235"/>
        <v>398.02392635052985</v>
      </c>
      <c r="T1046" s="18" t="str">
        <f>IF(S1046&lt;MAX(S$2:S1046),(S1046-MAX($S$2:S1046))/MAX($S$2:S1046),"")</f>
        <v/>
      </c>
      <c r="U1046" s="18" t="str">
        <f t="shared" si="236"/>
        <v/>
      </c>
      <c r="V1046" s="18" t="str">
        <f t="shared" si="237"/>
        <v/>
      </c>
      <c r="W1046" s="18" t="str">
        <f t="shared" si="238"/>
        <v/>
      </c>
      <c r="X1046" s="16" t="str">
        <f>IF(W1046&lt;0,COUNTIF($V$2:V1046,W1046),"")</f>
        <v/>
      </c>
      <c r="Y1046" s="16" t="str">
        <f>IF(W1046&lt;0,COUNTIF(U$1045:$U1046,W1046)-1,"")</f>
        <v/>
      </c>
      <c r="Z1046" s="20" t="str">
        <f t="shared" si="239"/>
        <v/>
      </c>
    </row>
    <row r="1047" spans="7:26" x14ac:dyDescent="0.2">
      <c r="G1047" s="15">
        <v>41306</v>
      </c>
      <c r="H1047" s="3">
        <v>1.2945E-2</v>
      </c>
      <c r="I1047" s="3">
        <v>6.4041999999999996E-3</v>
      </c>
      <c r="J1047" s="3">
        <v>8.1900299999999992E-3</v>
      </c>
      <c r="K1047" s="3">
        <f t="shared" si="227"/>
        <v>1.2945E-2</v>
      </c>
      <c r="L1047" s="3">
        <f t="shared" si="228"/>
        <v>1.012945</v>
      </c>
      <c r="M1047" s="3">
        <f t="shared" si="229"/>
        <v>6.4041999999999996E-3</v>
      </c>
      <c r="N1047" s="3">
        <f t="shared" si="230"/>
        <v>1.0064042</v>
      </c>
      <c r="O1047" s="3">
        <f t="shared" si="231"/>
        <v>8.1900299999999992E-3</v>
      </c>
      <c r="P1047" s="3">
        <f t="shared" si="232"/>
        <v>1.00819003</v>
      </c>
      <c r="Q1047" s="3">
        <f t="shared" si="233"/>
        <v>1.032868E-2</v>
      </c>
      <c r="R1047" s="3">
        <f t="shared" si="234"/>
        <v>1.01032868</v>
      </c>
      <c r="S1047" s="17">
        <f t="shared" si="235"/>
        <v>402.13498811814804</v>
      </c>
      <c r="T1047" s="18" t="str">
        <f>IF(S1047&lt;MAX(S$2:S1047),(S1047-MAX($S$2:S1047))/MAX($S$2:S1047),"")</f>
        <v/>
      </c>
      <c r="U1047" s="18" t="str">
        <f t="shared" si="236"/>
        <v/>
      </c>
      <c r="V1047" s="18" t="str">
        <f t="shared" si="237"/>
        <v/>
      </c>
      <c r="W1047" s="18" t="str">
        <f t="shared" si="238"/>
        <v/>
      </c>
      <c r="X1047" s="16" t="str">
        <f>IF(W1047&lt;0,COUNTIF($V$2:V1047,W1047),"")</f>
        <v/>
      </c>
      <c r="Y1047" s="16" t="str">
        <f>IF(W1047&lt;0,COUNTIF(U$1045:$U1047,W1047)-1,"")</f>
        <v/>
      </c>
      <c r="Z1047" s="20" t="str">
        <f t="shared" si="239"/>
        <v/>
      </c>
    </row>
    <row r="1048" spans="7:26" x14ac:dyDescent="0.2">
      <c r="G1048" s="15">
        <v>41334</v>
      </c>
      <c r="H1048" s="3">
        <v>4.0434999999999999E-2</v>
      </c>
      <c r="I1048" s="3">
        <v>2.7629999999999998E-3</v>
      </c>
      <c r="J1048" s="3">
        <v>2.6145090000000001E-3</v>
      </c>
      <c r="K1048" s="3">
        <f t="shared" si="227"/>
        <v>4.0434999999999999E-2</v>
      </c>
      <c r="L1048" s="3">
        <f t="shared" si="228"/>
        <v>1.040435</v>
      </c>
      <c r="M1048" s="3">
        <f t="shared" si="229"/>
        <v>2.7629999999999998E-3</v>
      </c>
      <c r="N1048" s="3">
        <f t="shared" si="230"/>
        <v>1.0027630000000001</v>
      </c>
      <c r="O1048" s="3">
        <f t="shared" si="231"/>
        <v>2.6145090000000001E-3</v>
      </c>
      <c r="P1048" s="3">
        <f t="shared" si="232"/>
        <v>1.002614509</v>
      </c>
      <c r="Q1048" s="3">
        <f t="shared" si="233"/>
        <v>2.5366199999999998E-2</v>
      </c>
      <c r="R1048" s="3">
        <f t="shared" si="234"/>
        <v>1.0253661999999999</v>
      </c>
      <c r="S1048" s="17">
        <f t="shared" si="235"/>
        <v>412.33562465375059</v>
      </c>
      <c r="T1048" s="18" t="str">
        <f>IF(S1048&lt;MAX(S$2:S1048),(S1048-MAX($S$2:S1048))/MAX($S$2:S1048),"")</f>
        <v/>
      </c>
      <c r="U1048" s="18" t="str">
        <f t="shared" si="236"/>
        <v/>
      </c>
      <c r="V1048" s="18" t="str">
        <f t="shared" si="237"/>
        <v/>
      </c>
      <c r="W1048" s="18" t="str">
        <f t="shared" si="238"/>
        <v/>
      </c>
      <c r="X1048" s="16" t="str">
        <f>IF(W1048&lt;0,COUNTIF($V$2:V1048,W1048),"")</f>
        <v/>
      </c>
      <c r="Y1048" s="16" t="str">
        <f>IF(W1048&lt;0,COUNTIF(U$1045:$U1048,W1048)-1,"")</f>
        <v/>
      </c>
      <c r="Z1048" s="20" t="str">
        <f t="shared" si="239"/>
        <v/>
      </c>
    </row>
    <row r="1049" spans="7:26" x14ac:dyDescent="0.2">
      <c r="G1049" s="15">
        <v>41365</v>
      </c>
      <c r="H1049" s="3">
        <v>1.5786999999999999E-2</v>
      </c>
      <c r="I1049" s="3">
        <v>6.0355000000000001E-3</v>
      </c>
      <c r="J1049" s="3">
        <v>-1.039639E-3</v>
      </c>
      <c r="K1049" s="3">
        <f t="shared" si="227"/>
        <v>1.5786999999999999E-2</v>
      </c>
      <c r="L1049" s="3">
        <f t="shared" si="228"/>
        <v>1.015787</v>
      </c>
      <c r="M1049" s="3">
        <f t="shared" si="229"/>
        <v>6.0355000000000001E-3</v>
      </c>
      <c r="N1049" s="3">
        <f t="shared" si="230"/>
        <v>1.0060355000000001</v>
      </c>
      <c r="O1049" s="3">
        <f t="shared" si="231"/>
        <v>-1.039639E-3</v>
      </c>
      <c r="P1049" s="3">
        <f t="shared" si="232"/>
        <v>0.99896036099999996</v>
      </c>
      <c r="Q1049" s="3">
        <f t="shared" si="233"/>
        <v>1.1886399999999998E-2</v>
      </c>
      <c r="R1049" s="3">
        <f t="shared" si="234"/>
        <v>1.0118864000000001</v>
      </c>
      <c r="S1049" s="17">
        <f t="shared" si="235"/>
        <v>417.23681082263494</v>
      </c>
      <c r="T1049" s="18" t="str">
        <f>IF(S1049&lt;MAX(S$2:S1049),(S1049-MAX($S$2:S1049))/MAX($S$2:S1049),"")</f>
        <v/>
      </c>
      <c r="U1049" s="18" t="str">
        <f t="shared" si="236"/>
        <v/>
      </c>
      <c r="V1049" s="18" t="str">
        <f t="shared" si="237"/>
        <v/>
      </c>
      <c r="W1049" s="18" t="str">
        <f t="shared" si="238"/>
        <v/>
      </c>
      <c r="X1049" s="16" t="str">
        <f>IF(W1049&lt;0,COUNTIF($V$2:V1049,W1049),"")</f>
        <v/>
      </c>
      <c r="Y1049" s="16" t="str">
        <f>IF(W1049&lt;0,COUNTIF(U$1045:$U1049,W1049)-1,"")</f>
        <v/>
      </c>
      <c r="Z1049" s="20" t="str">
        <f t="shared" si="239"/>
        <v/>
      </c>
    </row>
    <row r="1050" spans="7:26" x14ac:dyDescent="0.2">
      <c r="G1050" s="15">
        <v>41395</v>
      </c>
      <c r="H1050" s="3">
        <v>2.7154999999999999E-2</v>
      </c>
      <c r="I1050" s="3">
        <v>-1.6457300000000001E-2</v>
      </c>
      <c r="J1050" s="3">
        <v>1.780408E-3</v>
      </c>
      <c r="K1050" s="3">
        <f t="shared" si="227"/>
        <v>2.7154999999999999E-2</v>
      </c>
      <c r="L1050" s="3">
        <f t="shared" si="228"/>
        <v>1.027155</v>
      </c>
      <c r="M1050" s="3">
        <f t="shared" si="229"/>
        <v>-1.6457300000000001E-2</v>
      </c>
      <c r="N1050" s="3">
        <f t="shared" si="230"/>
        <v>0.98354269999999999</v>
      </c>
      <c r="O1050" s="3">
        <f t="shared" si="231"/>
        <v>1.780408E-3</v>
      </c>
      <c r="P1050" s="3">
        <f t="shared" si="232"/>
        <v>1.0017804079999999</v>
      </c>
      <c r="Q1050" s="3">
        <f t="shared" si="233"/>
        <v>9.7100799999999977E-3</v>
      </c>
      <c r="R1050" s="3">
        <f t="shared" si="234"/>
        <v>1.0097100800000001</v>
      </c>
      <c r="S1050" s="17">
        <f t="shared" si="235"/>
        <v>421.28821363466761</v>
      </c>
      <c r="T1050" s="18" t="str">
        <f>IF(S1050&lt;MAX(S$2:S1050),(S1050-MAX($S$2:S1050))/MAX($S$2:S1050),"")</f>
        <v/>
      </c>
      <c r="U1050" s="18" t="str">
        <f t="shared" si="236"/>
        <v/>
      </c>
      <c r="V1050" s="18" t="str">
        <f t="shared" si="237"/>
        <v/>
      </c>
      <c r="W1050" s="18" t="str">
        <f t="shared" si="238"/>
        <v/>
      </c>
      <c r="X1050" s="16" t="str">
        <f>IF(W1050&lt;0,COUNTIF($V$2:V1050,W1050),"")</f>
        <v/>
      </c>
      <c r="Y1050" s="16" t="str">
        <f>IF(W1050&lt;0,COUNTIF(U$1045:$U1050,W1050)-1,"")</f>
        <v/>
      </c>
      <c r="Z1050" s="20" t="str">
        <f t="shared" si="239"/>
        <v/>
      </c>
    </row>
    <row r="1051" spans="7:26" x14ac:dyDescent="0.2">
      <c r="G1051" s="15">
        <v>41426</v>
      </c>
      <c r="H1051" s="3">
        <v>-1.1068E-2</v>
      </c>
      <c r="I1051" s="3">
        <v>-1.3921299999999999E-2</v>
      </c>
      <c r="J1051" s="3">
        <v>2.399708E-3</v>
      </c>
      <c r="K1051" s="3">
        <f t="shared" si="227"/>
        <v>-1.1068E-2</v>
      </c>
      <c r="L1051" s="3">
        <f t="shared" si="228"/>
        <v>0.98893200000000003</v>
      </c>
      <c r="M1051" s="3">
        <f t="shared" si="229"/>
        <v>-1.3921299999999999E-2</v>
      </c>
      <c r="N1051" s="3">
        <f t="shared" si="230"/>
        <v>0.98607869999999997</v>
      </c>
      <c r="O1051" s="3">
        <f t="shared" si="231"/>
        <v>2.399708E-3</v>
      </c>
      <c r="P1051" s="3">
        <f t="shared" si="232"/>
        <v>1.002399708</v>
      </c>
      <c r="Q1051" s="3">
        <f t="shared" si="233"/>
        <v>-1.2209319999999999E-2</v>
      </c>
      <c r="R1051" s="3">
        <f t="shared" si="234"/>
        <v>0.98779068000000003</v>
      </c>
      <c r="S1051" s="17">
        <f t="shared" si="235"/>
        <v>416.14457102217358</v>
      </c>
      <c r="T1051" s="18">
        <f>IF(S1051&lt;MAX(S$2:S1051),(S1051-MAX($S$2:S1051))/MAX($S$2:S1051),"")</f>
        <v>-1.2209320000000034E-2</v>
      </c>
      <c r="U1051" s="18">
        <f t="shared" si="236"/>
        <v>-1.2209320000000034E-2</v>
      </c>
      <c r="V1051" s="18">
        <f t="shared" si="237"/>
        <v>-1.2209320000000034E-2</v>
      </c>
      <c r="W1051" s="18" t="str">
        <f t="shared" si="238"/>
        <v/>
      </c>
      <c r="X1051" s="16" t="str">
        <f>IF(W1051&lt;0,COUNTIF($V$2:V1051,W1051),"")</f>
        <v/>
      </c>
      <c r="Y1051" s="16" t="str">
        <f>IF(W1051&lt;0,COUNTIF(U$1045:$U1051,W1051)-1,"")</f>
        <v/>
      </c>
      <c r="Z1051" s="20" t="str">
        <f t="shared" si="239"/>
        <v/>
      </c>
    </row>
    <row r="1052" spans="7:26" x14ac:dyDescent="0.2">
      <c r="G1052" s="15">
        <v>41456</v>
      </c>
      <c r="H1052" s="3">
        <v>5.5215E-2</v>
      </c>
      <c r="I1052" s="3">
        <v>2.6346E-3</v>
      </c>
      <c r="J1052" s="3">
        <v>3.93998E-4</v>
      </c>
      <c r="K1052" s="3">
        <f t="shared" si="227"/>
        <v>5.5215E-2</v>
      </c>
      <c r="L1052" s="3">
        <f t="shared" si="228"/>
        <v>1.055215</v>
      </c>
      <c r="M1052" s="3">
        <f t="shared" si="229"/>
        <v>2.6346E-3</v>
      </c>
      <c r="N1052" s="3">
        <f t="shared" si="230"/>
        <v>1.0026345999999999</v>
      </c>
      <c r="O1052" s="3">
        <f t="shared" si="231"/>
        <v>3.93998E-4</v>
      </c>
      <c r="P1052" s="3">
        <f t="shared" si="232"/>
        <v>1.0003939980000001</v>
      </c>
      <c r="Q1052" s="3">
        <f t="shared" si="233"/>
        <v>3.4182839999999999E-2</v>
      </c>
      <c r="R1052" s="3">
        <f t="shared" si="234"/>
        <v>1.0341828399999999</v>
      </c>
      <c r="S1052" s="17">
        <f t="shared" si="235"/>
        <v>430.36957431029316</v>
      </c>
      <c r="T1052" s="18" t="str">
        <f>IF(S1052&lt;MAX(S$2:S1052),(S1052-MAX($S$2:S1052))/MAX($S$2:S1052),"")</f>
        <v/>
      </c>
      <c r="U1052" s="18" t="str">
        <f t="shared" si="236"/>
        <v/>
      </c>
      <c r="V1052" s="18" t="str">
        <f t="shared" si="237"/>
        <v/>
      </c>
      <c r="W1052" s="18" t="str">
        <f t="shared" si="238"/>
        <v/>
      </c>
      <c r="X1052" s="16" t="str">
        <f>IF(W1052&lt;0,COUNTIF($V$2:V1052,W1052),"")</f>
        <v/>
      </c>
      <c r="Y1052" s="16" t="str">
        <f>IF(W1052&lt;0,COUNTIF(U$1045:$U1052,W1052)-1,"")</f>
        <v/>
      </c>
      <c r="Z1052" s="20" t="str">
        <f t="shared" si="239"/>
        <v/>
      </c>
    </row>
    <row r="1053" spans="7:26" x14ac:dyDescent="0.2">
      <c r="G1053" s="15">
        <v>41487</v>
      </c>
      <c r="H1053" s="3">
        <v>-2.6893E-2</v>
      </c>
      <c r="I1053" s="3">
        <v>-7.3527000000000002E-3</v>
      </c>
      <c r="J1053" s="3">
        <v>1.2029320000000001E-3</v>
      </c>
      <c r="K1053" s="3">
        <f t="shared" si="227"/>
        <v>-2.6893E-2</v>
      </c>
      <c r="L1053" s="3">
        <f t="shared" si="228"/>
        <v>0.97310699999999994</v>
      </c>
      <c r="M1053" s="3">
        <f t="shared" si="229"/>
        <v>-7.3527000000000002E-3</v>
      </c>
      <c r="N1053" s="3">
        <f t="shared" si="230"/>
        <v>0.99264730000000001</v>
      </c>
      <c r="O1053" s="3">
        <f t="shared" si="231"/>
        <v>1.2029320000000001E-3</v>
      </c>
      <c r="P1053" s="3">
        <f t="shared" si="232"/>
        <v>1.001202932</v>
      </c>
      <c r="Q1053" s="3">
        <f t="shared" si="233"/>
        <v>-1.9076879999999997E-2</v>
      </c>
      <c r="R1053" s="3">
        <f t="shared" si="234"/>
        <v>0.98092312000000004</v>
      </c>
      <c r="S1053" s="17">
        <f t="shared" si="235"/>
        <v>422.15946558552463</v>
      </c>
      <c r="T1053" s="18">
        <f>IF(S1053&lt;MAX(S$2:S1053),(S1053-MAX($S$2:S1053))/MAX($S$2:S1053),"")</f>
        <v>-1.9076879999999966E-2</v>
      </c>
      <c r="U1053" s="18">
        <f t="shared" si="236"/>
        <v>-1.9076879999999966E-2</v>
      </c>
      <c r="V1053" s="18">
        <f t="shared" si="237"/>
        <v>-1.9076879999999966E-2</v>
      </c>
      <c r="W1053" s="18" t="str">
        <f t="shared" si="238"/>
        <v/>
      </c>
      <c r="X1053" s="16" t="str">
        <f>IF(W1053&lt;0,COUNTIF($V$2:V1053,W1053),"")</f>
        <v/>
      </c>
      <c r="Y1053" s="16" t="str">
        <f>IF(W1053&lt;0,COUNTIF(U$1045:$U1053,W1053)-1,"")</f>
        <v/>
      </c>
      <c r="Z1053" s="20" t="str">
        <f t="shared" si="239"/>
        <v/>
      </c>
    </row>
    <row r="1054" spans="7:26" x14ac:dyDescent="0.2">
      <c r="G1054" s="15">
        <v>41518</v>
      </c>
      <c r="H1054" s="3">
        <v>3.7166999999999999E-2</v>
      </c>
      <c r="I1054" s="3">
        <v>1.2091899999999999E-2</v>
      </c>
      <c r="J1054" s="3">
        <v>1.163004E-3</v>
      </c>
      <c r="K1054" s="3">
        <f t="shared" si="227"/>
        <v>3.7166999999999999E-2</v>
      </c>
      <c r="L1054" s="3">
        <f t="shared" si="228"/>
        <v>1.037167</v>
      </c>
      <c r="M1054" s="3">
        <f t="shared" si="229"/>
        <v>1.2091899999999999E-2</v>
      </c>
      <c r="N1054" s="3">
        <f t="shared" si="230"/>
        <v>1.0120918999999999</v>
      </c>
      <c r="O1054" s="3">
        <f t="shared" si="231"/>
        <v>1.163004E-3</v>
      </c>
      <c r="P1054" s="3">
        <f t="shared" si="232"/>
        <v>1.0011630039999999</v>
      </c>
      <c r="Q1054" s="3">
        <f t="shared" si="233"/>
        <v>2.7136959999999998E-2</v>
      </c>
      <c r="R1054" s="3">
        <f t="shared" si="234"/>
        <v>1.02713696</v>
      </c>
      <c r="S1054" s="17">
        <f t="shared" si="235"/>
        <v>433.61559011674041</v>
      </c>
      <c r="T1054" s="18" t="str">
        <f>IF(S1054&lt;MAX(S$2:S1054),(S1054-MAX($S$2:S1054))/MAX($S$2:S1054),"")</f>
        <v/>
      </c>
      <c r="U1054" s="18" t="str">
        <f t="shared" si="236"/>
        <v/>
      </c>
      <c r="V1054" s="18" t="str">
        <f t="shared" si="237"/>
        <v/>
      </c>
      <c r="W1054" s="18" t="str">
        <f t="shared" si="238"/>
        <v/>
      </c>
      <c r="X1054" s="16" t="str">
        <f>IF(W1054&lt;0,COUNTIF($V$2:V1054,W1054),"")</f>
        <v/>
      </c>
      <c r="Y1054" s="16" t="str">
        <f>IF(W1054&lt;0,COUNTIF(U$1045:$U1054,W1054)-1,"")</f>
        <v/>
      </c>
      <c r="Z1054" s="20" t="str">
        <f t="shared" si="239"/>
        <v/>
      </c>
    </row>
    <row r="1055" spans="7:26" x14ac:dyDescent="0.2">
      <c r="G1055" s="15">
        <v>41548</v>
      </c>
      <c r="H1055" s="3">
        <v>4.1805000000000002E-2</v>
      </c>
      <c r="I1055" s="3">
        <v>5.1151E-3</v>
      </c>
      <c r="J1055" s="3">
        <v>-2.5752829999999998E-3</v>
      </c>
      <c r="K1055" s="3">
        <f t="shared" si="227"/>
        <v>4.1805000000000002E-2</v>
      </c>
      <c r="L1055" s="3">
        <f t="shared" si="228"/>
        <v>1.0418050000000001</v>
      </c>
      <c r="M1055" s="3">
        <f t="shared" si="229"/>
        <v>5.1151E-3</v>
      </c>
      <c r="N1055" s="3">
        <f t="shared" si="230"/>
        <v>1.0051151</v>
      </c>
      <c r="O1055" s="3">
        <f t="shared" si="231"/>
        <v>-2.5752829999999998E-3</v>
      </c>
      <c r="P1055" s="3">
        <f t="shared" si="232"/>
        <v>0.99742471700000002</v>
      </c>
      <c r="Q1055" s="3">
        <f t="shared" si="233"/>
        <v>2.712904E-2</v>
      </c>
      <c r="R1055" s="3">
        <f t="shared" si="234"/>
        <v>1.0271290399999999</v>
      </c>
      <c r="S1055" s="17">
        <f t="shared" si="235"/>
        <v>445.37916480564104</v>
      </c>
      <c r="T1055" s="18" t="str">
        <f>IF(S1055&lt;MAX(S$2:S1055),(S1055-MAX($S$2:S1055))/MAX($S$2:S1055),"")</f>
        <v/>
      </c>
      <c r="U1055" s="18" t="str">
        <f t="shared" si="236"/>
        <v/>
      </c>
      <c r="V1055" s="18" t="str">
        <f t="shared" si="237"/>
        <v/>
      </c>
      <c r="W1055" s="18" t="str">
        <f t="shared" si="238"/>
        <v/>
      </c>
      <c r="X1055" s="16" t="str">
        <f>IF(W1055&lt;0,COUNTIF($V$2:V1055,W1055),"")</f>
        <v/>
      </c>
      <c r="Y1055" s="16" t="str">
        <f>IF(W1055&lt;0,COUNTIF(U$1045:$U1055,W1055)-1,"")</f>
        <v/>
      </c>
      <c r="Z1055" s="20" t="str">
        <f t="shared" si="239"/>
        <v/>
      </c>
    </row>
    <row r="1056" spans="7:26" x14ac:dyDescent="0.2">
      <c r="G1056" s="15">
        <v>41579</v>
      </c>
      <c r="H1056" s="3">
        <v>3.0898999999999999E-2</v>
      </c>
      <c r="I1056" s="3">
        <v>1.1452000000000001E-3</v>
      </c>
      <c r="J1056" s="3">
        <v>-2.0424240000000001E-3</v>
      </c>
      <c r="K1056" s="3">
        <f t="shared" si="227"/>
        <v>3.0898999999999999E-2</v>
      </c>
      <c r="L1056" s="3">
        <f t="shared" si="228"/>
        <v>1.030899</v>
      </c>
      <c r="M1056" s="3">
        <f t="shared" si="229"/>
        <v>1.1452000000000001E-3</v>
      </c>
      <c r="N1056" s="3">
        <f t="shared" si="230"/>
        <v>1.0011452000000001</v>
      </c>
      <c r="O1056" s="3">
        <f t="shared" si="231"/>
        <v>-2.0424240000000001E-3</v>
      </c>
      <c r="P1056" s="3">
        <f t="shared" si="232"/>
        <v>0.99795757600000001</v>
      </c>
      <c r="Q1056" s="3">
        <f t="shared" si="233"/>
        <v>1.8997479999999997E-2</v>
      </c>
      <c r="R1056" s="3">
        <f t="shared" si="234"/>
        <v>1.0189974799999999</v>
      </c>
      <c r="S1056" s="17">
        <f t="shared" si="235"/>
        <v>453.84024658145285</v>
      </c>
      <c r="T1056" s="18" t="str">
        <f>IF(S1056&lt;MAX(S$2:S1056),(S1056-MAX($S$2:S1056))/MAX($S$2:S1056),"")</f>
        <v/>
      </c>
      <c r="U1056" s="18" t="str">
        <f t="shared" si="236"/>
        <v/>
      </c>
      <c r="V1056" s="18" t="str">
        <f t="shared" si="237"/>
        <v/>
      </c>
      <c r="W1056" s="18" t="str">
        <f t="shared" si="238"/>
        <v/>
      </c>
      <c r="X1056" s="16" t="str">
        <f>IF(W1056&lt;0,COUNTIF($V$2:V1056,W1056),"")</f>
        <v/>
      </c>
      <c r="Y1056" s="16" t="str">
        <f>IF(W1056&lt;0,COUNTIF(U$1045:$U1056,W1056)-1,"")</f>
        <v/>
      </c>
      <c r="Z1056" s="20" t="str">
        <f t="shared" si="239"/>
        <v/>
      </c>
    </row>
    <row r="1057" spans="7:26" x14ac:dyDescent="0.2">
      <c r="G1057" s="15">
        <v>41609</v>
      </c>
      <c r="H1057" s="3">
        <v>2.792E-2</v>
      </c>
      <c r="I1057" s="3">
        <v>-1.2194200000000001E-2</v>
      </c>
      <c r="J1057" s="3">
        <v>-8.5811500000000003E-5</v>
      </c>
      <c r="K1057" s="3">
        <f t="shared" si="227"/>
        <v>2.792E-2</v>
      </c>
      <c r="L1057" s="3">
        <f t="shared" si="228"/>
        <v>1.0279199999999999</v>
      </c>
      <c r="M1057" s="3">
        <f t="shared" si="229"/>
        <v>-1.2194200000000001E-2</v>
      </c>
      <c r="N1057" s="3">
        <f t="shared" si="230"/>
        <v>0.98780579999999996</v>
      </c>
      <c r="O1057" s="3">
        <f t="shared" si="231"/>
        <v>-8.5811500000000003E-5</v>
      </c>
      <c r="P1057" s="3">
        <f t="shared" si="232"/>
        <v>0.99991418850000002</v>
      </c>
      <c r="Q1057" s="3">
        <f t="shared" si="233"/>
        <v>1.1874319999999999E-2</v>
      </c>
      <c r="R1057" s="3">
        <f t="shared" si="234"/>
        <v>1.01187432</v>
      </c>
      <c r="S1057" s="17">
        <f t="shared" si="235"/>
        <v>459.22929089823992</v>
      </c>
      <c r="T1057" s="18" t="str">
        <f>IF(S1057&lt;MAX(S$2:S1057),(S1057-MAX($S$2:S1057))/MAX($S$2:S1057),"")</f>
        <v/>
      </c>
      <c r="U1057" s="18" t="str">
        <f t="shared" si="236"/>
        <v/>
      </c>
      <c r="V1057" s="18" t="str">
        <f t="shared" si="237"/>
        <v/>
      </c>
      <c r="W1057" s="18" t="str">
        <f t="shared" si="238"/>
        <v/>
      </c>
      <c r="X1057" s="16" t="str">
        <f>IF(W1057&lt;0,COUNTIF($V$2:V1057,W1057),"")</f>
        <v/>
      </c>
      <c r="Y1057" s="16" t="str">
        <f>IF(W1057&lt;0,COUNTIF(U$1045:$U1057,W1057)-1,"")</f>
        <v/>
      </c>
      <c r="Z1057" s="20" t="str">
        <f t="shared" si="239"/>
        <v/>
      </c>
    </row>
    <row r="1058" spans="7:26" x14ac:dyDescent="0.2">
      <c r="G1058" s="15">
        <v>41640</v>
      </c>
      <c r="H1058" s="3">
        <v>-3.1883000000000002E-2</v>
      </c>
      <c r="I1058" s="3">
        <v>1.3093799999999999E-2</v>
      </c>
      <c r="J1058" s="3">
        <v>3.7202479999999998E-3</v>
      </c>
      <c r="K1058" s="3">
        <f t="shared" si="227"/>
        <v>-3.1883000000000002E-2</v>
      </c>
      <c r="L1058" s="3">
        <f t="shared" si="228"/>
        <v>0.96811700000000001</v>
      </c>
      <c r="M1058" s="3">
        <f t="shared" si="229"/>
        <v>1.3093799999999999E-2</v>
      </c>
      <c r="N1058" s="3">
        <f t="shared" si="230"/>
        <v>1.0130938</v>
      </c>
      <c r="O1058" s="3">
        <f t="shared" si="231"/>
        <v>3.7202479999999998E-3</v>
      </c>
      <c r="P1058" s="3">
        <f t="shared" si="232"/>
        <v>1.003720248</v>
      </c>
      <c r="Q1058" s="3">
        <f t="shared" si="233"/>
        <v>-1.389228E-2</v>
      </c>
      <c r="R1058" s="3">
        <f t="shared" si="234"/>
        <v>0.98610772000000002</v>
      </c>
      <c r="S1058" s="17">
        <f t="shared" si="235"/>
        <v>452.84954900488015</v>
      </c>
      <c r="T1058" s="18">
        <f>IF(S1058&lt;MAX(S$2:S1058),(S1058-MAX($S$2:S1058))/MAX($S$2:S1058),"")</f>
        <v>-1.3892279999999951E-2</v>
      </c>
      <c r="U1058" s="18">
        <f t="shared" si="236"/>
        <v>-1.3892279999999951E-2</v>
      </c>
      <c r="V1058" s="18">
        <f t="shared" si="237"/>
        <v>-1.3892279999999951E-2</v>
      </c>
      <c r="W1058" s="18" t="str">
        <f t="shared" si="238"/>
        <v/>
      </c>
      <c r="X1058" s="16" t="str">
        <f>IF(W1058&lt;0,COUNTIF($V$2:V1058,W1058),"")</f>
        <v/>
      </c>
      <c r="Y1058" s="16" t="str">
        <f>IF(W1058&lt;0,COUNTIF(U$1045:$U1058,W1058)-1,"")</f>
        <v/>
      </c>
      <c r="Z1058" s="20" t="str">
        <f t="shared" si="239"/>
        <v/>
      </c>
    </row>
    <row r="1059" spans="7:26" x14ac:dyDescent="0.2">
      <c r="G1059" s="15">
        <v>41671</v>
      </c>
      <c r="H1059" s="3">
        <v>4.5684000000000002E-2</v>
      </c>
      <c r="I1059" s="3">
        <v>2.3752000000000001E-3</v>
      </c>
      <c r="J1059" s="3">
        <v>3.6979090000000001E-3</v>
      </c>
      <c r="K1059" s="3">
        <f t="shared" si="227"/>
        <v>4.5684000000000002E-2</v>
      </c>
      <c r="L1059" s="3">
        <f t="shared" si="228"/>
        <v>1.0456840000000001</v>
      </c>
      <c r="M1059" s="3">
        <f t="shared" si="229"/>
        <v>2.3752000000000001E-3</v>
      </c>
      <c r="N1059" s="3">
        <f t="shared" si="230"/>
        <v>1.0023751999999999</v>
      </c>
      <c r="O1059" s="3">
        <f t="shared" si="231"/>
        <v>3.6979090000000001E-3</v>
      </c>
      <c r="P1059" s="3">
        <f t="shared" si="232"/>
        <v>1.003697909</v>
      </c>
      <c r="Q1059" s="3">
        <f t="shared" si="233"/>
        <v>2.836048E-2</v>
      </c>
      <c r="R1059" s="3">
        <f t="shared" si="234"/>
        <v>1.0283604799999999</v>
      </c>
      <c r="S1059" s="17">
        <f t="shared" si="235"/>
        <v>465.69257958244202</v>
      </c>
      <c r="T1059" s="18" t="str">
        <f>IF(S1059&lt;MAX(S$2:S1059),(S1059-MAX($S$2:S1059))/MAX($S$2:S1059),"")</f>
        <v/>
      </c>
      <c r="U1059" s="18" t="str">
        <f t="shared" si="236"/>
        <v/>
      </c>
      <c r="V1059" s="18" t="str">
        <f t="shared" si="237"/>
        <v/>
      </c>
      <c r="W1059" s="18" t="str">
        <f t="shared" si="238"/>
        <v/>
      </c>
      <c r="X1059" s="16" t="str">
        <f>IF(W1059&lt;0,COUNTIF($V$2:V1059,W1059),"")</f>
        <v/>
      </c>
      <c r="Y1059" s="16" t="str">
        <f>IF(W1059&lt;0,COUNTIF(U$1045:$U1059,W1059)-1,"")</f>
        <v/>
      </c>
      <c r="Z1059" s="20" t="str">
        <f t="shared" si="239"/>
        <v/>
      </c>
    </row>
    <row r="1060" spans="7:26" x14ac:dyDescent="0.2">
      <c r="G1060" s="15">
        <v>41699</v>
      </c>
      <c r="H1060" s="3">
        <v>4.431E-3</v>
      </c>
      <c r="I1060" s="3">
        <v>-6.8155999999999998E-3</v>
      </c>
      <c r="J1060" s="3">
        <v>6.4400439999999998E-3</v>
      </c>
      <c r="K1060" s="3">
        <f t="shared" si="227"/>
        <v>4.431E-3</v>
      </c>
      <c r="L1060" s="3">
        <f t="shared" si="228"/>
        <v>1.0044310000000001</v>
      </c>
      <c r="M1060" s="3">
        <f t="shared" si="229"/>
        <v>-6.8155999999999998E-3</v>
      </c>
      <c r="N1060" s="3">
        <f t="shared" si="230"/>
        <v>0.99318439999999997</v>
      </c>
      <c r="O1060" s="3">
        <f t="shared" si="231"/>
        <v>6.4400439999999998E-3</v>
      </c>
      <c r="P1060" s="3">
        <f t="shared" si="232"/>
        <v>1.0064400440000001</v>
      </c>
      <c r="Q1060" s="3">
        <f t="shared" si="233"/>
        <v>-6.7639999999999888E-5</v>
      </c>
      <c r="R1060" s="3">
        <f t="shared" si="234"/>
        <v>0.99993235999999996</v>
      </c>
      <c r="S1060" s="17">
        <f t="shared" si="235"/>
        <v>465.66108013635903</v>
      </c>
      <c r="T1060" s="18">
        <f>IF(S1060&lt;MAX(S$2:S1060),(S1060-MAX($S$2:S1060))/MAX($S$2:S1060),"")</f>
        <v>-6.7640000000070862E-5</v>
      </c>
      <c r="U1060" s="18">
        <f t="shared" si="236"/>
        <v>-6.7640000000070862E-5</v>
      </c>
      <c r="V1060" s="18">
        <f t="shared" si="237"/>
        <v>-6.7640000000070862E-5</v>
      </c>
      <c r="W1060" s="18" t="str">
        <f t="shared" si="238"/>
        <v/>
      </c>
      <c r="X1060" s="16" t="str">
        <f>IF(W1060&lt;0,COUNTIF($V$2:V1060,W1060),"")</f>
        <v/>
      </c>
      <c r="Y1060" s="16" t="str">
        <f>IF(W1060&lt;0,COUNTIF(U$1045:$U1060,W1060)-1,"")</f>
        <v/>
      </c>
      <c r="Z1060" s="20" t="str">
        <f t="shared" si="239"/>
        <v/>
      </c>
    </row>
    <row r="1061" spans="7:26" x14ac:dyDescent="0.2">
      <c r="G1061" s="15">
        <v>41730</v>
      </c>
      <c r="H1061" s="3">
        <v>-8.5999999999999998E-4</v>
      </c>
      <c r="I1061" s="3">
        <v>4.7911999999999998E-3</v>
      </c>
      <c r="J1061" s="3">
        <v>3.2967539999999998E-3</v>
      </c>
      <c r="K1061" s="3">
        <f t="shared" si="227"/>
        <v>-8.5999999999999998E-4</v>
      </c>
      <c r="L1061" s="3">
        <f t="shared" si="228"/>
        <v>0.99914000000000003</v>
      </c>
      <c r="M1061" s="3">
        <f t="shared" si="229"/>
        <v>4.7911999999999998E-3</v>
      </c>
      <c r="N1061" s="3">
        <f t="shared" si="230"/>
        <v>1.0047912000000001</v>
      </c>
      <c r="O1061" s="3">
        <f t="shared" si="231"/>
        <v>3.2967539999999998E-3</v>
      </c>
      <c r="P1061" s="3">
        <f t="shared" si="232"/>
        <v>1.003296754</v>
      </c>
      <c r="Q1061" s="3">
        <f t="shared" si="233"/>
        <v>1.40048E-3</v>
      </c>
      <c r="R1061" s="3">
        <f t="shared" si="234"/>
        <v>1.00140048</v>
      </c>
      <c r="S1061" s="17">
        <f t="shared" si="235"/>
        <v>466.31322916586839</v>
      </c>
      <c r="T1061" s="18" t="str">
        <f>IF(S1061&lt;MAX(S$2:S1061),(S1061-MAX($S$2:S1061))/MAX($S$2:S1061),"")</f>
        <v/>
      </c>
      <c r="U1061" s="18" t="str">
        <f t="shared" si="236"/>
        <v/>
      </c>
      <c r="V1061" s="18" t="str">
        <f t="shared" si="237"/>
        <v/>
      </c>
      <c r="W1061" s="18" t="str">
        <f t="shared" si="238"/>
        <v/>
      </c>
      <c r="X1061" s="16" t="str">
        <f>IF(W1061&lt;0,COUNTIF($V$2:V1061,W1061),"")</f>
        <v/>
      </c>
      <c r="Y1061" s="16" t="str">
        <f>IF(W1061&lt;0,COUNTIF(U$1045:$U1061,W1061)-1,"")</f>
        <v/>
      </c>
      <c r="Z1061" s="20" t="str">
        <f t="shared" si="239"/>
        <v/>
      </c>
    </row>
    <row r="1062" spans="7:26" x14ac:dyDescent="0.2">
      <c r="G1062" s="15">
        <v>41760</v>
      </c>
      <c r="H1062" s="3">
        <v>2.1041000000000001E-2</v>
      </c>
      <c r="I1062" s="3">
        <v>9.4398999999999993E-3</v>
      </c>
      <c r="J1062" s="3">
        <v>3.4926100000000002E-3</v>
      </c>
      <c r="K1062" s="3">
        <f t="shared" si="227"/>
        <v>2.1041000000000001E-2</v>
      </c>
      <c r="L1062" s="3">
        <f t="shared" si="228"/>
        <v>1.0210410000000001</v>
      </c>
      <c r="M1062" s="3">
        <f t="shared" si="229"/>
        <v>9.4398999999999993E-3</v>
      </c>
      <c r="N1062" s="3">
        <f t="shared" si="230"/>
        <v>1.0094399000000001</v>
      </c>
      <c r="O1062" s="3">
        <f t="shared" si="231"/>
        <v>3.4926100000000002E-3</v>
      </c>
      <c r="P1062" s="3">
        <f t="shared" si="232"/>
        <v>1.0034926099999999</v>
      </c>
      <c r="Q1062" s="3">
        <f t="shared" si="233"/>
        <v>1.6400560000000002E-2</v>
      </c>
      <c r="R1062" s="3">
        <f t="shared" si="234"/>
        <v>1.0164005599999999</v>
      </c>
      <c r="S1062" s="17">
        <f t="shared" si="235"/>
        <v>473.9610272595969</v>
      </c>
      <c r="T1062" s="18" t="str">
        <f>IF(S1062&lt;MAX(S$2:S1062),(S1062-MAX($S$2:S1062))/MAX($S$2:S1062),"")</f>
        <v/>
      </c>
      <c r="U1062" s="18" t="str">
        <f t="shared" si="236"/>
        <v/>
      </c>
      <c r="V1062" s="18" t="str">
        <f t="shared" si="237"/>
        <v/>
      </c>
      <c r="W1062" s="18" t="str">
        <f t="shared" si="238"/>
        <v/>
      </c>
      <c r="X1062" s="16" t="str">
        <f>IF(W1062&lt;0,COUNTIF($V$2:V1062,W1062),"")</f>
        <v/>
      </c>
      <c r="Y1062" s="16" t="str">
        <f>IF(W1062&lt;0,COUNTIF(U$1045:$U1062,W1062)-1,"")</f>
        <v/>
      </c>
      <c r="Z1062" s="20" t="str">
        <f t="shared" si="239"/>
        <v/>
      </c>
    </row>
    <row r="1063" spans="7:26" x14ac:dyDescent="0.2">
      <c r="G1063" s="15">
        <v>41791</v>
      </c>
      <c r="H1063" s="3">
        <v>2.6693999999999999E-2</v>
      </c>
      <c r="I1063" s="3">
        <v>-1.7306000000000001E-3</v>
      </c>
      <c r="J1063" s="3">
        <v>1.8621270000000001E-3</v>
      </c>
      <c r="K1063" s="3">
        <f t="shared" si="227"/>
        <v>2.6693999999999999E-2</v>
      </c>
      <c r="L1063" s="3">
        <f t="shared" si="228"/>
        <v>1.026694</v>
      </c>
      <c r="M1063" s="3">
        <f t="shared" si="229"/>
        <v>-1.7306000000000001E-3</v>
      </c>
      <c r="N1063" s="3">
        <f t="shared" si="230"/>
        <v>0.99826939999999997</v>
      </c>
      <c r="O1063" s="3">
        <f t="shared" si="231"/>
        <v>1.8621270000000001E-3</v>
      </c>
      <c r="P1063" s="3">
        <f t="shared" si="232"/>
        <v>1.0018621270000001</v>
      </c>
      <c r="Q1063" s="3">
        <f t="shared" si="233"/>
        <v>1.532416E-2</v>
      </c>
      <c r="R1063" s="3">
        <f t="shared" si="234"/>
        <v>1.01532416</v>
      </c>
      <c r="S1063" s="17">
        <f t="shared" si="235"/>
        <v>481.22408187508734</v>
      </c>
      <c r="T1063" s="18" t="str">
        <f>IF(S1063&lt;MAX(S$2:S1063),(S1063-MAX($S$2:S1063))/MAX($S$2:S1063),"")</f>
        <v/>
      </c>
      <c r="U1063" s="18" t="str">
        <f t="shared" si="236"/>
        <v/>
      </c>
      <c r="V1063" s="18" t="str">
        <f t="shared" si="237"/>
        <v/>
      </c>
      <c r="W1063" s="18" t="str">
        <f t="shared" si="238"/>
        <v/>
      </c>
      <c r="X1063" s="16" t="str">
        <f>IF(W1063&lt;0,COUNTIF($V$2:V1063,W1063),"")</f>
        <v/>
      </c>
      <c r="Y1063" s="16" t="str">
        <f>IF(W1063&lt;0,COUNTIF(U$1045:$U1063,W1063)-1,"")</f>
        <v/>
      </c>
      <c r="Z1063" s="20" t="str">
        <f t="shared" si="239"/>
        <v/>
      </c>
    </row>
    <row r="1064" spans="7:26" x14ac:dyDescent="0.2">
      <c r="G1064" s="15">
        <v>41821</v>
      </c>
      <c r="H1064" s="3">
        <v>-2.0635000000000001E-2</v>
      </c>
      <c r="I1064" s="3">
        <v>-4.7028E-3</v>
      </c>
      <c r="J1064" s="3">
        <v>-3.9019400000000001E-4</v>
      </c>
      <c r="K1064" s="3">
        <f t="shared" si="227"/>
        <v>-2.0635000000000001E-2</v>
      </c>
      <c r="L1064" s="3">
        <f t="shared" si="228"/>
        <v>0.97936500000000004</v>
      </c>
      <c r="M1064" s="3">
        <f t="shared" si="229"/>
        <v>-4.7028E-3</v>
      </c>
      <c r="N1064" s="3">
        <f t="shared" si="230"/>
        <v>0.99529719999999999</v>
      </c>
      <c r="O1064" s="3">
        <f t="shared" si="231"/>
        <v>-3.9019400000000001E-4</v>
      </c>
      <c r="P1064" s="3">
        <f t="shared" si="232"/>
        <v>0.99960980600000005</v>
      </c>
      <c r="Q1064" s="3">
        <f t="shared" si="233"/>
        <v>-1.426212E-2</v>
      </c>
      <c r="R1064" s="3">
        <f t="shared" si="234"/>
        <v>0.98573787999999996</v>
      </c>
      <c r="S1064" s="17">
        <f t="shared" si="235"/>
        <v>474.36080627249498</v>
      </c>
      <c r="T1064" s="18">
        <f>IF(S1064&lt;MAX(S$2:S1064),(S1064-MAX($S$2:S1064))/MAX($S$2:S1064),"")</f>
        <v>-1.4262120000000067E-2</v>
      </c>
      <c r="U1064" s="18">
        <f t="shared" si="236"/>
        <v>-1.4262120000000067E-2</v>
      </c>
      <c r="V1064" s="18">
        <f t="shared" si="237"/>
        <v>-1.4262120000000067E-2</v>
      </c>
      <c r="W1064" s="18" t="str">
        <f t="shared" si="238"/>
        <v/>
      </c>
      <c r="X1064" s="16" t="str">
        <f>IF(W1064&lt;0,COUNTIF($V$2:V1064,W1064),"")</f>
        <v/>
      </c>
      <c r="Y1064" s="16" t="str">
        <f>IF(W1064&lt;0,COUNTIF(U$1045:$U1064,W1064)-1,"")</f>
        <v/>
      </c>
      <c r="Z1064" s="20" t="str">
        <f t="shared" si="239"/>
        <v/>
      </c>
    </row>
    <row r="1065" spans="7:26" x14ac:dyDescent="0.2">
      <c r="G1065" s="15">
        <v>41852</v>
      </c>
      <c r="H1065" s="3">
        <v>4.3142E-2</v>
      </c>
      <c r="I1065" s="3">
        <v>7.4748999999999996E-3</v>
      </c>
      <c r="J1065" s="3">
        <v>-1.6705139999999999E-3</v>
      </c>
      <c r="K1065" s="3">
        <f t="shared" si="227"/>
        <v>4.3142E-2</v>
      </c>
      <c r="L1065" s="3">
        <f t="shared" si="228"/>
        <v>1.043142</v>
      </c>
      <c r="M1065" s="3">
        <f t="shared" si="229"/>
        <v>7.4748999999999996E-3</v>
      </c>
      <c r="N1065" s="3">
        <f t="shared" si="230"/>
        <v>1.0074749000000001</v>
      </c>
      <c r="O1065" s="3">
        <f t="shared" si="231"/>
        <v>-1.6705139999999999E-3</v>
      </c>
      <c r="P1065" s="3">
        <f t="shared" si="232"/>
        <v>0.99832948600000004</v>
      </c>
      <c r="Q1065" s="3">
        <f t="shared" si="233"/>
        <v>2.887516E-2</v>
      </c>
      <c r="R1065" s="3">
        <f t="shared" si="234"/>
        <v>1.0288751599999999</v>
      </c>
      <c r="S1065" s="17">
        <f t="shared" si="235"/>
        <v>488.05805045134224</v>
      </c>
      <c r="T1065" s="18" t="str">
        <f>IF(S1065&lt;MAX(S$2:S1065),(S1065-MAX($S$2:S1065))/MAX($S$2:S1065),"")</f>
        <v/>
      </c>
      <c r="U1065" s="18" t="str">
        <f t="shared" si="236"/>
        <v/>
      </c>
      <c r="V1065" s="18" t="str">
        <f t="shared" si="237"/>
        <v/>
      </c>
      <c r="W1065" s="18" t="str">
        <f t="shared" si="238"/>
        <v/>
      </c>
      <c r="X1065" s="16" t="str">
        <f>IF(W1065&lt;0,COUNTIF($V$2:V1065,W1065),"")</f>
        <v/>
      </c>
      <c r="Y1065" s="16" t="str">
        <f>IF(W1065&lt;0,COUNTIF(U$1045:$U1065,W1065)-1,"")</f>
        <v/>
      </c>
      <c r="Z1065" s="20" t="str">
        <f t="shared" si="239"/>
        <v/>
      </c>
    </row>
    <row r="1066" spans="7:26" x14ac:dyDescent="0.2">
      <c r="G1066" s="15">
        <v>41883</v>
      </c>
      <c r="H1066" s="3">
        <v>-1.9681000000000001E-2</v>
      </c>
      <c r="I1066" s="3">
        <v>-4.8646000000000002E-3</v>
      </c>
      <c r="J1066" s="3">
        <v>7.5256900000000002E-4</v>
      </c>
      <c r="K1066" s="3">
        <f t="shared" si="227"/>
        <v>-1.9681000000000001E-2</v>
      </c>
      <c r="L1066" s="3">
        <f t="shared" si="228"/>
        <v>0.98031900000000005</v>
      </c>
      <c r="M1066" s="3">
        <f t="shared" si="229"/>
        <v>-4.8646000000000002E-3</v>
      </c>
      <c r="N1066" s="3">
        <f t="shared" si="230"/>
        <v>0.9951354</v>
      </c>
      <c r="O1066" s="3">
        <f t="shared" si="231"/>
        <v>7.5256900000000002E-4</v>
      </c>
      <c r="P1066" s="3">
        <f t="shared" si="232"/>
        <v>1.0007525690000001</v>
      </c>
      <c r="Q1066" s="3">
        <f t="shared" si="233"/>
        <v>-1.3754440000000001E-2</v>
      </c>
      <c r="R1066" s="3">
        <f t="shared" si="234"/>
        <v>0.98624555999999997</v>
      </c>
      <c r="S1066" s="17">
        <f t="shared" si="235"/>
        <v>481.34508527989226</v>
      </c>
      <c r="T1066" s="18">
        <f>IF(S1066&lt;MAX(S$2:S1066),(S1066-MAX($S$2:S1066))/MAX($S$2:S1066),"")</f>
        <v>-1.3754440000000041E-2</v>
      </c>
      <c r="U1066" s="18">
        <f t="shared" si="236"/>
        <v>-1.3754440000000041E-2</v>
      </c>
      <c r="V1066" s="18">
        <f t="shared" si="237"/>
        <v>-1.3754440000000041E-2</v>
      </c>
      <c r="W1066" s="18" t="str">
        <f t="shared" si="238"/>
        <v/>
      </c>
      <c r="X1066" s="16" t="str">
        <f>IF(W1066&lt;0,COUNTIF($V$2:V1066,W1066),"")</f>
        <v/>
      </c>
      <c r="Y1066" s="16" t="str">
        <f>IF(W1066&lt;0,COUNTIF(U$1045:$U1066,W1066)-1,"")</f>
        <v/>
      </c>
      <c r="Z1066" s="20" t="str">
        <f t="shared" si="239"/>
        <v/>
      </c>
    </row>
    <row r="1067" spans="7:26" x14ac:dyDescent="0.2">
      <c r="G1067" s="15">
        <v>41913</v>
      </c>
      <c r="H1067" s="3">
        <v>2.3397000000000001E-2</v>
      </c>
      <c r="I1067" s="3">
        <v>8.9225999999999993E-3</v>
      </c>
      <c r="J1067" s="3">
        <v>-2.5122780000000002E-3</v>
      </c>
      <c r="K1067" s="3">
        <f t="shared" si="227"/>
        <v>2.3397000000000001E-2</v>
      </c>
      <c r="L1067" s="3">
        <f t="shared" si="228"/>
        <v>1.0233970000000001</v>
      </c>
      <c r="M1067" s="3">
        <f t="shared" si="229"/>
        <v>8.9225999999999993E-3</v>
      </c>
      <c r="N1067" s="3">
        <f t="shared" si="230"/>
        <v>1.0089226</v>
      </c>
      <c r="O1067" s="3">
        <f t="shared" si="231"/>
        <v>-2.5122780000000002E-3</v>
      </c>
      <c r="P1067" s="3">
        <f t="shared" si="232"/>
        <v>0.99748772200000002</v>
      </c>
      <c r="Q1067" s="3">
        <f t="shared" si="233"/>
        <v>1.760724E-2</v>
      </c>
      <c r="R1067" s="3">
        <f t="shared" si="234"/>
        <v>1.01760724</v>
      </c>
      <c r="S1067" s="17">
        <f t="shared" si="235"/>
        <v>489.8202437192358</v>
      </c>
      <c r="T1067" s="18" t="str">
        <f>IF(S1067&lt;MAX(S$2:S1067),(S1067-MAX($S$2:S1067))/MAX($S$2:S1067),"")</f>
        <v/>
      </c>
      <c r="U1067" s="18" t="str">
        <f t="shared" si="236"/>
        <v/>
      </c>
      <c r="V1067" s="18" t="str">
        <f t="shared" si="237"/>
        <v/>
      </c>
      <c r="W1067" s="18" t="str">
        <f t="shared" si="238"/>
        <v/>
      </c>
      <c r="X1067" s="16" t="str">
        <f>IF(W1067&lt;0,COUNTIF($V$2:V1067,W1067),"")</f>
        <v/>
      </c>
      <c r="Y1067" s="16" t="str">
        <f>IF(W1067&lt;0,COUNTIF(U$1045:$U1067,W1067)-1,"")</f>
        <v/>
      </c>
      <c r="Z1067" s="20" t="str">
        <f t="shared" si="239"/>
        <v/>
      </c>
    </row>
    <row r="1068" spans="7:26" x14ac:dyDescent="0.2">
      <c r="G1068" s="15">
        <v>41944</v>
      </c>
      <c r="H1068" s="3">
        <v>2.4754000000000002E-2</v>
      </c>
      <c r="I1068" s="3">
        <v>7.8483000000000008E-3</v>
      </c>
      <c r="J1068" s="3">
        <v>-5.3994179999999996E-3</v>
      </c>
      <c r="K1068" s="3">
        <f t="shared" si="227"/>
        <v>2.4754000000000002E-2</v>
      </c>
      <c r="L1068" s="3">
        <f t="shared" si="228"/>
        <v>1.0247539999999999</v>
      </c>
      <c r="M1068" s="3">
        <f t="shared" si="229"/>
        <v>7.8483000000000008E-3</v>
      </c>
      <c r="N1068" s="3">
        <f t="shared" si="230"/>
        <v>1.0078483</v>
      </c>
      <c r="O1068" s="3">
        <f t="shared" si="231"/>
        <v>-5.3994179999999996E-3</v>
      </c>
      <c r="P1068" s="3">
        <f t="shared" si="232"/>
        <v>0.99460058200000001</v>
      </c>
      <c r="Q1068" s="3">
        <f t="shared" si="233"/>
        <v>1.7991719999999999E-2</v>
      </c>
      <c r="R1068" s="3">
        <f t="shared" si="234"/>
        <v>1.0179917199999999</v>
      </c>
      <c r="S1068" s="17">
        <f t="shared" si="235"/>
        <v>498.63295239456403</v>
      </c>
      <c r="T1068" s="18" t="str">
        <f>IF(S1068&lt;MAX(S$2:S1068),(S1068-MAX($S$2:S1068))/MAX($S$2:S1068),"")</f>
        <v/>
      </c>
      <c r="U1068" s="18" t="str">
        <f t="shared" si="236"/>
        <v/>
      </c>
      <c r="V1068" s="18" t="str">
        <f t="shared" si="237"/>
        <v/>
      </c>
      <c r="W1068" s="18" t="str">
        <f t="shared" si="238"/>
        <v/>
      </c>
      <c r="X1068" s="16" t="str">
        <f>IF(W1068&lt;0,COUNTIF($V$2:V1068,W1068),"")</f>
        <v/>
      </c>
      <c r="Y1068" s="16" t="str">
        <f>IF(W1068&lt;0,COUNTIF(U$1045:$U1068,W1068)-1,"")</f>
        <v/>
      </c>
      <c r="Z1068" s="20" t="str">
        <f t="shared" si="239"/>
        <v/>
      </c>
    </row>
    <row r="1069" spans="7:26" x14ac:dyDescent="0.2">
      <c r="G1069" s="15">
        <v>41974</v>
      </c>
      <c r="H1069" s="3">
        <v>-1.92E-3</v>
      </c>
      <c r="I1069" s="3">
        <v>-6.0039999999999998E-3</v>
      </c>
      <c r="J1069" s="3">
        <v>-5.6701010000000003E-3</v>
      </c>
      <c r="K1069" s="3">
        <f t="shared" si="227"/>
        <v>-1.92E-3</v>
      </c>
      <c r="L1069" s="3">
        <f t="shared" si="228"/>
        <v>0.99807999999999997</v>
      </c>
      <c r="M1069" s="3">
        <f t="shared" si="229"/>
        <v>-6.0039999999999998E-3</v>
      </c>
      <c r="N1069" s="3">
        <f t="shared" si="230"/>
        <v>0.99399599999999999</v>
      </c>
      <c r="O1069" s="3">
        <f t="shared" si="231"/>
        <v>-5.6701010000000003E-3</v>
      </c>
      <c r="P1069" s="3">
        <f t="shared" si="232"/>
        <v>0.99432989900000002</v>
      </c>
      <c r="Q1069" s="3">
        <f t="shared" si="233"/>
        <v>-3.5536000000000005E-3</v>
      </c>
      <c r="R1069" s="3">
        <f t="shared" si="234"/>
        <v>0.99644639999999995</v>
      </c>
      <c r="S1069" s="17">
        <f t="shared" si="235"/>
        <v>496.86101033493469</v>
      </c>
      <c r="T1069" s="18">
        <f>IF(S1069&lt;MAX(S$2:S1069),(S1069-MAX($S$2:S1069))/MAX($S$2:S1069),"")</f>
        <v>-3.5536000000000326E-3</v>
      </c>
      <c r="U1069" s="18">
        <f t="shared" si="236"/>
        <v>-3.5536000000000326E-3</v>
      </c>
      <c r="V1069" s="18">
        <f>IF(T1069="","",MIN(V1166,T1069))</f>
        <v>-3.5536000000000326E-3</v>
      </c>
      <c r="W1069" s="18" t="str">
        <f t="shared" si="238"/>
        <v/>
      </c>
      <c r="X1069" s="16" t="str">
        <f>IF(W1069&lt;0,COUNTIF($V$2:V1069,W1069),"")</f>
        <v/>
      </c>
      <c r="Y1069" s="16" t="str">
        <f>IF(W1069&lt;0,COUNTIF(U$1045:$U1069,W1069)-1,"")</f>
        <v/>
      </c>
      <c r="Z1069" s="20" t="str">
        <f t="shared" si="239"/>
        <v/>
      </c>
    </row>
    <row r="1070" spans="7:26" x14ac:dyDescent="0.2">
      <c r="G1070" s="15">
        <v>42005</v>
      </c>
      <c r="H1070" s="3">
        <v>-2.9881000000000001E-2</v>
      </c>
      <c r="I1070" s="3">
        <v>2.4110599999999999E-2</v>
      </c>
      <c r="J1070" s="3">
        <v>-4.7058919999999997E-3</v>
      </c>
      <c r="K1070" s="3">
        <f t="shared" ref="K1070:K1079" si="240">IF(AND($G1070&gt;=$B$4,$G1070&lt;=$B$5),IF($B$7="Real",(1+H1070)/(1+J1070)-1,H1070),"")</f>
        <v>-2.9881000000000001E-2</v>
      </c>
      <c r="L1070" s="3">
        <f t="shared" ref="L1070:L1079" si="241">IF(K1070="","",1+K1070)</f>
        <v>0.97011899999999995</v>
      </c>
      <c r="M1070" s="3">
        <f t="shared" ref="M1070:M1079" si="242">IF(AND($G1070&gt;=$B$4,$G1070&lt;=$B$5),IF($B$7="Real",(1+I1070)/(1+J1070)-1,I1070),"")</f>
        <v>2.4110599999999999E-2</v>
      </c>
      <c r="N1070" s="3">
        <f t="shared" ref="N1070:N1079" si="243">IF(M1070="","",1+M1070)</f>
        <v>1.0241106</v>
      </c>
      <c r="O1070" s="3">
        <f t="shared" ref="O1070:O1079" si="244">IF(AND($G1070&gt;=$B$4,$G1070&lt;=$B$5),IF($B$7="Real",(1+J1070)/(1+J1070)-1,J1070),"")</f>
        <v>-4.7058919999999997E-3</v>
      </c>
      <c r="P1070" s="3">
        <f t="shared" ref="P1070:P1079" si="245">IF(O1070="","",1+O1070)</f>
        <v>0.99529410799999996</v>
      </c>
      <c r="Q1070" s="3">
        <f t="shared" ref="Q1070:Q1079" si="246">IF(AND($G1070&gt;=$B$4,$G1070&lt;=$B$5),IF($B$7="Real",(1+K1070*$B$3+M1070*$E$3)/(1+O1070)-1,K1070*$B$3+M1070*$E$3),"")</f>
        <v>-8.2843599999999993E-3</v>
      </c>
      <c r="R1070" s="3">
        <f t="shared" ref="R1070:R1079" si="247">IF(Q1070="","",1+Q1070)</f>
        <v>0.99171564000000001</v>
      </c>
      <c r="S1070" s="17">
        <f>IF(G1070=$B$4,(1+Q1070),IF(AND(G1070&gt;$B$4,G1070&lt;=$B$5),(1+Q1070)*S1057,""))</f>
        <v>455.4248701298942</v>
      </c>
      <c r="T1070" s="18">
        <f>IF(S1070&lt;MAX(S$2:S1070),(S1070-MAX($S$2:S1070))/MAX($S$2:S1070),"")</f>
        <v>-8.6653082306681645E-2</v>
      </c>
      <c r="U1070" s="18">
        <f>IF(T1070="","",MIN(U1057,T1070))</f>
        <v>-8.6653082306681645E-2</v>
      </c>
      <c r="V1070" s="18">
        <f t="shared" ref="V1070:V1079" si="248">IF(T1070="","",MIN(V1071,T1070))</f>
        <v>-0.10039997794920161</v>
      </c>
      <c r="W1070" s="18" t="str">
        <f t="shared" ref="W1070:W1079" si="249">IF(AND(V1070=U1070,T1070&lt;-$B$6),T1070,"")</f>
        <v/>
      </c>
      <c r="X1070" s="16" t="str">
        <f>IF(W1070&lt;0,COUNTIF($V$2:V1070,W1070),"")</f>
        <v/>
      </c>
      <c r="Y1070" s="16" t="str">
        <f>IF(W1070&lt;0,COUNTIF(U$1045:$U1070,W1070)-1,"")</f>
        <v/>
      </c>
      <c r="Z1070" s="20" t="str">
        <f t="shared" ref="Z1070:Z1079" si="250">IF(W1070&lt;0,Y1070+X1070,"")</f>
        <v/>
      </c>
    </row>
    <row r="1071" spans="7:26" x14ac:dyDescent="0.2">
      <c r="G1071" s="15">
        <v>42036</v>
      </c>
      <c r="H1071" s="3">
        <v>6.0580000000000002E-2</v>
      </c>
      <c r="I1071" s="3">
        <v>-1.2278900000000001E-2</v>
      </c>
      <c r="J1071" s="3">
        <v>4.3430450000000002E-3</v>
      </c>
      <c r="K1071" s="3">
        <f t="shared" si="240"/>
        <v>6.0580000000000002E-2</v>
      </c>
      <c r="L1071" s="3">
        <f t="shared" si="241"/>
        <v>1.0605800000000001</v>
      </c>
      <c r="M1071" s="3">
        <f t="shared" si="242"/>
        <v>-1.2278900000000001E-2</v>
      </c>
      <c r="N1071" s="3">
        <f t="shared" si="243"/>
        <v>0.98772110000000002</v>
      </c>
      <c r="O1071" s="3">
        <f t="shared" si="244"/>
        <v>4.3430450000000002E-3</v>
      </c>
      <c r="P1071" s="3">
        <f t="shared" si="245"/>
        <v>1.0043430449999999</v>
      </c>
      <c r="Q1071" s="3">
        <f t="shared" si="246"/>
        <v>3.1436439999999996E-2</v>
      </c>
      <c r="R1071" s="3">
        <f t="shared" si="247"/>
        <v>1.03143644</v>
      </c>
      <c r="S1071" s="17">
        <f t="shared" ref="S1071:S1079" si="251">IF(G1071=$B$4,(1+Q1071),IF(AND(G1071&gt;$B$4,G1071&lt;=$B$5),(1+Q1071)*S1070,""))</f>
        <v>469.74180673424041</v>
      </c>
      <c r="T1071" s="18">
        <f>IF(S1071&lt;MAX(S$2:S1071),(S1071-MAX($S$2:S1071))/MAX($S$2:S1071),"")</f>
        <v>-5.7940706729430705E-2</v>
      </c>
      <c r="U1071" s="18">
        <f t="shared" ref="U1071:U1079" si="252">IF(T1071="","",MIN(U1070,T1071))</f>
        <v>-8.6653082306681645E-2</v>
      </c>
      <c r="V1071" s="18">
        <f t="shared" si="248"/>
        <v>-0.10039997794920161</v>
      </c>
      <c r="W1071" s="18" t="str">
        <f t="shared" si="249"/>
        <v/>
      </c>
      <c r="X1071" s="16" t="str">
        <f>IF(W1071&lt;0,COUNTIF($V$2:V1071,W1071),"")</f>
        <v/>
      </c>
      <c r="Y1071" s="16" t="str">
        <f>IF(W1071&lt;0,COUNTIF(U$1045:$U1071,W1071)-1,"")</f>
        <v/>
      </c>
      <c r="Z1071" s="20" t="str">
        <f t="shared" si="250"/>
        <v/>
      </c>
    </row>
    <row r="1072" spans="7:26" x14ac:dyDescent="0.2">
      <c r="G1072" s="15">
        <v>42064</v>
      </c>
      <c r="H1072" s="3">
        <v>-1.1452E-2</v>
      </c>
      <c r="I1072" s="3">
        <v>7.4444999999999997E-3</v>
      </c>
      <c r="J1072" s="3">
        <v>5.9517219999999996E-3</v>
      </c>
      <c r="K1072" s="3">
        <f t="shared" si="240"/>
        <v>-1.1452E-2</v>
      </c>
      <c r="L1072" s="3">
        <f t="shared" si="241"/>
        <v>0.98854799999999998</v>
      </c>
      <c r="M1072" s="3">
        <f t="shared" si="242"/>
        <v>7.4444999999999997E-3</v>
      </c>
      <c r="N1072" s="3">
        <f t="shared" si="243"/>
        <v>1.0074445000000001</v>
      </c>
      <c r="O1072" s="3">
        <f t="shared" si="244"/>
        <v>5.9517219999999996E-3</v>
      </c>
      <c r="P1072" s="3">
        <f t="shared" si="245"/>
        <v>1.005951722</v>
      </c>
      <c r="Q1072" s="3">
        <f t="shared" si="246"/>
        <v>-3.8934E-3</v>
      </c>
      <c r="R1072" s="3">
        <f t="shared" si="247"/>
        <v>0.99610659999999995</v>
      </c>
      <c r="S1072" s="17">
        <f t="shared" si="251"/>
        <v>467.91291398390132</v>
      </c>
      <c r="T1072" s="18">
        <f>IF(S1072&lt;MAX(S$2:S1072),(S1072-MAX($S$2:S1072))/MAX($S$2:S1072),"")</f>
        <v>-6.1608520381850343E-2</v>
      </c>
      <c r="U1072" s="18">
        <f t="shared" si="252"/>
        <v>-8.6653082306681645E-2</v>
      </c>
      <c r="V1072" s="18">
        <f t="shared" si="248"/>
        <v>-0.10039997794920161</v>
      </c>
      <c r="W1072" s="18" t="str">
        <f t="shared" si="249"/>
        <v/>
      </c>
      <c r="X1072" s="16" t="str">
        <f>IF(W1072&lt;0,COUNTIF($V$2:V1072,W1072),"")</f>
        <v/>
      </c>
      <c r="Y1072" s="16" t="str">
        <f>IF(W1072&lt;0,COUNTIF(U$1045:$U1072,W1072)-1,"")</f>
        <v/>
      </c>
      <c r="Z1072" s="20" t="str">
        <f t="shared" si="250"/>
        <v/>
      </c>
    </row>
    <row r="1073" spans="7:26" x14ac:dyDescent="0.2">
      <c r="G1073" s="15">
        <v>42095</v>
      </c>
      <c r="H1073" s="3">
        <v>7.0819999999999998E-3</v>
      </c>
      <c r="I1073" s="3">
        <v>-1.3909E-3</v>
      </c>
      <c r="J1073" s="3">
        <v>2.0328730000000001E-3</v>
      </c>
      <c r="K1073" s="3">
        <f t="shared" si="240"/>
        <v>7.0819999999999998E-3</v>
      </c>
      <c r="L1073" s="3">
        <f t="shared" si="241"/>
        <v>1.007082</v>
      </c>
      <c r="M1073" s="3">
        <f t="shared" si="242"/>
        <v>-1.3909E-3</v>
      </c>
      <c r="N1073" s="3">
        <f t="shared" si="243"/>
        <v>0.99860910000000003</v>
      </c>
      <c r="O1073" s="3">
        <f t="shared" si="244"/>
        <v>2.0328730000000001E-3</v>
      </c>
      <c r="P1073" s="3">
        <f t="shared" si="245"/>
        <v>1.0020328730000001</v>
      </c>
      <c r="Q1073" s="3">
        <f t="shared" si="246"/>
        <v>3.6928399999999998E-3</v>
      </c>
      <c r="R1073" s="3">
        <f t="shared" si="247"/>
        <v>1.00369284</v>
      </c>
      <c r="S1073" s="17">
        <f t="shared" si="251"/>
        <v>469.64084150917762</v>
      </c>
      <c r="T1073" s="18">
        <f>IF(S1073&lt;MAX(S$2:S1073),(S1073-MAX($S$2:S1073))/MAX($S$2:S1073),"")</f>
        <v>-5.8143190790257274E-2</v>
      </c>
      <c r="U1073" s="18">
        <f t="shared" si="252"/>
        <v>-8.6653082306681645E-2</v>
      </c>
      <c r="V1073" s="18">
        <f t="shared" si="248"/>
        <v>-0.10039997794920161</v>
      </c>
      <c r="W1073" s="18" t="str">
        <f t="shared" si="249"/>
        <v/>
      </c>
      <c r="X1073" s="16" t="str">
        <f>IF(W1073&lt;0,COUNTIF($V$2:V1073,W1073),"")</f>
        <v/>
      </c>
      <c r="Y1073" s="16" t="str">
        <f>IF(W1073&lt;0,COUNTIF(U$1045:$U1073,W1073)-1,"")</f>
        <v/>
      </c>
      <c r="Z1073" s="20" t="str">
        <f t="shared" si="250"/>
        <v/>
      </c>
    </row>
    <row r="1074" spans="7:26" x14ac:dyDescent="0.2">
      <c r="G1074" s="15">
        <v>42125</v>
      </c>
      <c r="H1074" s="3">
        <v>1.2895999999999999E-2</v>
      </c>
      <c r="I1074" s="3">
        <v>4.6349999999999999E-4</v>
      </c>
      <c r="J1074" s="3">
        <v>5.0972320000000002E-3</v>
      </c>
      <c r="K1074" s="3">
        <f t="shared" si="240"/>
        <v>1.2895999999999999E-2</v>
      </c>
      <c r="L1074" s="3">
        <f t="shared" si="241"/>
        <v>1.012896</v>
      </c>
      <c r="M1074" s="3">
        <f t="shared" si="242"/>
        <v>4.6349999999999999E-4</v>
      </c>
      <c r="N1074" s="3">
        <f t="shared" si="243"/>
        <v>1.0004635</v>
      </c>
      <c r="O1074" s="3">
        <f t="shared" si="244"/>
        <v>5.0972320000000002E-3</v>
      </c>
      <c r="P1074" s="3">
        <f t="shared" si="245"/>
        <v>1.005097232</v>
      </c>
      <c r="Q1074" s="3">
        <f t="shared" si="246"/>
        <v>7.9229999999999995E-3</v>
      </c>
      <c r="R1074" s="3">
        <f t="shared" si="247"/>
        <v>1.0079229999999999</v>
      </c>
      <c r="S1074" s="17">
        <f t="shared" si="251"/>
        <v>473.36180589645477</v>
      </c>
      <c r="T1074" s="18">
        <f>IF(S1074&lt;MAX(S$2:S1074),(S1074-MAX($S$2:S1074))/MAX($S$2:S1074),"")</f>
        <v>-5.0680859290888614E-2</v>
      </c>
      <c r="U1074" s="18">
        <f t="shared" si="252"/>
        <v>-8.6653082306681645E-2</v>
      </c>
      <c r="V1074" s="18">
        <f t="shared" si="248"/>
        <v>-0.10039997794920161</v>
      </c>
      <c r="W1074" s="18" t="str">
        <f t="shared" si="249"/>
        <v/>
      </c>
      <c r="X1074" s="16" t="str">
        <f>IF(W1074&lt;0,COUNTIF($V$2:V1074,W1074),"")</f>
        <v/>
      </c>
      <c r="Y1074" s="16" t="str">
        <f>IF(W1074&lt;0,COUNTIF(U$1045:$U1074,W1074)-1,"")</f>
        <v/>
      </c>
      <c r="Z1074" s="20" t="str">
        <f t="shared" si="250"/>
        <v/>
      </c>
    </row>
    <row r="1075" spans="7:26" x14ac:dyDescent="0.2">
      <c r="G1075" s="15">
        <v>42156</v>
      </c>
      <c r="H1075" s="3">
        <v>-1.6677000000000001E-2</v>
      </c>
      <c r="I1075" s="3">
        <v>-5.2687999999999997E-3</v>
      </c>
      <c r="J1075" s="3">
        <v>3.5028699999999999E-3</v>
      </c>
      <c r="K1075" s="3">
        <f t="shared" si="240"/>
        <v>-1.6677000000000001E-2</v>
      </c>
      <c r="L1075" s="3">
        <f t="shared" si="241"/>
        <v>0.98332299999999995</v>
      </c>
      <c r="M1075" s="3">
        <f t="shared" si="242"/>
        <v>-5.2687999999999997E-3</v>
      </c>
      <c r="N1075" s="3">
        <f t="shared" si="243"/>
        <v>0.99473120000000004</v>
      </c>
      <c r="O1075" s="3">
        <f t="shared" si="244"/>
        <v>3.5028699999999999E-3</v>
      </c>
      <c r="P1075" s="3">
        <f t="shared" si="245"/>
        <v>1.0035028699999999</v>
      </c>
      <c r="Q1075" s="3">
        <f t="shared" si="246"/>
        <v>-1.211372E-2</v>
      </c>
      <c r="R1075" s="3">
        <f t="shared" si="247"/>
        <v>0.98788628000000001</v>
      </c>
      <c r="S1075" s="17">
        <f t="shared" si="251"/>
        <v>467.62763352113075</v>
      </c>
      <c r="T1075" s="18">
        <f>IF(S1075&lt;MAX(S$2:S1075),(S1075-MAX($S$2:S1075))/MAX($S$2:S1075),"")</f>
        <v>-6.218064555207943E-2</v>
      </c>
      <c r="U1075" s="18">
        <f t="shared" si="252"/>
        <v>-8.6653082306681645E-2</v>
      </c>
      <c r="V1075" s="18">
        <f t="shared" si="248"/>
        <v>-0.10039997794920161</v>
      </c>
      <c r="W1075" s="18" t="str">
        <f t="shared" si="249"/>
        <v/>
      </c>
      <c r="X1075" s="16" t="str">
        <f>IF(W1075&lt;0,COUNTIF($V$2:V1075,W1075),"")</f>
        <v/>
      </c>
      <c r="Y1075" s="16" t="str">
        <f>IF(W1075&lt;0,COUNTIF(U$1045:$U1075,W1075)-1,"")</f>
        <v/>
      </c>
      <c r="Z1075" s="20" t="str">
        <f t="shared" si="250"/>
        <v/>
      </c>
    </row>
    <row r="1076" spans="7:26" x14ac:dyDescent="0.2">
      <c r="G1076" s="15">
        <v>42186</v>
      </c>
      <c r="H1076" s="3">
        <v>1.4505000000000001E-2</v>
      </c>
      <c r="I1076" s="3">
        <v>5.0603999999999996E-3</v>
      </c>
      <c r="J1076" s="3">
        <v>6.7047199999999997E-5</v>
      </c>
      <c r="K1076" s="3">
        <f t="shared" si="240"/>
        <v>1.4505000000000001E-2</v>
      </c>
      <c r="L1076" s="3">
        <f t="shared" si="241"/>
        <v>1.014505</v>
      </c>
      <c r="M1076" s="3">
        <f t="shared" si="242"/>
        <v>5.0603999999999996E-3</v>
      </c>
      <c r="N1076" s="3">
        <f t="shared" si="243"/>
        <v>1.0050604000000001</v>
      </c>
      <c r="O1076" s="3">
        <f t="shared" si="244"/>
        <v>6.7047199999999997E-5</v>
      </c>
      <c r="P1076" s="3">
        <f t="shared" si="245"/>
        <v>1.0000670471999999</v>
      </c>
      <c r="Q1076" s="3">
        <f t="shared" si="246"/>
        <v>1.0727160000000001E-2</v>
      </c>
      <c r="R1076" s="3">
        <f t="shared" si="247"/>
        <v>1.0107271600000001</v>
      </c>
      <c r="S1076" s="17">
        <f t="shared" si="251"/>
        <v>472.64394996633331</v>
      </c>
      <c r="T1076" s="18">
        <f>IF(S1076&lt;MAX(S$2:S1076),(S1076-MAX($S$2:S1076))/MAX($S$2:S1076),"")</f>
        <v>-5.2120507285819816E-2</v>
      </c>
      <c r="U1076" s="18">
        <f t="shared" si="252"/>
        <v>-8.6653082306681645E-2</v>
      </c>
      <c r="V1076" s="18">
        <f t="shared" si="248"/>
        <v>-0.10039997794920161</v>
      </c>
      <c r="W1076" s="18" t="str">
        <f t="shared" si="249"/>
        <v/>
      </c>
      <c r="X1076" s="16" t="str">
        <f>IF(W1076&lt;0,COUNTIF($V$2:V1076,W1076),"")</f>
        <v/>
      </c>
      <c r="Y1076" s="16" t="str">
        <f>IF(W1076&lt;0,COUNTIF(U$1045:$U1076,W1076)-1,"")</f>
        <v/>
      </c>
      <c r="Z1076" s="20" t="str">
        <f t="shared" si="250"/>
        <v/>
      </c>
    </row>
    <row r="1077" spans="7:26" x14ac:dyDescent="0.2">
      <c r="G1077" s="15">
        <v>42217</v>
      </c>
      <c r="H1077" s="3">
        <v>-5.9977999999999997E-2</v>
      </c>
      <c r="I1077" s="3">
        <v>1.1199000000000001E-3</v>
      </c>
      <c r="J1077" s="3">
        <v>-1.4162759999999999E-3</v>
      </c>
      <c r="K1077" s="3">
        <f t="shared" si="240"/>
        <v>-5.9977999999999997E-2</v>
      </c>
      <c r="L1077" s="3">
        <f t="shared" si="241"/>
        <v>0.94002200000000002</v>
      </c>
      <c r="M1077" s="3">
        <f t="shared" si="242"/>
        <v>1.1199000000000001E-3</v>
      </c>
      <c r="N1077" s="3">
        <f t="shared" si="243"/>
        <v>1.0011199</v>
      </c>
      <c r="O1077" s="3">
        <f t="shared" si="244"/>
        <v>-1.4162759999999999E-3</v>
      </c>
      <c r="P1077" s="3">
        <f t="shared" si="245"/>
        <v>0.99858372399999995</v>
      </c>
      <c r="Q1077" s="3">
        <f t="shared" si="246"/>
        <v>-3.5538840000000002E-2</v>
      </c>
      <c r="R1077" s="3">
        <f t="shared" si="247"/>
        <v>0.96446116000000004</v>
      </c>
      <c r="S1077" s="17">
        <f t="shared" si="251"/>
        <v>455.84673225151181</v>
      </c>
      <c r="T1077" s="18">
        <f>IF(S1077&lt;MAX(S$2:S1077),(S1077-MAX($S$2:S1077))/MAX($S$2:S1077),"")</f>
        <v>-8.5807044916670183E-2</v>
      </c>
      <c r="U1077" s="18">
        <f t="shared" si="252"/>
        <v>-8.6653082306681645E-2</v>
      </c>
      <c r="V1077" s="18">
        <f t="shared" si="248"/>
        <v>-0.10039997794920161</v>
      </c>
      <c r="W1077" s="18" t="str">
        <f t="shared" si="249"/>
        <v/>
      </c>
      <c r="X1077" s="16" t="str">
        <f>IF(W1077&lt;0,COUNTIF($V$2:V1077,W1077),"")</f>
        <v/>
      </c>
      <c r="Y1077" s="16" t="str">
        <f>IF(W1077&lt;0,COUNTIF(U$1045:$U1077,W1077)-1,"")</f>
        <v/>
      </c>
      <c r="Z1077" s="20" t="str">
        <f t="shared" si="250"/>
        <v/>
      </c>
    </row>
    <row r="1078" spans="7:26" x14ac:dyDescent="0.2">
      <c r="G1078" s="15">
        <v>42248</v>
      </c>
      <c r="H1078" s="3">
        <v>-3.3217000000000003E-2</v>
      </c>
      <c r="I1078" s="3">
        <v>9.9188999999999996E-3</v>
      </c>
      <c r="J1078" s="3">
        <v>-1.556757E-3</v>
      </c>
      <c r="K1078" s="3">
        <f t="shared" si="240"/>
        <v>-3.3217000000000003E-2</v>
      </c>
      <c r="L1078" s="3">
        <f t="shared" si="241"/>
        <v>0.96678299999999995</v>
      </c>
      <c r="M1078" s="3">
        <f t="shared" si="242"/>
        <v>9.9188999999999996E-3</v>
      </c>
      <c r="N1078" s="3">
        <f t="shared" si="243"/>
        <v>1.0099189</v>
      </c>
      <c r="O1078" s="3">
        <f t="shared" si="244"/>
        <v>-1.556757E-3</v>
      </c>
      <c r="P1078" s="3">
        <f t="shared" si="245"/>
        <v>0.99844324299999998</v>
      </c>
      <c r="Q1078" s="3">
        <f t="shared" si="246"/>
        <v>-1.596264E-2</v>
      </c>
      <c r="R1078" s="3">
        <f t="shared" si="247"/>
        <v>0.98403735999999997</v>
      </c>
      <c r="S1078" s="17">
        <f t="shared" si="251"/>
        <v>448.5702149694045</v>
      </c>
      <c r="T1078" s="18">
        <f>IF(S1078&lt;MAX(S$2:S1078),(S1078-MAX($S$2:S1078))/MAX($S$2:S1078),"")</f>
        <v>-0.10039997794920161</v>
      </c>
      <c r="U1078" s="18">
        <f t="shared" si="252"/>
        <v>-0.10039997794920161</v>
      </c>
      <c r="V1078" s="18">
        <f t="shared" si="248"/>
        <v>-0.10039997794920161</v>
      </c>
      <c r="W1078" s="18" t="str">
        <f t="shared" si="249"/>
        <v/>
      </c>
      <c r="X1078" s="16" t="str">
        <f>IF(W1078&lt;0,COUNTIF($V$2:V1078,W1078),"")</f>
        <v/>
      </c>
      <c r="Y1078" s="16" t="str">
        <f>IF(W1078&lt;0,COUNTIF(U$1045:$U1078,W1078)-1,"")</f>
        <v/>
      </c>
      <c r="Z1078" s="20" t="str">
        <f t="shared" si="250"/>
        <v/>
      </c>
    </row>
    <row r="1079" spans="7:26" x14ac:dyDescent="0.2">
      <c r="G1079" s="15">
        <v>42278</v>
      </c>
      <c r="H1079" s="3">
        <v>7.7642000000000003E-2</v>
      </c>
      <c r="I1079" s="3">
        <v>-5.1726000000000003E-3</v>
      </c>
      <c r="J1079" s="3">
        <v>-4.49684E-4</v>
      </c>
      <c r="K1079" s="3">
        <f t="shared" si="240"/>
        <v>7.7642000000000003E-2</v>
      </c>
      <c r="L1079" s="3">
        <f t="shared" si="241"/>
        <v>1.077642</v>
      </c>
      <c r="M1079" s="3">
        <f t="shared" si="242"/>
        <v>-5.1726000000000003E-3</v>
      </c>
      <c r="N1079" s="3">
        <f t="shared" si="243"/>
        <v>0.99482740000000003</v>
      </c>
      <c r="O1079" s="3">
        <f t="shared" si="244"/>
        <v>-4.49684E-4</v>
      </c>
      <c r="P1079" s="3">
        <f t="shared" si="245"/>
        <v>0.99955031599999999</v>
      </c>
      <c r="Q1079" s="3">
        <f t="shared" si="246"/>
        <v>4.4516159999999999E-2</v>
      </c>
      <c r="R1079" s="3">
        <f t="shared" si="247"/>
        <v>1.0445161599999999</v>
      </c>
      <c r="S1079" s="17">
        <f t="shared" si="251"/>
        <v>468.53883843021686</v>
      </c>
      <c r="T1079" s="18">
        <f>IF(S1079&lt;MAX(S$2:S1079),(S1079-MAX($S$2:S1079))/MAX($S$2:S1079),"")</f>
        <v>-6.0353239431584847E-2</v>
      </c>
      <c r="U1079" s="18">
        <f t="shared" si="252"/>
        <v>-0.10039997794920161</v>
      </c>
      <c r="V1079" s="18">
        <f t="shared" si="248"/>
        <v>-9.6379877224791299E-2</v>
      </c>
      <c r="W1079" s="18" t="str">
        <f t="shared" si="249"/>
        <v/>
      </c>
      <c r="X1079" s="16" t="str">
        <f>IF(W1079&lt;0,COUNTIF($V$2:V1079,W1079),"")</f>
        <v/>
      </c>
      <c r="Y1079" s="16" t="str">
        <f>IF(W1079&lt;0,COUNTIF(U$1045:$U1079,W1079)-1,"")</f>
        <v/>
      </c>
      <c r="Z1079" s="20" t="str">
        <f t="shared" si="250"/>
        <v/>
      </c>
    </row>
    <row r="1080" spans="7:26" x14ac:dyDescent="0.2">
      <c r="G1080" s="15">
        <v>42309</v>
      </c>
      <c r="H1080" s="3">
        <v>4.1739999999999998E-3</v>
      </c>
      <c r="I1080" s="3">
        <v>-4.0375999999999997E-3</v>
      </c>
      <c r="J1080" s="3">
        <v>-2.1106800000000002E-3</v>
      </c>
      <c r="K1080" s="3">
        <f t="shared" ref="K1080:K1101" si="253">IF(AND($G1080&gt;=$B$4,$G1080&lt;=$B$5),IF($B$7="Real",(1+H1080)/(1+J1080)-1,H1080),"")</f>
        <v>4.1739999999999998E-3</v>
      </c>
      <c r="L1080" s="3">
        <f t="shared" ref="L1080:L1101" si="254">IF(K1080="","",1+K1080)</f>
        <v>1.0041739999999999</v>
      </c>
      <c r="M1080" s="3">
        <f t="shared" ref="M1080:M1101" si="255">IF(AND($G1080&gt;=$B$4,$G1080&lt;=$B$5),IF($B$7="Real",(1+I1080)/(1+J1080)-1,I1080),"")</f>
        <v>-4.0375999999999997E-3</v>
      </c>
      <c r="N1080" s="3">
        <f t="shared" ref="N1080:N1101" si="256">IF(M1080="","",1+M1080)</f>
        <v>0.99596240000000003</v>
      </c>
      <c r="O1080" s="3">
        <f t="shared" ref="O1080:O1101" si="257">IF(AND($G1080&gt;=$B$4,$G1080&lt;=$B$5),IF($B$7="Real",(1+J1080)/(1+J1080)-1,J1080),"")</f>
        <v>-2.1106800000000002E-3</v>
      </c>
      <c r="P1080" s="3">
        <f t="shared" ref="P1080:P1101" si="258">IF(O1080="","",1+O1080)</f>
        <v>0.99788931999999997</v>
      </c>
      <c r="Q1080" s="3">
        <f t="shared" ref="Q1080:Q1101" si="259">IF(AND($G1080&gt;=$B$4,$G1080&lt;=$B$5),IF($B$7="Real",(1+K1080*$B$3+M1080*$E$3)/(1+O1080)-1,K1080*$B$3+M1080*$E$3),"")</f>
        <v>8.8936000000000006E-4</v>
      </c>
      <c r="R1080" s="3">
        <f t="shared" ref="R1080:R1101" si="260">IF(Q1080="","",1+Q1080)</f>
        <v>1.00088936</v>
      </c>
      <c r="S1080" s="17">
        <f t="shared" ref="S1080:S1101" si="261">IF(G1080=$B$4,(1+Q1080),IF(AND(G1080&gt;$B$4,G1080&lt;=$B$5),(1+Q1080)*S1079,""))</f>
        <v>468.95553813156312</v>
      </c>
      <c r="T1080" s="18">
        <f>IF(S1080&lt;MAX(S$2:S1080),(S1080-MAX($S$2:S1080))/MAX($S$2:S1080),"")</f>
        <v>-5.9517555188605797E-2</v>
      </c>
      <c r="U1080" s="18">
        <f t="shared" ref="U1080:U1101" si="262">IF(T1080="","",MIN(U1079,T1080))</f>
        <v>-0.10039997794920161</v>
      </c>
      <c r="V1080" s="18">
        <f t="shared" ref="V1080:V1101" si="263">IF(T1080="","",MIN(V1081,T1080))</f>
        <v>-9.6379877224791299E-2</v>
      </c>
      <c r="W1080" s="18" t="str">
        <f t="shared" ref="W1080:W1101" si="264">IF(AND(V1080=U1080,T1080&lt;-$B$6),T1080,"")</f>
        <v/>
      </c>
      <c r="X1080" s="16" t="str">
        <f>IF(W1080&lt;0,COUNTIF($V$2:V1080,W1080),"")</f>
        <v/>
      </c>
      <c r="Y1080" s="16" t="str">
        <f>IF(W1080&lt;0,COUNTIF(U$1045:$U1080,W1080)-1,"")</f>
        <v/>
      </c>
      <c r="Z1080" s="20" t="str">
        <f t="shared" ref="Z1080:Z1101" si="265">IF(W1080&lt;0,Y1080+X1080,"")</f>
        <v/>
      </c>
    </row>
    <row r="1081" spans="7:26" x14ac:dyDescent="0.2">
      <c r="G1081" s="15">
        <v>42339</v>
      </c>
      <c r="H1081" s="3">
        <v>-2.2024999999999999E-2</v>
      </c>
      <c r="I1081" s="3">
        <v>-1.7213E-3</v>
      </c>
      <c r="J1081" s="3">
        <v>-3.4170960000000001E-3</v>
      </c>
      <c r="K1081" s="3">
        <f t="shared" si="253"/>
        <v>-2.2024999999999999E-2</v>
      </c>
      <c r="L1081" s="3">
        <f t="shared" si="254"/>
        <v>0.97797500000000004</v>
      </c>
      <c r="M1081" s="3">
        <f t="shared" si="255"/>
        <v>-1.7213E-3</v>
      </c>
      <c r="N1081" s="3">
        <f t="shared" si="256"/>
        <v>0.99827869999999996</v>
      </c>
      <c r="O1081" s="3">
        <f t="shared" si="257"/>
        <v>-3.4170960000000001E-3</v>
      </c>
      <c r="P1081" s="3">
        <f t="shared" si="258"/>
        <v>0.99658290400000005</v>
      </c>
      <c r="Q1081" s="3">
        <f t="shared" si="259"/>
        <v>-1.3903519999999999E-2</v>
      </c>
      <c r="R1081" s="3">
        <f t="shared" si="260"/>
        <v>0.98609648000000005</v>
      </c>
      <c r="S1081" s="17">
        <f t="shared" si="261"/>
        <v>462.43540542804021</v>
      </c>
      <c r="T1081" s="18">
        <f>IF(S1081&lt;MAX(S$2:S1081),(S1081-MAX($S$2:S1081))/MAX($S$2:S1081),"")</f>
        <v>-7.2593571669689827E-2</v>
      </c>
      <c r="U1081" s="18">
        <f t="shared" si="262"/>
        <v>-0.10039997794920161</v>
      </c>
      <c r="V1081" s="18">
        <f t="shared" si="263"/>
        <v>-9.6379877224791299E-2</v>
      </c>
      <c r="W1081" s="18" t="str">
        <f t="shared" si="264"/>
        <v/>
      </c>
      <c r="X1081" s="16" t="str">
        <f>IF(W1081&lt;0,COUNTIF($V$2:V1081,W1081),"")</f>
        <v/>
      </c>
      <c r="Y1081" s="16" t="str">
        <f>IF(W1081&lt;0,COUNTIF(U$1045:$U1081,W1081)-1,"")</f>
        <v/>
      </c>
      <c r="Z1081" s="20" t="str">
        <f t="shared" si="265"/>
        <v/>
      </c>
    </row>
    <row r="1082" spans="7:26" x14ac:dyDescent="0.2">
      <c r="G1082" s="15">
        <v>42370</v>
      </c>
      <c r="H1082" s="3">
        <v>-5.8298000000000003E-2</v>
      </c>
      <c r="I1082" s="3">
        <v>2.33265E-2</v>
      </c>
      <c r="J1082" s="3">
        <v>1.653102E-3</v>
      </c>
      <c r="K1082" s="3">
        <f t="shared" si="253"/>
        <v>-5.8298000000000003E-2</v>
      </c>
      <c r="L1082" s="3">
        <f t="shared" si="254"/>
        <v>0.94170200000000004</v>
      </c>
      <c r="M1082" s="3">
        <f t="shared" si="255"/>
        <v>2.33265E-2</v>
      </c>
      <c r="N1082" s="3">
        <f t="shared" si="256"/>
        <v>1.0233265</v>
      </c>
      <c r="O1082" s="3">
        <f t="shared" si="257"/>
        <v>1.653102E-3</v>
      </c>
      <c r="P1082" s="3">
        <f t="shared" si="258"/>
        <v>1.0016531019999999</v>
      </c>
      <c r="Q1082" s="3">
        <f t="shared" si="259"/>
        <v>-2.5648199999999996E-2</v>
      </c>
      <c r="R1082" s="3">
        <f t="shared" si="260"/>
        <v>0.97435179999999999</v>
      </c>
      <c r="S1082" s="17">
        <f t="shared" si="261"/>
        <v>450.57476966254075</v>
      </c>
      <c r="T1082" s="18">
        <f>IF(S1082&lt;MAX(S$2:S1082),(S1082-MAX($S$2:S1082))/MAX($S$2:S1082),"")</f>
        <v>-9.6379877224791299E-2</v>
      </c>
      <c r="U1082" s="18">
        <f t="shared" si="262"/>
        <v>-0.10039997794920161</v>
      </c>
      <c r="V1082" s="18">
        <f t="shared" si="263"/>
        <v>-9.6379877224791299E-2</v>
      </c>
      <c r="W1082" s="18" t="str">
        <f t="shared" si="264"/>
        <v/>
      </c>
      <c r="X1082" s="16" t="str">
        <f>IF(W1082&lt;0,COUNTIF($V$2:V1082,W1082),"")</f>
        <v/>
      </c>
      <c r="Y1082" s="16" t="str">
        <f>IF(W1082&lt;0,COUNTIF(U$1045:$U1082,W1082)-1,"")</f>
        <v/>
      </c>
      <c r="Z1082" s="20" t="str">
        <f t="shared" si="265"/>
        <v/>
      </c>
    </row>
    <row r="1083" spans="7:26" x14ac:dyDescent="0.2">
      <c r="G1083" s="15">
        <v>42401</v>
      </c>
      <c r="H1083" s="3">
        <v>-5.6400000000000005E-4</v>
      </c>
      <c r="I1083" s="3">
        <v>5.7239999999999999E-3</v>
      </c>
      <c r="J1083" s="3">
        <v>8.2307699999999997E-4</v>
      </c>
      <c r="K1083" s="3">
        <f t="shared" si="253"/>
        <v>-5.6400000000000005E-4</v>
      </c>
      <c r="L1083" s="3">
        <f t="shared" si="254"/>
        <v>0.99943599999999999</v>
      </c>
      <c r="M1083" s="3">
        <f t="shared" si="255"/>
        <v>5.7239999999999999E-3</v>
      </c>
      <c r="N1083" s="3">
        <f t="shared" si="256"/>
        <v>1.0057240000000001</v>
      </c>
      <c r="O1083" s="3">
        <f t="shared" si="257"/>
        <v>8.2307699999999997E-4</v>
      </c>
      <c r="P1083" s="3">
        <f t="shared" si="258"/>
        <v>1.0008230769999999</v>
      </c>
      <c r="Q1083" s="3">
        <f t="shared" si="259"/>
        <v>1.9512000000000002E-3</v>
      </c>
      <c r="R1083" s="3">
        <f t="shared" si="260"/>
        <v>1.0019511999999999</v>
      </c>
      <c r="S1083" s="17">
        <f t="shared" si="261"/>
        <v>451.45393115310628</v>
      </c>
      <c r="T1083" s="18">
        <f>IF(S1083&lt;MAX(S$2:S1083),(S1083-MAX($S$2:S1083))/MAX($S$2:S1083),"")</f>
        <v>-9.461673364123234E-2</v>
      </c>
      <c r="U1083" s="18">
        <f t="shared" si="262"/>
        <v>-0.10039997794920161</v>
      </c>
      <c r="V1083" s="18">
        <f t="shared" si="263"/>
        <v>-9.461673364123234E-2</v>
      </c>
      <c r="W1083" s="18" t="str">
        <f t="shared" si="264"/>
        <v/>
      </c>
      <c r="X1083" s="16" t="str">
        <f>IF(W1083&lt;0,COUNTIF($V$2:V1083,W1083),"")</f>
        <v/>
      </c>
      <c r="Y1083" s="16" t="str">
        <f>IF(W1083&lt;0,COUNTIF(U$1045:$U1083,W1083)-1,"")</f>
        <v/>
      </c>
      <c r="Z1083" s="20" t="str">
        <f t="shared" si="265"/>
        <v/>
      </c>
    </row>
    <row r="1084" spans="7:26" x14ac:dyDescent="0.2">
      <c r="G1084" s="15">
        <v>42430</v>
      </c>
      <c r="H1084" s="3">
        <v>6.9993E-2</v>
      </c>
      <c r="I1084" s="3">
        <v>4.4831000000000003E-3</v>
      </c>
      <c r="J1084" s="3">
        <v>4.3059999999999999E-3</v>
      </c>
      <c r="K1084" s="3">
        <f t="shared" si="253"/>
        <v>6.9993E-2</v>
      </c>
      <c r="L1084" s="3">
        <f t="shared" si="254"/>
        <v>1.069993</v>
      </c>
      <c r="M1084" s="3">
        <f t="shared" si="255"/>
        <v>4.4831000000000003E-3</v>
      </c>
      <c r="N1084" s="3">
        <f t="shared" si="256"/>
        <v>1.0044831000000001</v>
      </c>
      <c r="O1084" s="3">
        <f t="shared" si="257"/>
        <v>4.3059999999999999E-3</v>
      </c>
      <c r="P1084" s="3">
        <f t="shared" si="258"/>
        <v>1.0043059999999999</v>
      </c>
      <c r="Q1084" s="3">
        <f t="shared" si="259"/>
        <v>4.3789040000000001E-2</v>
      </c>
      <c r="R1084" s="3">
        <f t="shared" si="260"/>
        <v>1.0437890400000001</v>
      </c>
      <c r="S1084" s="17">
        <f t="shared" si="261"/>
        <v>471.2226654025269</v>
      </c>
      <c r="T1084" s="18">
        <f>IF(S1084&lt;MAX(S$2:S1084),(S1084-MAX($S$2:S1084))/MAX($S$2:S1084),"")</f>
        <v>-5.4970869575317598E-2</v>
      </c>
      <c r="U1084" s="18">
        <f t="shared" si="262"/>
        <v>-0.10039997794920161</v>
      </c>
      <c r="V1084" s="18">
        <f t="shared" si="263"/>
        <v>-5.4970869575317598E-2</v>
      </c>
      <c r="W1084" s="18" t="str">
        <f t="shared" si="264"/>
        <v/>
      </c>
      <c r="X1084" s="16" t="str">
        <f>IF(W1084&lt;0,COUNTIF($V$2:V1084,W1084),"")</f>
        <v/>
      </c>
      <c r="Y1084" s="16" t="str">
        <f>IF(W1084&lt;0,COUNTIF(U$1045:$U1084,W1084)-1,"")</f>
        <v/>
      </c>
      <c r="Z1084" s="20" t="str">
        <f t="shared" si="265"/>
        <v/>
      </c>
    </row>
    <row r="1085" spans="7:26" x14ac:dyDescent="0.2">
      <c r="G1085" s="15">
        <v>42461</v>
      </c>
      <c r="H1085" s="3">
        <v>1.0629E-2</v>
      </c>
      <c r="I1085" s="3">
        <v>-1.0001999999999999E-3</v>
      </c>
      <c r="J1085" s="3">
        <v>4.7410680000000002E-3</v>
      </c>
      <c r="K1085" s="3">
        <f t="shared" si="253"/>
        <v>1.0629E-2</v>
      </c>
      <c r="L1085" s="3">
        <f t="shared" si="254"/>
        <v>1.010629</v>
      </c>
      <c r="M1085" s="3">
        <f t="shared" si="255"/>
        <v>-1.0001999999999999E-3</v>
      </c>
      <c r="N1085" s="3">
        <f t="shared" si="256"/>
        <v>0.99899979999999999</v>
      </c>
      <c r="O1085" s="3">
        <f t="shared" si="257"/>
        <v>4.7410680000000002E-3</v>
      </c>
      <c r="P1085" s="3">
        <f t="shared" si="258"/>
        <v>1.004741068</v>
      </c>
      <c r="Q1085" s="3">
        <f t="shared" si="259"/>
        <v>5.9773199999999995E-3</v>
      </c>
      <c r="R1085" s="3">
        <f t="shared" si="260"/>
        <v>1.00597732</v>
      </c>
      <c r="S1085" s="17">
        <f t="shared" si="261"/>
        <v>474.03931406489073</v>
      </c>
      <c r="T1085" s="18">
        <f>IF(S1085&lt;MAX(S$2:S1085),(S1085-MAX($S$2:S1085))/MAX($S$2:S1085),"")</f>
        <v>-4.9322128053447538E-2</v>
      </c>
      <c r="U1085" s="18">
        <f t="shared" si="262"/>
        <v>-0.10039997794920161</v>
      </c>
      <c r="V1085" s="18">
        <f t="shared" si="263"/>
        <v>-4.9322128053447538E-2</v>
      </c>
      <c r="W1085" s="18" t="str">
        <f t="shared" si="264"/>
        <v/>
      </c>
      <c r="X1085" s="16" t="str">
        <f>IF(W1085&lt;0,COUNTIF($V$2:V1085,W1085),"")</f>
        <v/>
      </c>
      <c r="Y1085" s="16" t="str">
        <f>IF(W1085&lt;0,COUNTIF(U$1045:$U1085,W1085)-1,"")</f>
        <v/>
      </c>
      <c r="Z1085" s="20" t="str">
        <f t="shared" si="265"/>
        <v/>
      </c>
    </row>
    <row r="1086" spans="7:26" x14ac:dyDescent="0.2">
      <c r="G1086" s="15">
        <v>42491</v>
      </c>
      <c r="H1086" s="3">
        <v>1.7738E-2</v>
      </c>
      <c r="I1086" s="3">
        <v>-2.1267999999999999E-3</v>
      </c>
      <c r="J1086" s="3">
        <v>4.045791E-3</v>
      </c>
      <c r="K1086" s="3">
        <f t="shared" si="253"/>
        <v>1.7738E-2</v>
      </c>
      <c r="L1086" s="3">
        <f t="shared" si="254"/>
        <v>1.017738</v>
      </c>
      <c r="M1086" s="3">
        <f t="shared" si="255"/>
        <v>-2.1267999999999999E-3</v>
      </c>
      <c r="N1086" s="3">
        <f t="shared" si="256"/>
        <v>0.99787320000000002</v>
      </c>
      <c r="O1086" s="3">
        <f t="shared" si="257"/>
        <v>4.045791E-3</v>
      </c>
      <c r="P1086" s="3">
        <f t="shared" si="258"/>
        <v>1.004045791</v>
      </c>
      <c r="Q1086" s="3">
        <f t="shared" si="259"/>
        <v>9.7920799999999999E-3</v>
      </c>
      <c r="R1086" s="3">
        <f t="shared" si="260"/>
        <v>1.00979208</v>
      </c>
      <c r="S1086" s="17">
        <f t="shared" si="261"/>
        <v>478.68114495135927</v>
      </c>
      <c r="T1086" s="18">
        <f>IF(S1086&lt;MAX(S$2:S1086),(S1086-MAX($S$2:S1086))/MAX($S$2:S1086),"")</f>
        <v>-4.0013014277117127E-2</v>
      </c>
      <c r="U1086" s="18">
        <f t="shared" si="262"/>
        <v>-0.10039997794920161</v>
      </c>
      <c r="V1086" s="18">
        <f t="shared" si="263"/>
        <v>-4.0013014277117127E-2</v>
      </c>
      <c r="W1086" s="18" t="str">
        <f t="shared" si="264"/>
        <v/>
      </c>
      <c r="X1086" s="16" t="str">
        <f>IF(W1086&lt;0,COUNTIF($V$2:V1086,W1086),"")</f>
        <v/>
      </c>
      <c r="Y1086" s="16" t="str">
        <f>IF(W1086&lt;0,COUNTIF(U$1045:$U1086,W1086)-1,"")</f>
        <v/>
      </c>
      <c r="Z1086" s="20" t="str">
        <f t="shared" si="265"/>
        <v/>
      </c>
    </row>
    <row r="1087" spans="7:26" x14ac:dyDescent="0.2">
      <c r="G1087" s="15">
        <v>42522</v>
      </c>
      <c r="H1087" s="3">
        <v>4.3100000000000001E-4</v>
      </c>
      <c r="I1087" s="3">
        <v>1.7469499999999999E-2</v>
      </c>
      <c r="J1087" s="3">
        <v>3.2843659999999999E-3</v>
      </c>
      <c r="K1087" s="3">
        <f t="shared" si="253"/>
        <v>4.3100000000000001E-4</v>
      </c>
      <c r="L1087" s="3">
        <f t="shared" si="254"/>
        <v>1.0004310000000001</v>
      </c>
      <c r="M1087" s="3">
        <f t="shared" si="255"/>
        <v>1.7469499999999999E-2</v>
      </c>
      <c r="N1087" s="3">
        <f t="shared" si="256"/>
        <v>1.0174695</v>
      </c>
      <c r="O1087" s="3">
        <f t="shared" si="257"/>
        <v>3.2843659999999999E-3</v>
      </c>
      <c r="P1087" s="3">
        <f t="shared" si="258"/>
        <v>1.0032843659999999</v>
      </c>
      <c r="Q1087" s="3">
        <f t="shared" si="259"/>
        <v>7.2464000000000001E-3</v>
      </c>
      <c r="R1087" s="3">
        <f t="shared" si="260"/>
        <v>1.0072464000000001</v>
      </c>
      <c r="S1087" s="17">
        <f t="shared" si="261"/>
        <v>482.14986000013482</v>
      </c>
      <c r="T1087" s="18">
        <f>IF(S1087&lt;MAX(S$2:S1087),(S1087-MAX($S$2:S1087))/MAX($S$2:S1087),"")</f>
        <v>-3.3056564583774789E-2</v>
      </c>
      <c r="U1087" s="18">
        <f t="shared" si="262"/>
        <v>-0.10039997794920161</v>
      </c>
      <c r="V1087" s="18">
        <f t="shared" si="263"/>
        <v>-3.3056564583774789E-2</v>
      </c>
      <c r="W1087" s="18" t="str">
        <f t="shared" si="264"/>
        <v/>
      </c>
      <c r="X1087" s="16" t="str">
        <f>IF(W1087&lt;0,COUNTIF($V$2:V1087,W1087),"")</f>
        <v/>
      </c>
      <c r="Y1087" s="16" t="str">
        <f>IF(W1087&lt;0,COUNTIF(U$1045:$U1087,W1087)-1,"")</f>
        <v/>
      </c>
      <c r="Z1087" s="20" t="str">
        <f t="shared" si="265"/>
        <v/>
      </c>
    </row>
    <row r="1088" spans="7:26" x14ac:dyDescent="0.2">
      <c r="G1088" s="15">
        <v>42552</v>
      </c>
      <c r="H1088" s="3">
        <v>3.9238000000000002E-2</v>
      </c>
      <c r="I1088" s="3">
        <v>3.9100000000000002E-4</v>
      </c>
      <c r="J1088" s="3">
        <v>-1.6181360000000001E-3</v>
      </c>
      <c r="K1088" s="3">
        <f t="shared" si="253"/>
        <v>3.9238000000000002E-2</v>
      </c>
      <c r="L1088" s="3">
        <f t="shared" si="254"/>
        <v>1.0392380000000001</v>
      </c>
      <c r="M1088" s="3">
        <f t="shared" si="255"/>
        <v>3.9100000000000002E-4</v>
      </c>
      <c r="N1088" s="3">
        <f t="shared" si="256"/>
        <v>1.000391</v>
      </c>
      <c r="O1088" s="3">
        <f t="shared" si="257"/>
        <v>-1.6181360000000001E-3</v>
      </c>
      <c r="P1088" s="3">
        <f t="shared" si="258"/>
        <v>0.99838186399999995</v>
      </c>
      <c r="Q1088" s="3">
        <f t="shared" si="259"/>
        <v>2.36992E-2</v>
      </c>
      <c r="R1088" s="3">
        <f t="shared" si="260"/>
        <v>1.0236992</v>
      </c>
      <c r="S1088" s="17">
        <f t="shared" si="261"/>
        <v>493.57642596225003</v>
      </c>
      <c r="T1088" s="18">
        <f>IF(S1088&lt;MAX(S$2:S1088),(S1088-MAX($S$2:S1088))/MAX($S$2:S1088),"")</f>
        <v>-1.0140778719158566E-2</v>
      </c>
      <c r="U1088" s="18">
        <f t="shared" si="262"/>
        <v>-0.10039997794920161</v>
      </c>
      <c r="V1088" s="18">
        <f t="shared" si="263"/>
        <v>-2.1183932393077486E-2</v>
      </c>
      <c r="W1088" s="18" t="str">
        <f t="shared" si="264"/>
        <v/>
      </c>
      <c r="X1088" s="16" t="str">
        <f>IF(W1088&lt;0,COUNTIF($V$2:V1088,W1088),"")</f>
        <v/>
      </c>
      <c r="Y1088" s="16" t="str">
        <f>IF(W1088&lt;0,COUNTIF(U$1045:$U1088,W1088)-1,"")</f>
        <v/>
      </c>
      <c r="Z1088" s="20" t="str">
        <f t="shared" si="265"/>
        <v/>
      </c>
    </row>
    <row r="1089" spans="7:26" x14ac:dyDescent="0.2">
      <c r="G1089" s="15">
        <v>42583</v>
      </c>
      <c r="H1089" s="3">
        <v>4.8869999999999999E-3</v>
      </c>
      <c r="I1089" s="3">
        <v>-6.4469999999999996E-3</v>
      </c>
      <c r="J1089" s="3">
        <v>9.1843000000000003E-4</v>
      </c>
      <c r="K1089" s="3">
        <f t="shared" si="253"/>
        <v>4.8869999999999999E-3</v>
      </c>
      <c r="L1089" s="3">
        <f t="shared" si="254"/>
        <v>1.0048870000000001</v>
      </c>
      <c r="M1089" s="3">
        <f t="shared" si="255"/>
        <v>-6.4469999999999996E-3</v>
      </c>
      <c r="N1089" s="3">
        <f t="shared" si="256"/>
        <v>0.99355300000000002</v>
      </c>
      <c r="O1089" s="3">
        <f t="shared" si="257"/>
        <v>9.1843000000000003E-4</v>
      </c>
      <c r="P1089" s="3">
        <f t="shared" si="258"/>
        <v>1.00091843</v>
      </c>
      <c r="Q1089" s="3">
        <f t="shared" si="259"/>
        <v>3.5339999999999981E-4</v>
      </c>
      <c r="R1089" s="3">
        <f t="shared" si="260"/>
        <v>1.0003534000000001</v>
      </c>
      <c r="S1089" s="17">
        <f t="shared" si="261"/>
        <v>493.75085587118514</v>
      </c>
      <c r="T1089" s="18">
        <f>IF(S1089&lt;MAX(S$2:S1089),(S1089-MAX($S$2:S1089))/MAX($S$2:S1089),"")</f>
        <v>-9.7909624703578137E-3</v>
      </c>
      <c r="U1089" s="18">
        <f t="shared" si="262"/>
        <v>-0.10039997794920161</v>
      </c>
      <c r="V1089" s="18">
        <f t="shared" si="263"/>
        <v>-2.1183932393077486E-2</v>
      </c>
      <c r="W1089" s="18" t="str">
        <f t="shared" si="264"/>
        <v/>
      </c>
      <c r="X1089" s="16" t="str">
        <f>IF(W1089&lt;0,COUNTIF($V$2:V1089,W1089),"")</f>
        <v/>
      </c>
      <c r="Y1089" s="16" t="str">
        <f>IF(W1089&lt;0,COUNTIF(U$1045:$U1089,W1089)-1,"")</f>
        <v/>
      </c>
      <c r="Z1089" s="20" t="str">
        <f t="shared" si="265"/>
        <v/>
      </c>
    </row>
    <row r="1090" spans="7:26" x14ac:dyDescent="0.2">
      <c r="G1090" s="15">
        <v>42614</v>
      </c>
      <c r="H1090" s="3">
        <v>2.8930000000000002E-3</v>
      </c>
      <c r="I1090" s="3">
        <v>2.6776999999999999E-3</v>
      </c>
      <c r="J1090" s="3">
        <v>2.4039959999999998E-3</v>
      </c>
      <c r="K1090" s="3">
        <f t="shared" si="253"/>
        <v>2.8930000000000002E-3</v>
      </c>
      <c r="L1090" s="3">
        <f t="shared" si="254"/>
        <v>1.002893</v>
      </c>
      <c r="M1090" s="3">
        <f t="shared" si="255"/>
        <v>2.6776999999999999E-3</v>
      </c>
      <c r="N1090" s="3">
        <f t="shared" si="256"/>
        <v>1.0026777</v>
      </c>
      <c r="O1090" s="3">
        <f t="shared" si="257"/>
        <v>2.4039959999999998E-3</v>
      </c>
      <c r="P1090" s="3">
        <f t="shared" si="258"/>
        <v>1.002403996</v>
      </c>
      <c r="Q1090" s="3">
        <f t="shared" si="259"/>
        <v>2.8068800000000003E-3</v>
      </c>
      <c r="R1090" s="3">
        <f t="shared" si="260"/>
        <v>1.0028068800000001</v>
      </c>
      <c r="S1090" s="17">
        <f t="shared" si="261"/>
        <v>495.1367552735129</v>
      </c>
      <c r="T1090" s="18">
        <f>IF(S1090&lt;MAX(S$2:S1090),(S1090-MAX($S$2:S1090))/MAX($S$2:S1090),"")</f>
        <v>-7.0115645270965041E-3</v>
      </c>
      <c r="U1090" s="18">
        <f t="shared" si="262"/>
        <v>-0.10039997794920161</v>
      </c>
      <c r="V1090" s="18">
        <f t="shared" si="263"/>
        <v>-2.1183932393077486E-2</v>
      </c>
      <c r="W1090" s="18" t="str">
        <f t="shared" si="264"/>
        <v/>
      </c>
      <c r="X1090" s="16" t="str">
        <f>IF(W1090&lt;0,COUNTIF($V$2:V1090,W1090),"")</f>
        <v/>
      </c>
      <c r="Y1090" s="16" t="str">
        <f>IF(W1090&lt;0,COUNTIF(U$1045:$U1090,W1090)-1,"")</f>
        <v/>
      </c>
      <c r="Z1090" s="20" t="str">
        <f t="shared" si="265"/>
        <v/>
      </c>
    </row>
    <row r="1091" spans="7:26" x14ac:dyDescent="0.2">
      <c r="G1091" s="15">
        <v>42644</v>
      </c>
      <c r="H1091" s="3">
        <v>-2.0317000000000002E-2</v>
      </c>
      <c r="I1091" s="3">
        <v>-5.2056000000000003E-3</v>
      </c>
      <c r="J1091" s="3">
        <v>1.2467489999999999E-3</v>
      </c>
      <c r="K1091" s="3">
        <f t="shared" si="253"/>
        <v>-2.0317000000000002E-2</v>
      </c>
      <c r="L1091" s="3">
        <f t="shared" si="254"/>
        <v>0.97968299999999997</v>
      </c>
      <c r="M1091" s="3">
        <f t="shared" si="255"/>
        <v>-5.2056000000000003E-3</v>
      </c>
      <c r="N1091" s="3">
        <f t="shared" si="256"/>
        <v>0.99479439999999997</v>
      </c>
      <c r="O1091" s="3">
        <f t="shared" si="257"/>
        <v>1.2467489999999999E-3</v>
      </c>
      <c r="P1091" s="3">
        <f t="shared" si="258"/>
        <v>1.0012467490000001</v>
      </c>
      <c r="Q1091" s="3">
        <f t="shared" si="259"/>
        <v>-1.4272440000000001E-2</v>
      </c>
      <c r="R1091" s="3">
        <f t="shared" si="260"/>
        <v>0.98572755999999995</v>
      </c>
      <c r="S1091" s="17">
        <f t="shared" si="261"/>
        <v>488.06994564207696</v>
      </c>
      <c r="T1091" s="18">
        <f>IF(S1091&lt;MAX(S$2:S1091),(S1091-MAX($S$2:S1091))/MAX($S$2:S1091),"")</f>
        <v>-2.1183932393077486E-2</v>
      </c>
      <c r="U1091" s="18">
        <f t="shared" si="262"/>
        <v>-0.10039997794920161</v>
      </c>
      <c r="V1091" s="18">
        <f t="shared" si="263"/>
        <v>-2.1183932393077486E-2</v>
      </c>
      <c r="W1091" s="18" t="str">
        <f t="shared" si="264"/>
        <v/>
      </c>
      <c r="X1091" s="16" t="str">
        <f>IF(W1091&lt;0,COUNTIF($V$2:V1091,W1091),"")</f>
        <v/>
      </c>
      <c r="Y1091" s="16" t="str">
        <f>IF(W1091&lt;0,COUNTIF(U$1045:$U1091,W1091)-1,"")</f>
        <v/>
      </c>
      <c r="Z1091" s="20" t="str">
        <f t="shared" si="265"/>
        <v/>
      </c>
    </row>
    <row r="1092" spans="7:26" x14ac:dyDescent="0.2">
      <c r="G1092" s="15">
        <v>42675</v>
      </c>
      <c r="H1092" s="3">
        <v>4.8548000000000001E-2</v>
      </c>
      <c r="I1092" s="3">
        <v>-1.8853999999999999E-2</v>
      </c>
      <c r="J1092" s="3">
        <v>-1.555461E-3</v>
      </c>
      <c r="K1092" s="3">
        <f t="shared" si="253"/>
        <v>4.8548000000000001E-2</v>
      </c>
      <c r="L1092" s="3">
        <f t="shared" si="254"/>
        <v>1.048548</v>
      </c>
      <c r="M1092" s="3">
        <f t="shared" si="255"/>
        <v>-1.8853999999999999E-2</v>
      </c>
      <c r="N1092" s="3">
        <f t="shared" si="256"/>
        <v>0.98114599999999996</v>
      </c>
      <c r="O1092" s="3">
        <f t="shared" si="257"/>
        <v>-1.555461E-3</v>
      </c>
      <c r="P1092" s="3">
        <f t="shared" si="258"/>
        <v>0.99844453899999996</v>
      </c>
      <c r="Q1092" s="3">
        <f t="shared" si="259"/>
        <v>2.1587200000000001E-2</v>
      </c>
      <c r="R1092" s="3">
        <f t="shared" si="260"/>
        <v>1.0215871999999999</v>
      </c>
      <c r="S1092" s="17">
        <f t="shared" si="261"/>
        <v>498.60600917264156</v>
      </c>
      <c r="T1092" s="18">
        <f>IF(S1092&lt;MAX(S$2:S1092),(S1092-MAX($S$2:S1092))/MAX($S$2:S1092),"")</f>
        <v>-5.4034178433409092E-5</v>
      </c>
      <c r="U1092" s="18">
        <f t="shared" si="262"/>
        <v>-0.10039997794920161</v>
      </c>
      <c r="V1092" s="18">
        <f t="shared" si="263"/>
        <v>-5.4034178433409092E-5</v>
      </c>
      <c r="W1092" s="18" t="str">
        <f t="shared" si="264"/>
        <v/>
      </c>
      <c r="X1092" s="16" t="str">
        <f>IF(W1092&lt;0,COUNTIF($V$2:V1092,W1092),"")</f>
        <v/>
      </c>
      <c r="Y1092" s="16" t="str">
        <f>IF(W1092&lt;0,COUNTIF(U$1045:$U1092,W1092)-1,"")</f>
        <v/>
      </c>
      <c r="Z1092" s="20" t="str">
        <f t="shared" si="265"/>
        <v/>
      </c>
    </row>
    <row r="1093" spans="7:26" x14ac:dyDescent="0.2">
      <c r="G1093" s="15">
        <v>42705</v>
      </c>
      <c r="H1093" s="3">
        <v>1.8787000000000002E-2</v>
      </c>
      <c r="I1093" s="3">
        <v>-7.2690000000000005E-4</v>
      </c>
      <c r="J1093" s="3">
        <v>3.2732099999999999E-4</v>
      </c>
      <c r="K1093" s="3">
        <f t="shared" si="253"/>
        <v>1.8787000000000002E-2</v>
      </c>
      <c r="L1093" s="3">
        <f t="shared" si="254"/>
        <v>1.0187870000000001</v>
      </c>
      <c r="M1093" s="3">
        <f t="shared" si="255"/>
        <v>-7.2690000000000005E-4</v>
      </c>
      <c r="N1093" s="3">
        <f t="shared" si="256"/>
        <v>0.99927310000000003</v>
      </c>
      <c r="O1093" s="3">
        <f t="shared" si="257"/>
        <v>3.2732099999999999E-4</v>
      </c>
      <c r="P1093" s="3">
        <f t="shared" si="258"/>
        <v>1.0003273210000001</v>
      </c>
      <c r="Q1093" s="3">
        <f t="shared" si="259"/>
        <v>1.0981440000000002E-2</v>
      </c>
      <c r="R1093" s="3">
        <f t="shared" si="260"/>
        <v>1.0109814399999999</v>
      </c>
      <c r="S1093" s="17">
        <f t="shared" si="261"/>
        <v>504.08142114601031</v>
      </c>
      <c r="T1093" s="18" t="str">
        <f>IF(S1093&lt;MAX(S$2:S1093),(S1093-MAX($S$2:S1093))/MAX($S$2:S1093),"")</f>
        <v/>
      </c>
      <c r="U1093" s="18" t="str">
        <f t="shared" si="262"/>
        <v/>
      </c>
      <c r="V1093" s="18" t="str">
        <f t="shared" si="263"/>
        <v/>
      </c>
      <c r="W1093" s="18" t="str">
        <f t="shared" si="264"/>
        <v/>
      </c>
      <c r="X1093" s="16" t="str">
        <f>IF(W1093&lt;0,COUNTIF($V$2:V1093,W1093),"")</f>
        <v/>
      </c>
      <c r="Y1093" s="16" t="str">
        <f>IF(W1093&lt;0,COUNTIF(U$1045:$U1093,W1093)-1,"")</f>
        <v/>
      </c>
      <c r="Z1093" s="20" t="str">
        <f t="shared" si="265"/>
        <v/>
      </c>
    </row>
    <row r="1094" spans="7:26" x14ac:dyDescent="0.2">
      <c r="G1094" s="15">
        <v>42736</v>
      </c>
      <c r="H1094" s="3">
        <v>2.0324999999999999E-2</v>
      </c>
      <c r="I1094" s="3">
        <v>4.4326000000000001E-3</v>
      </c>
      <c r="J1094" s="3">
        <v>5.8277279000000003E-3</v>
      </c>
      <c r="K1094" s="3">
        <f t="shared" si="253"/>
        <v>2.0324999999999999E-2</v>
      </c>
      <c r="L1094" s="3">
        <f t="shared" si="254"/>
        <v>1.0203249999999999</v>
      </c>
      <c r="M1094" s="3">
        <f t="shared" si="255"/>
        <v>4.4326000000000001E-3</v>
      </c>
      <c r="N1094" s="3">
        <f t="shared" si="256"/>
        <v>1.0044325999999999</v>
      </c>
      <c r="O1094" s="3">
        <f t="shared" si="257"/>
        <v>5.8277279000000003E-3</v>
      </c>
      <c r="P1094" s="3">
        <f t="shared" si="258"/>
        <v>1.0058277279000001</v>
      </c>
      <c r="Q1094" s="3">
        <f t="shared" si="259"/>
        <v>1.3968039999999999E-2</v>
      </c>
      <c r="R1094" s="3">
        <f t="shared" si="260"/>
        <v>1.01396804</v>
      </c>
      <c r="S1094" s="17">
        <f t="shared" si="261"/>
        <v>511.12245059983462</v>
      </c>
      <c r="T1094" s="18" t="str">
        <f>IF(S1094&lt;MAX(S$2:S1094),(S1094-MAX($S$2:S1094))/MAX($S$2:S1094),"")</f>
        <v/>
      </c>
      <c r="U1094" s="18" t="str">
        <f t="shared" si="262"/>
        <v/>
      </c>
      <c r="V1094" s="18" t="str">
        <f t="shared" si="263"/>
        <v/>
      </c>
      <c r="W1094" s="18" t="str">
        <f t="shared" si="264"/>
        <v/>
      </c>
      <c r="X1094" s="16" t="str">
        <f>IF(W1094&lt;0,COUNTIF($V$2:V1094,W1094),"")</f>
        <v/>
      </c>
      <c r="Y1094" s="16" t="str">
        <f>IF(W1094&lt;0,COUNTIF(U$1045:$U1094,W1094)-1,"")</f>
        <v/>
      </c>
      <c r="Z1094" s="20" t="str">
        <f t="shared" si="265"/>
        <v/>
      </c>
    </row>
    <row r="1095" spans="7:26" x14ac:dyDescent="0.2">
      <c r="G1095" s="15">
        <v>42767</v>
      </c>
      <c r="H1095" s="3">
        <v>3.5256000000000003E-2</v>
      </c>
      <c r="I1095" s="3">
        <v>3.4061E-3</v>
      </c>
      <c r="J1095" s="3">
        <v>3.1461174000000001E-3</v>
      </c>
      <c r="K1095" s="3">
        <f t="shared" si="253"/>
        <v>3.5256000000000003E-2</v>
      </c>
      <c r="L1095" s="3">
        <f t="shared" si="254"/>
        <v>1.035256</v>
      </c>
      <c r="M1095" s="3">
        <f t="shared" si="255"/>
        <v>3.4061E-3</v>
      </c>
      <c r="N1095" s="3">
        <f t="shared" si="256"/>
        <v>1.0034061000000001</v>
      </c>
      <c r="O1095" s="3">
        <f t="shared" si="257"/>
        <v>3.1461174000000001E-3</v>
      </c>
      <c r="P1095" s="3">
        <f t="shared" si="258"/>
        <v>1.0031461174</v>
      </c>
      <c r="Q1095" s="3">
        <f t="shared" si="259"/>
        <v>2.2516040000000001E-2</v>
      </c>
      <c r="R1095" s="3">
        <f t="shared" si="260"/>
        <v>1.02251604</v>
      </c>
      <c r="S1095" s="17">
        <f t="shared" si="261"/>
        <v>522.63090414243845</v>
      </c>
      <c r="T1095" s="18" t="str">
        <f>IF(S1095&lt;MAX(S$2:S1095),(S1095-MAX($S$2:S1095))/MAX($S$2:S1095),"")</f>
        <v/>
      </c>
      <c r="U1095" s="18" t="str">
        <f t="shared" si="262"/>
        <v/>
      </c>
      <c r="V1095" s="18" t="str">
        <f t="shared" si="263"/>
        <v/>
      </c>
      <c r="W1095" s="18" t="str">
        <f t="shared" si="264"/>
        <v/>
      </c>
      <c r="X1095" s="16" t="str">
        <f>IF(W1095&lt;0,COUNTIF($V$2:V1095,W1095),"")</f>
        <v/>
      </c>
      <c r="Y1095" s="16" t="str">
        <f>IF(W1095&lt;0,COUNTIF(U$1045:$U1095,W1095)-1,"")</f>
        <v/>
      </c>
      <c r="Z1095" s="20" t="str">
        <f t="shared" si="265"/>
        <v/>
      </c>
    </row>
    <row r="1096" spans="7:26" x14ac:dyDescent="0.2">
      <c r="G1096" s="15">
        <v>42795</v>
      </c>
      <c r="H1096" s="3">
        <v>1.797E-3</v>
      </c>
      <c r="I1096" s="3">
        <v>1.4811E-3</v>
      </c>
      <c r="J1096" s="3">
        <v>8.1279789999999996E-4</v>
      </c>
      <c r="K1096" s="3">
        <f t="shared" si="253"/>
        <v>1.797E-3</v>
      </c>
      <c r="L1096" s="3">
        <f t="shared" si="254"/>
        <v>1.001797</v>
      </c>
      <c r="M1096" s="3">
        <f t="shared" si="255"/>
        <v>1.4811E-3</v>
      </c>
      <c r="N1096" s="3">
        <f t="shared" si="256"/>
        <v>1.0014810999999999</v>
      </c>
      <c r="O1096" s="3">
        <f t="shared" si="257"/>
        <v>8.1279789999999996E-4</v>
      </c>
      <c r="P1096" s="3">
        <f t="shared" si="258"/>
        <v>1.0008127979000001</v>
      </c>
      <c r="Q1096" s="3">
        <f t="shared" si="259"/>
        <v>1.6706399999999999E-3</v>
      </c>
      <c r="R1096" s="3">
        <f t="shared" si="260"/>
        <v>1.0016706399999999</v>
      </c>
      <c r="S1096" s="17">
        <f t="shared" si="261"/>
        <v>523.504032236135</v>
      </c>
      <c r="T1096" s="18" t="str">
        <f>IF(S1096&lt;MAX(S$2:S1096),(S1096-MAX($S$2:S1096))/MAX($S$2:S1096),"")</f>
        <v/>
      </c>
      <c r="U1096" s="18" t="str">
        <f t="shared" si="262"/>
        <v/>
      </c>
      <c r="V1096" s="18" t="str">
        <f t="shared" si="263"/>
        <v/>
      </c>
      <c r="W1096" s="18" t="str">
        <f t="shared" si="264"/>
        <v/>
      </c>
      <c r="X1096" s="16" t="str">
        <f>IF(W1096&lt;0,COUNTIF($V$2:V1096,W1096),"")</f>
        <v/>
      </c>
      <c r="Y1096" s="16" t="str">
        <f>IF(W1096&lt;0,COUNTIF(U$1045:$U1096,W1096)-1,"")</f>
        <v/>
      </c>
      <c r="Z1096" s="20" t="str">
        <f t="shared" si="265"/>
        <v/>
      </c>
    </row>
    <row r="1097" spans="7:26" x14ac:dyDescent="0.2">
      <c r="G1097" s="15">
        <v>42826</v>
      </c>
      <c r="H1097" s="3">
        <v>1.1174999999999999E-2</v>
      </c>
      <c r="I1097" s="3">
        <v>7.4792000000000001E-3</v>
      </c>
      <c r="J1097" s="3">
        <v>2.9655333999999999E-3</v>
      </c>
      <c r="K1097" s="3">
        <f t="shared" si="253"/>
        <v>1.1174999999999999E-2</v>
      </c>
      <c r="L1097" s="3">
        <f t="shared" si="254"/>
        <v>1.0111749999999999</v>
      </c>
      <c r="M1097" s="3">
        <f t="shared" si="255"/>
        <v>7.4792000000000001E-3</v>
      </c>
      <c r="N1097" s="3">
        <f t="shared" si="256"/>
        <v>1.0074791999999999</v>
      </c>
      <c r="O1097" s="3">
        <f t="shared" si="257"/>
        <v>2.9655333999999999E-3</v>
      </c>
      <c r="P1097" s="3">
        <f t="shared" si="258"/>
        <v>1.0029655334000001</v>
      </c>
      <c r="Q1097" s="3">
        <f t="shared" si="259"/>
        <v>9.6966799999999992E-3</v>
      </c>
      <c r="R1097" s="3">
        <f t="shared" si="260"/>
        <v>1.00969668</v>
      </c>
      <c r="S1097" s="17">
        <f t="shared" si="261"/>
        <v>528.58028331543846</v>
      </c>
      <c r="T1097" s="18" t="str">
        <f>IF(S1097&lt;MAX(S$2:S1097),(S1097-MAX($S$2:S1097))/MAX($S$2:S1097),"")</f>
        <v/>
      </c>
      <c r="U1097" s="18" t="str">
        <f t="shared" si="262"/>
        <v/>
      </c>
      <c r="V1097" s="18" t="str">
        <f t="shared" si="263"/>
        <v/>
      </c>
      <c r="W1097" s="18" t="str">
        <f t="shared" si="264"/>
        <v/>
      </c>
      <c r="X1097" s="16" t="str">
        <f>IF(W1097&lt;0,COUNTIF($V$2:V1097,W1097),"")</f>
        <v/>
      </c>
      <c r="Y1097" s="16" t="str">
        <f>IF(W1097&lt;0,COUNTIF(U$1045:$U1097,W1097)-1,"")</f>
        <v/>
      </c>
      <c r="Z1097" s="20" t="str">
        <f t="shared" si="265"/>
        <v/>
      </c>
    </row>
    <row r="1098" spans="7:26" x14ac:dyDescent="0.2">
      <c r="G1098" s="15">
        <v>42856</v>
      </c>
      <c r="H1098" s="3">
        <v>1.0588999999999999E-2</v>
      </c>
      <c r="I1098" s="3">
        <v>5.6417000000000004E-3</v>
      </c>
      <c r="J1098" s="3">
        <v>8.5472179999999997E-4</v>
      </c>
      <c r="K1098" s="3">
        <f t="shared" si="253"/>
        <v>1.0588999999999999E-2</v>
      </c>
      <c r="L1098" s="3">
        <f t="shared" si="254"/>
        <v>1.010589</v>
      </c>
      <c r="M1098" s="3">
        <f t="shared" si="255"/>
        <v>5.6417000000000004E-3</v>
      </c>
      <c r="N1098" s="3">
        <f t="shared" si="256"/>
        <v>1.0056417</v>
      </c>
      <c r="O1098" s="3">
        <f t="shared" si="257"/>
        <v>8.5472179999999997E-4</v>
      </c>
      <c r="P1098" s="3">
        <f t="shared" si="258"/>
        <v>1.0008547217999999</v>
      </c>
      <c r="Q1098" s="3">
        <f t="shared" si="259"/>
        <v>8.6100799999999991E-3</v>
      </c>
      <c r="R1098" s="3">
        <f t="shared" si="260"/>
        <v>1.00861008</v>
      </c>
      <c r="S1098" s="17">
        <f t="shared" si="261"/>
        <v>533.13140184120698</v>
      </c>
      <c r="T1098" s="18" t="str">
        <f>IF(S1098&lt;MAX(S$2:S1098),(S1098-MAX($S$2:S1098))/MAX($S$2:S1098),"")</f>
        <v/>
      </c>
      <c r="U1098" s="18" t="str">
        <f t="shared" si="262"/>
        <v/>
      </c>
      <c r="V1098" s="18" t="str">
        <f t="shared" si="263"/>
        <v/>
      </c>
      <c r="W1098" s="18" t="str">
        <f t="shared" si="264"/>
        <v/>
      </c>
      <c r="X1098" s="16" t="str">
        <f>IF(W1098&lt;0,COUNTIF($V$2:V1098,W1098),"")</f>
        <v/>
      </c>
      <c r="Y1098" s="16" t="str">
        <f>IF(W1098&lt;0,COUNTIF(U$1045:$U1098,W1098)-1,"")</f>
        <v/>
      </c>
      <c r="Z1098" s="20" t="str">
        <f t="shared" si="265"/>
        <v/>
      </c>
    </row>
    <row r="1099" spans="7:26" x14ac:dyDescent="0.2">
      <c r="G1099" s="15">
        <v>42887</v>
      </c>
      <c r="H1099" s="3">
        <v>1.237E-3</v>
      </c>
      <c r="I1099" s="3">
        <v>-3.9284999999999997E-3</v>
      </c>
      <c r="J1099" s="3">
        <v>9.0711100000000005E-4</v>
      </c>
      <c r="K1099" s="3">
        <f t="shared" si="253"/>
        <v>1.237E-3</v>
      </c>
      <c r="L1099" s="3">
        <f t="shared" si="254"/>
        <v>1.0012369999999999</v>
      </c>
      <c r="M1099" s="3">
        <f t="shared" si="255"/>
        <v>-3.9284999999999997E-3</v>
      </c>
      <c r="N1099" s="3">
        <f t="shared" si="256"/>
        <v>0.9960715</v>
      </c>
      <c r="O1099" s="3">
        <f t="shared" si="257"/>
        <v>9.0711100000000005E-4</v>
      </c>
      <c r="P1099" s="3">
        <f t="shared" si="258"/>
        <v>1.0009071110000001</v>
      </c>
      <c r="Q1099" s="3">
        <f t="shared" si="259"/>
        <v>-8.2919999999999988E-4</v>
      </c>
      <c r="R1099" s="3">
        <f t="shared" si="260"/>
        <v>0.99917080000000003</v>
      </c>
      <c r="S1099" s="17">
        <f t="shared" si="261"/>
        <v>532.68932928280026</v>
      </c>
      <c r="T1099" s="18">
        <f>IF(S1099&lt;MAX(S$2:S1099),(S1099-MAX($S$2:S1099))/MAX($S$2:S1099),"")</f>
        <v>-8.2919999999998589E-4</v>
      </c>
      <c r="U1099" s="18">
        <f t="shared" si="262"/>
        <v>-8.2919999999998589E-4</v>
      </c>
      <c r="V1099" s="18">
        <f t="shared" si="263"/>
        <v>-8.2919999999998589E-4</v>
      </c>
      <c r="W1099" s="18" t="str">
        <f t="shared" si="264"/>
        <v/>
      </c>
      <c r="X1099" s="16" t="str">
        <f>IF(W1099&lt;0,COUNTIF($V$2:V1099,W1099),"")</f>
        <v/>
      </c>
      <c r="Y1099" s="16" t="str">
        <f>IF(W1099&lt;0,COUNTIF(U$1045:$U1099,W1099)-1,"")</f>
        <v/>
      </c>
      <c r="Z1099" s="20" t="str">
        <f t="shared" si="265"/>
        <v/>
      </c>
    </row>
    <row r="1100" spans="7:26" x14ac:dyDescent="0.2">
      <c r="G1100" s="15">
        <v>42917</v>
      </c>
      <c r="H1100" s="3">
        <v>1.9396E-2</v>
      </c>
      <c r="I1100" s="3">
        <v>3.9430999999999997E-3</v>
      </c>
      <c r="J1100" s="3">
        <v>-6.8992260000000003E-4</v>
      </c>
      <c r="K1100" s="3">
        <f t="shared" si="253"/>
        <v>1.9396E-2</v>
      </c>
      <c r="L1100" s="3">
        <f t="shared" si="254"/>
        <v>1.019396</v>
      </c>
      <c r="M1100" s="3">
        <f t="shared" si="255"/>
        <v>3.9430999999999997E-3</v>
      </c>
      <c r="N1100" s="3">
        <f t="shared" si="256"/>
        <v>1.0039431000000001</v>
      </c>
      <c r="O1100" s="3">
        <f t="shared" si="257"/>
        <v>-6.8992260000000003E-4</v>
      </c>
      <c r="P1100" s="3">
        <f t="shared" si="258"/>
        <v>0.9993100774</v>
      </c>
      <c r="Q1100" s="3">
        <f t="shared" si="259"/>
        <v>1.321484E-2</v>
      </c>
      <c r="R1100" s="3">
        <f t="shared" si="260"/>
        <v>1.0132148400000001</v>
      </c>
      <c r="S1100" s="17">
        <f t="shared" si="261"/>
        <v>539.72873353897978</v>
      </c>
      <c r="T1100" s="18" t="str">
        <f>IF(S1100&lt;MAX(S$2:S1100),(S1100-MAX($S$2:S1100))/MAX($S$2:S1100),"")</f>
        <v/>
      </c>
      <c r="U1100" s="18" t="str">
        <f t="shared" si="262"/>
        <v/>
      </c>
      <c r="V1100" s="18" t="str">
        <f t="shared" si="263"/>
        <v/>
      </c>
      <c r="W1100" s="18" t="str">
        <f t="shared" si="264"/>
        <v/>
      </c>
      <c r="X1100" s="16" t="str">
        <f>IF(W1100&lt;0,COUNTIF($V$2:V1100,W1100),"")</f>
        <v/>
      </c>
      <c r="Y1100" s="16" t="str">
        <f>IF(W1100&lt;0,COUNTIF(U$1045:$U1100,W1100)-1,"")</f>
        <v/>
      </c>
      <c r="Z1100" s="20" t="str">
        <f t="shared" si="265"/>
        <v/>
      </c>
    </row>
    <row r="1101" spans="7:26" x14ac:dyDescent="0.2">
      <c r="G1101" s="15">
        <v>42948</v>
      </c>
      <c r="H1101" s="3">
        <v>1.774E-3</v>
      </c>
      <c r="I1101" s="3">
        <v>7.3146000000000001E-3</v>
      </c>
      <c r="J1101" s="3">
        <v>2.9944523E-3</v>
      </c>
      <c r="K1101" s="3">
        <f t="shared" si="253"/>
        <v>1.774E-3</v>
      </c>
      <c r="L1101" s="3">
        <f t="shared" si="254"/>
        <v>1.0017739999999999</v>
      </c>
      <c r="M1101" s="3">
        <f t="shared" si="255"/>
        <v>7.3146000000000001E-3</v>
      </c>
      <c r="N1101" s="3">
        <f t="shared" si="256"/>
        <v>1.0073145999999999</v>
      </c>
      <c r="O1101" s="3">
        <f t="shared" si="257"/>
        <v>2.9944523E-3</v>
      </c>
      <c r="P1101" s="3">
        <f t="shared" si="258"/>
        <v>1.0029944523000001</v>
      </c>
      <c r="Q1101" s="3">
        <f t="shared" si="259"/>
        <v>3.9902399999999999E-3</v>
      </c>
      <c r="R1101" s="3">
        <f t="shared" si="260"/>
        <v>1.00399024</v>
      </c>
      <c r="S1101" s="17">
        <f t="shared" si="261"/>
        <v>541.88238072069635</v>
      </c>
      <c r="T1101" s="18" t="str">
        <f>IF(S1101&lt;MAX(S$2:S1101),(S1101-MAX($S$2:S1101))/MAX($S$2:S1101),"")</f>
        <v/>
      </c>
      <c r="U1101" s="18" t="str">
        <f t="shared" si="262"/>
        <v/>
      </c>
      <c r="V1101" s="18" t="str">
        <f t="shared" si="263"/>
        <v/>
      </c>
      <c r="W1101" s="18" t="str">
        <f t="shared" si="264"/>
        <v/>
      </c>
      <c r="X1101" s="16" t="str">
        <f>IF(W1101&lt;0,COUNTIF($V$2:V1101,W1101),"")</f>
        <v/>
      </c>
      <c r="Y1101" s="16" t="str">
        <f>IF(W1101&lt;0,COUNTIF(U$1045:$U1101,W1101)-1,"")</f>
        <v/>
      </c>
      <c r="Z1101" s="20" t="str">
        <f t="shared" si="265"/>
        <v/>
      </c>
    </row>
    <row r="1102" spans="7:26" x14ac:dyDescent="0.2">
      <c r="G1102" s="15">
        <v>42979</v>
      </c>
      <c r="H1102" s="3">
        <v>2.5751E-2</v>
      </c>
      <c r="I1102" s="3">
        <v>-7.3689000000000003E-3</v>
      </c>
      <c r="J1102" s="3">
        <v>5.2949058999999998E-3</v>
      </c>
      <c r="K1102" s="3">
        <f t="shared" ref="K1102:K1117" si="266">IF(AND($G1102&gt;=$B$4,$G1102&lt;=$B$5),IF($B$7="Real",(1+H1102)/(1+J1102)-1,H1102),"")</f>
        <v>2.5751E-2</v>
      </c>
      <c r="L1102" s="3">
        <f t="shared" ref="L1102:L1117" si="267">IF(K1102="","",1+K1102)</f>
        <v>1.0257510000000001</v>
      </c>
      <c r="M1102" s="3">
        <f t="shared" ref="M1102:M1117" si="268">IF(AND($G1102&gt;=$B$4,$G1102&lt;=$B$5),IF($B$7="Real",(1+I1102)/(1+J1102)-1,I1102),"")</f>
        <v>-7.3689000000000003E-3</v>
      </c>
      <c r="N1102" s="3">
        <f t="shared" ref="N1102:N1117" si="269">IF(M1102="","",1+M1102)</f>
        <v>0.99263109999999999</v>
      </c>
      <c r="O1102" s="3">
        <f t="shared" ref="O1102:O1117" si="270">IF(AND($G1102&gt;=$B$4,$G1102&lt;=$B$5),IF($B$7="Real",(1+J1102)/(1+J1102)-1,J1102),"")</f>
        <v>5.2949058999999998E-3</v>
      </c>
      <c r="P1102" s="3">
        <f t="shared" ref="P1102:P1117" si="271">IF(O1102="","",1+O1102)</f>
        <v>1.0052949059</v>
      </c>
      <c r="Q1102" s="3">
        <f t="shared" ref="Q1102:Q1117" si="272">IF(AND($G1102&gt;=$B$4,$G1102&lt;=$B$5),IF($B$7="Real",(1+K1102*$B$3+M1102*$E$3)/(1+O1102)-1,K1102*$B$3+M1102*$E$3),"")</f>
        <v>1.2503039999999998E-2</v>
      </c>
      <c r="R1102" s="3">
        <f t="shared" ref="R1102:R1117" si="273">IF(Q1102="","",1+Q1102)</f>
        <v>1.0125030399999999</v>
      </c>
      <c r="S1102" s="17">
        <f t="shared" ref="S1102:S1117" si="274">IF(G1102=$B$4,(1+Q1102),IF(AND(G1102&gt;$B$4,G1102&lt;=$B$5),(1+Q1102)*S1101,""))</f>
        <v>548.65755780214238</v>
      </c>
      <c r="T1102" s="18" t="str">
        <f>IF(S1102&lt;MAX(S$2:S1102),(S1102-MAX($S$2:S1102))/MAX($S$2:S1102),"")</f>
        <v/>
      </c>
      <c r="U1102" s="18" t="str">
        <f t="shared" ref="U1102:U1117" si="275">IF(T1102="","",MIN(U1101,T1102))</f>
        <v/>
      </c>
      <c r="V1102" s="18" t="str">
        <f t="shared" ref="V1102:V1116" si="276">IF(T1102="","",MIN(V1103,T1102))</f>
        <v/>
      </c>
      <c r="W1102" s="18" t="str">
        <f t="shared" ref="W1102:W1117" si="277">IF(AND(V1102=U1102,T1102&lt;-$B$6),T1102,"")</f>
        <v/>
      </c>
      <c r="X1102" s="16" t="str">
        <f>IF(W1102&lt;0,COUNTIF($V$2:V1102,W1102),"")</f>
        <v/>
      </c>
      <c r="Y1102" s="16" t="str">
        <f>IF(W1102&lt;0,COUNTIF(U$1045:$U1102,W1102)-1,"")</f>
        <v/>
      </c>
      <c r="Z1102" s="20" t="str">
        <f t="shared" ref="Z1102:Z1117" si="278">IF(W1102&lt;0,Y1102+X1102,"")</f>
        <v/>
      </c>
    </row>
    <row r="1103" spans="7:26" x14ac:dyDescent="0.2">
      <c r="G1103" s="15">
        <v>43009</v>
      </c>
      <c r="H1103" s="3">
        <v>2.2689000000000001E-2</v>
      </c>
      <c r="I1103" s="3">
        <v>-1.7099999999999999E-3</v>
      </c>
      <c r="J1103" s="3">
        <v>-6.3204210000000001E-4</v>
      </c>
      <c r="K1103" s="3">
        <f t="shared" si="266"/>
        <v>2.2689000000000001E-2</v>
      </c>
      <c r="L1103" s="3">
        <f t="shared" si="267"/>
        <v>1.022689</v>
      </c>
      <c r="M1103" s="3">
        <f t="shared" si="268"/>
        <v>-1.7099999999999999E-3</v>
      </c>
      <c r="N1103" s="3">
        <f t="shared" si="269"/>
        <v>0.99829000000000001</v>
      </c>
      <c r="O1103" s="3">
        <f t="shared" si="270"/>
        <v>-6.3204210000000001E-4</v>
      </c>
      <c r="P1103" s="3">
        <f t="shared" si="271"/>
        <v>0.99936795789999999</v>
      </c>
      <c r="Q1103" s="3">
        <f t="shared" si="272"/>
        <v>1.2929399999999999E-2</v>
      </c>
      <c r="R1103" s="3">
        <f t="shared" si="273"/>
        <v>1.0129294</v>
      </c>
      <c r="S1103" s="17">
        <f t="shared" si="274"/>
        <v>555.75137082998936</v>
      </c>
      <c r="T1103" s="18" t="str">
        <f>IF(S1103&lt;MAX(S$2:S1103),(S1103-MAX($S$2:S1103))/MAX($S$2:S1103),"")</f>
        <v/>
      </c>
      <c r="U1103" s="18" t="str">
        <f t="shared" si="275"/>
        <v/>
      </c>
      <c r="V1103" s="18" t="str">
        <f t="shared" si="276"/>
        <v/>
      </c>
      <c r="W1103" s="18" t="str">
        <f t="shared" si="277"/>
        <v/>
      </c>
      <c r="X1103" s="16" t="str">
        <f>IF(W1103&lt;0,COUNTIF($V$2:V1103,W1103),"")</f>
        <v/>
      </c>
      <c r="Y1103" s="16" t="str">
        <f>IF(W1103&lt;0,COUNTIF(U$1045:$U1103,W1103)-1,"")</f>
        <v/>
      </c>
      <c r="Z1103" s="20" t="str">
        <f t="shared" si="278"/>
        <v/>
      </c>
    </row>
    <row r="1104" spans="7:26" x14ac:dyDescent="0.2">
      <c r="G1104" s="15">
        <v>43040</v>
      </c>
      <c r="H1104" s="3">
        <v>3.1343000000000003E-2</v>
      </c>
      <c r="I1104" s="3">
        <v>-3.7555000000000002E-3</v>
      </c>
      <c r="J1104" s="3">
        <v>2.4324700000000001E-5</v>
      </c>
      <c r="K1104" s="3">
        <f t="shared" si="266"/>
        <v>3.1343000000000003E-2</v>
      </c>
      <c r="L1104" s="3">
        <f t="shared" si="267"/>
        <v>1.0313429999999999</v>
      </c>
      <c r="M1104" s="3">
        <f t="shared" si="268"/>
        <v>-3.7555000000000002E-3</v>
      </c>
      <c r="N1104" s="3">
        <f t="shared" si="269"/>
        <v>0.99624449999999998</v>
      </c>
      <c r="O1104" s="3">
        <f t="shared" si="270"/>
        <v>2.4324700000000001E-5</v>
      </c>
      <c r="P1104" s="3">
        <f t="shared" si="271"/>
        <v>1.0000243247</v>
      </c>
      <c r="Q1104" s="3">
        <f t="shared" si="272"/>
        <v>1.7303600000000002E-2</v>
      </c>
      <c r="R1104" s="3">
        <f t="shared" si="273"/>
        <v>1.0173036</v>
      </c>
      <c r="S1104" s="17">
        <f t="shared" si="274"/>
        <v>565.36787025028309</v>
      </c>
      <c r="T1104" s="18" t="str">
        <f>IF(S1104&lt;MAX(S$2:S1104),(S1104-MAX($S$2:S1104))/MAX($S$2:S1104),"")</f>
        <v/>
      </c>
      <c r="U1104" s="18" t="str">
        <f t="shared" si="275"/>
        <v/>
      </c>
      <c r="V1104" s="18" t="str">
        <f t="shared" si="276"/>
        <v/>
      </c>
      <c r="W1104" s="18" t="str">
        <f t="shared" si="277"/>
        <v/>
      </c>
      <c r="X1104" s="16" t="str">
        <f>IF(W1104&lt;0,COUNTIF($V$2:V1104,W1104),"")</f>
        <v/>
      </c>
      <c r="Y1104" s="16" t="str">
        <f>IF(W1104&lt;0,COUNTIF(U$1045:$U1104,W1104)-1,"")</f>
        <v/>
      </c>
      <c r="Z1104" s="20" t="str">
        <f t="shared" si="278"/>
        <v/>
      </c>
    </row>
    <row r="1105" spans="7:26" x14ac:dyDescent="0.2">
      <c r="G1105" s="15">
        <v>43070</v>
      </c>
      <c r="H1105" s="3">
        <v>1.1982E-2</v>
      </c>
      <c r="I1105" s="3">
        <v>-5.7709999999999999E-4</v>
      </c>
      <c r="J1105" s="3">
        <v>-5.8783230000000004E-4</v>
      </c>
      <c r="K1105" s="3">
        <f t="shared" si="266"/>
        <v>1.1982E-2</v>
      </c>
      <c r="L1105" s="3">
        <f t="shared" si="267"/>
        <v>1.0119819999999999</v>
      </c>
      <c r="M1105" s="3">
        <f t="shared" si="268"/>
        <v>-5.7709999999999999E-4</v>
      </c>
      <c r="N1105" s="3">
        <f t="shared" si="269"/>
        <v>0.9994229</v>
      </c>
      <c r="O1105" s="3">
        <f t="shared" si="270"/>
        <v>-5.8783230000000004E-4</v>
      </c>
      <c r="P1105" s="3">
        <f t="shared" si="271"/>
        <v>0.99941216769999996</v>
      </c>
      <c r="Q1105" s="3">
        <f t="shared" si="272"/>
        <v>6.9583599999999994E-3</v>
      </c>
      <c r="R1105" s="3">
        <f t="shared" si="273"/>
        <v>1.0069583600000001</v>
      </c>
      <c r="S1105" s="17">
        <f t="shared" si="274"/>
        <v>569.30190342391791</v>
      </c>
      <c r="T1105" s="18" t="str">
        <f>IF(S1105&lt;MAX(S$2:S1105),(S1105-MAX($S$2:S1105))/MAX($S$2:S1105),"")</f>
        <v/>
      </c>
      <c r="U1105" s="18" t="str">
        <f t="shared" si="275"/>
        <v/>
      </c>
      <c r="V1105" s="18" t="str">
        <f t="shared" si="276"/>
        <v/>
      </c>
      <c r="W1105" s="18" t="str">
        <f t="shared" si="277"/>
        <v/>
      </c>
      <c r="X1105" s="16" t="str">
        <f>IF(W1105&lt;0,COUNTIF($V$2:V1105,W1105),"")</f>
        <v/>
      </c>
      <c r="Y1105" s="16" t="str">
        <f>IF(W1105&lt;0,COUNTIF(U$1045:$U1105,W1105)-1,"")</f>
        <v/>
      </c>
      <c r="Z1105" s="20" t="str">
        <f t="shared" si="278"/>
        <v/>
      </c>
    </row>
    <row r="1106" spans="7:26" x14ac:dyDescent="0.2">
      <c r="G1106" s="15">
        <v>43101</v>
      </c>
      <c r="H1106" s="3">
        <v>5.7081E-2</v>
      </c>
      <c r="I1106" s="3">
        <v>-1.4912999999999999E-2</v>
      </c>
      <c r="J1106" s="3">
        <v>5.4477455000000001E-3</v>
      </c>
      <c r="K1106" s="3">
        <f t="shared" si="266"/>
        <v>5.7081E-2</v>
      </c>
      <c r="L1106" s="3">
        <f t="shared" si="267"/>
        <v>1.0570809999999999</v>
      </c>
      <c r="M1106" s="3">
        <f t="shared" si="268"/>
        <v>-1.4912999999999999E-2</v>
      </c>
      <c r="N1106" s="3">
        <f t="shared" si="269"/>
        <v>0.98508700000000005</v>
      </c>
      <c r="O1106" s="3">
        <f t="shared" si="270"/>
        <v>5.4477455000000001E-3</v>
      </c>
      <c r="P1106" s="3">
        <f t="shared" si="271"/>
        <v>1.0054477454999999</v>
      </c>
      <c r="Q1106" s="3">
        <f t="shared" si="272"/>
        <v>2.8283399999999997E-2</v>
      </c>
      <c r="R1106" s="3">
        <f t="shared" si="273"/>
        <v>1.0282834000000001</v>
      </c>
      <c r="S1106" s="17">
        <f t="shared" si="274"/>
        <v>585.40369687921793</v>
      </c>
      <c r="T1106" s="18" t="str">
        <f>IF(S1106&lt;MAX(S$2:S1106),(S1106-MAX($S$2:S1106))/MAX($S$2:S1106),"")</f>
        <v/>
      </c>
      <c r="U1106" s="18" t="str">
        <f t="shared" si="275"/>
        <v/>
      </c>
      <c r="V1106" s="18" t="str">
        <f t="shared" si="276"/>
        <v/>
      </c>
      <c r="W1106" s="18" t="str">
        <f t="shared" si="277"/>
        <v/>
      </c>
      <c r="X1106" s="16" t="str">
        <f>IF(W1106&lt;0,COUNTIF($V$2:V1106,W1106),"")</f>
        <v/>
      </c>
      <c r="Y1106" s="16" t="str">
        <f>IF(W1106&lt;0,COUNTIF(U$1045:$U1106,W1106)-1,"")</f>
        <v/>
      </c>
      <c r="Z1106" s="20" t="str">
        <f t="shared" si="278"/>
        <v/>
      </c>
    </row>
    <row r="1107" spans="7:26" x14ac:dyDescent="0.2">
      <c r="G1107" s="15">
        <v>43132</v>
      </c>
      <c r="H1107" s="3">
        <v>-3.6110999999999997E-2</v>
      </c>
      <c r="I1107" s="3">
        <v>-4.6087999999999997E-3</v>
      </c>
      <c r="J1107" s="3">
        <v>4.5346900000000001E-3</v>
      </c>
      <c r="K1107" s="3">
        <f t="shared" si="266"/>
        <v>-3.6110999999999997E-2</v>
      </c>
      <c r="L1107" s="3">
        <f t="shared" si="267"/>
        <v>0.963889</v>
      </c>
      <c r="M1107" s="3">
        <f t="shared" si="268"/>
        <v>-4.6087999999999997E-3</v>
      </c>
      <c r="N1107" s="3">
        <f t="shared" si="269"/>
        <v>0.99539120000000003</v>
      </c>
      <c r="O1107" s="3">
        <f t="shared" si="270"/>
        <v>4.5346900000000001E-3</v>
      </c>
      <c r="P1107" s="3">
        <f t="shared" si="271"/>
        <v>1.0045346900000001</v>
      </c>
      <c r="Q1107" s="3">
        <f t="shared" si="272"/>
        <v>-2.3510119999999999E-2</v>
      </c>
      <c r="R1107" s="3">
        <f t="shared" si="273"/>
        <v>0.97648988000000003</v>
      </c>
      <c r="S1107" s="17">
        <f t="shared" si="274"/>
        <v>571.6407857171439</v>
      </c>
      <c r="T1107" s="18">
        <f>IF(S1107&lt;MAX(S$2:S1107),(S1107-MAX($S$2:S1107))/MAX($S$2:S1107),"")</f>
        <v>-2.3510119999999989E-2</v>
      </c>
      <c r="U1107" s="18">
        <f t="shared" si="275"/>
        <v>-2.3510119999999989E-2</v>
      </c>
      <c r="V1107" s="18">
        <f t="shared" si="276"/>
        <v>-3.417115611226778E-2</v>
      </c>
      <c r="W1107" s="18" t="str">
        <f t="shared" si="277"/>
        <v/>
      </c>
      <c r="X1107" s="16" t="str">
        <f>IF(W1107&lt;0,COUNTIF($V$2:V1107,W1107),"")</f>
        <v/>
      </c>
      <c r="Y1107" s="16" t="str">
        <f>IF(W1107&lt;0,COUNTIF(U$1045:$U1107,W1107)-1,"")</f>
        <v/>
      </c>
      <c r="Z1107" s="20" t="str">
        <f t="shared" si="278"/>
        <v/>
      </c>
    </row>
    <row r="1108" spans="7:26" x14ac:dyDescent="0.2">
      <c r="G1108" s="15">
        <v>43160</v>
      </c>
      <c r="H1108" s="3">
        <v>-2.2721999999999999E-2</v>
      </c>
      <c r="I1108" s="3">
        <v>7.7777999999999996E-3</v>
      </c>
      <c r="J1108" s="3">
        <v>2.2611259E-3</v>
      </c>
      <c r="K1108" s="3">
        <f t="shared" si="266"/>
        <v>-2.2721999999999999E-2</v>
      </c>
      <c r="L1108" s="3">
        <f t="shared" si="267"/>
        <v>0.97727799999999998</v>
      </c>
      <c r="M1108" s="3">
        <f t="shared" si="268"/>
        <v>7.7777999999999996E-3</v>
      </c>
      <c r="N1108" s="3">
        <f t="shared" si="269"/>
        <v>1.0077777999999999</v>
      </c>
      <c r="O1108" s="3">
        <f t="shared" si="270"/>
        <v>2.2611259E-3</v>
      </c>
      <c r="P1108" s="3">
        <f t="shared" si="271"/>
        <v>1.0022611259</v>
      </c>
      <c r="Q1108" s="3">
        <f t="shared" si="272"/>
        <v>-1.052208E-2</v>
      </c>
      <c r="R1108" s="3">
        <f t="shared" si="273"/>
        <v>0.98947792000000001</v>
      </c>
      <c r="S1108" s="17">
        <f t="shared" si="274"/>
        <v>565.62593563856524</v>
      </c>
      <c r="T1108" s="18">
        <f>IF(S1108&lt;MAX(S$2:S1108),(S1108-MAX($S$2:S1108))/MAX($S$2:S1108),"")</f>
        <v>-3.3784824636550415E-2</v>
      </c>
      <c r="U1108" s="18">
        <f t="shared" si="275"/>
        <v>-3.3784824636550415E-2</v>
      </c>
      <c r="V1108" s="18">
        <f t="shared" si="276"/>
        <v>-3.417115611226778E-2</v>
      </c>
      <c r="W1108" s="18" t="str">
        <f t="shared" si="277"/>
        <v/>
      </c>
      <c r="X1108" s="16" t="str">
        <f>IF(W1108&lt;0,COUNTIF($V$2:V1108,W1108),"")</f>
        <v/>
      </c>
      <c r="Y1108" s="16" t="str">
        <f>IF(W1108&lt;0,COUNTIF(U$1045:$U1108,W1108)-1,"")</f>
        <v/>
      </c>
      <c r="Z1108" s="20" t="str">
        <f t="shared" si="278"/>
        <v/>
      </c>
    </row>
    <row r="1109" spans="7:26" x14ac:dyDescent="0.2">
      <c r="G1109" s="15">
        <v>43191</v>
      </c>
      <c r="H1109" s="3">
        <v>5.1609999999999998E-3</v>
      </c>
      <c r="I1109" s="3">
        <v>-8.7410999999999999E-3</v>
      </c>
      <c r="J1109" s="3">
        <v>3.9750916000000002E-3</v>
      </c>
      <c r="K1109" s="3">
        <f t="shared" si="266"/>
        <v>5.1609999999999998E-3</v>
      </c>
      <c r="L1109" s="3">
        <f t="shared" si="267"/>
        <v>1.005161</v>
      </c>
      <c r="M1109" s="3">
        <f t="shared" si="268"/>
        <v>-8.7410999999999999E-3</v>
      </c>
      <c r="N1109" s="3">
        <f t="shared" si="269"/>
        <v>0.99125890000000005</v>
      </c>
      <c r="O1109" s="3">
        <f t="shared" si="270"/>
        <v>3.9750916000000002E-3</v>
      </c>
      <c r="P1109" s="3">
        <f t="shared" si="271"/>
        <v>1.0039750916000001</v>
      </c>
      <c r="Q1109" s="3">
        <f t="shared" si="272"/>
        <v>-3.9984000000000026E-4</v>
      </c>
      <c r="R1109" s="3">
        <f t="shared" si="273"/>
        <v>0.99960015999999996</v>
      </c>
      <c r="S1109" s="17">
        <f t="shared" si="274"/>
        <v>565.39977576445949</v>
      </c>
      <c r="T1109" s="18">
        <f>IF(S1109&lt;MAX(S$2:S1109),(S1109-MAX($S$2:S1109))/MAX($S$2:S1109),"")</f>
        <v>-3.417115611226778E-2</v>
      </c>
      <c r="U1109" s="18">
        <f t="shared" si="275"/>
        <v>-3.417115611226778E-2</v>
      </c>
      <c r="V1109" s="18">
        <f t="shared" si="276"/>
        <v>-3.417115611226778E-2</v>
      </c>
      <c r="W1109" s="18" t="str">
        <f t="shared" si="277"/>
        <v/>
      </c>
      <c r="X1109" s="16" t="str">
        <f>IF(W1109&lt;0,COUNTIF($V$2:V1109,W1109),"")</f>
        <v/>
      </c>
      <c r="Y1109" s="16" t="str">
        <f>IF(W1109&lt;0,COUNTIF(U$1045:$U1109,W1109)-1,"")</f>
        <v/>
      </c>
      <c r="Z1109" s="20" t="str">
        <f t="shared" si="278"/>
        <v/>
      </c>
    </row>
    <row r="1110" spans="7:26" x14ac:dyDescent="0.2">
      <c r="G1110" s="15">
        <v>43221</v>
      </c>
      <c r="H1110" s="3">
        <v>2.8147999999999999E-2</v>
      </c>
      <c r="I1110" s="3">
        <v>8.9514E-3</v>
      </c>
      <c r="J1110" s="3">
        <v>4.1589169000000002E-3</v>
      </c>
      <c r="K1110" s="3">
        <f t="shared" si="266"/>
        <v>2.8147999999999999E-2</v>
      </c>
      <c r="L1110" s="3">
        <f t="shared" si="267"/>
        <v>1.0281480000000001</v>
      </c>
      <c r="M1110" s="3">
        <f t="shared" si="268"/>
        <v>8.9514E-3</v>
      </c>
      <c r="N1110" s="3">
        <f t="shared" si="269"/>
        <v>1.0089513999999999</v>
      </c>
      <c r="O1110" s="3">
        <f t="shared" si="270"/>
        <v>4.1589169000000002E-3</v>
      </c>
      <c r="P1110" s="3">
        <f t="shared" si="271"/>
        <v>1.0041589169</v>
      </c>
      <c r="Q1110" s="3">
        <f t="shared" si="272"/>
        <v>2.0469359999999999E-2</v>
      </c>
      <c r="R1110" s="3">
        <f t="shared" si="273"/>
        <v>1.0204693600000001</v>
      </c>
      <c r="S1110" s="17">
        <f t="shared" si="274"/>
        <v>576.97314731850156</v>
      </c>
      <c r="T1110" s="18">
        <f>IF(S1110&lt;MAX(S$2:S1110),(S1110-MAX($S$2:S1110))/MAX($S$2:S1110),"")</f>
        <v>-1.4401257808345863E-2</v>
      </c>
      <c r="U1110" s="18">
        <f t="shared" si="275"/>
        <v>-3.417115611226778E-2</v>
      </c>
      <c r="V1110" s="18">
        <f t="shared" si="276"/>
        <v>-1.4401257808345863E-2</v>
      </c>
      <c r="W1110" s="18" t="str">
        <f t="shared" si="277"/>
        <v/>
      </c>
      <c r="X1110" s="16" t="str">
        <f>IF(W1110&lt;0,COUNTIF($V$2:V1110,W1110),"")</f>
        <v/>
      </c>
      <c r="Y1110" s="16" t="str">
        <f>IF(W1110&lt;0,COUNTIF(U$1045:$U1110,W1110)-1,"")</f>
        <v/>
      </c>
      <c r="Z1110" s="20" t="str">
        <f t="shared" si="278"/>
        <v/>
      </c>
    </row>
    <row r="1111" spans="7:26" x14ac:dyDescent="0.2">
      <c r="G1111" s="15">
        <v>43252</v>
      </c>
      <c r="H1111" s="3">
        <v>6.032E-3</v>
      </c>
      <c r="I1111" s="3">
        <v>-8.0139999999999996E-4</v>
      </c>
      <c r="J1111" s="3">
        <v>1.5938757E-3</v>
      </c>
      <c r="K1111" s="3">
        <f t="shared" si="266"/>
        <v>6.032E-3</v>
      </c>
      <c r="L1111" s="3">
        <f t="shared" si="267"/>
        <v>1.006032</v>
      </c>
      <c r="M1111" s="3">
        <f t="shared" si="268"/>
        <v>-8.0139999999999996E-4</v>
      </c>
      <c r="N1111" s="3">
        <f t="shared" si="269"/>
        <v>0.99919860000000005</v>
      </c>
      <c r="O1111" s="3">
        <f t="shared" si="270"/>
        <v>1.5938757E-3</v>
      </c>
      <c r="P1111" s="3">
        <f t="shared" si="271"/>
        <v>1.0015938757</v>
      </c>
      <c r="Q1111" s="3">
        <f t="shared" si="272"/>
        <v>3.2986399999999998E-3</v>
      </c>
      <c r="R1111" s="3">
        <f t="shared" si="273"/>
        <v>1.0032986399999999</v>
      </c>
      <c r="S1111" s="17">
        <f t="shared" si="274"/>
        <v>578.87637402117218</v>
      </c>
      <c r="T1111" s="18">
        <f>IF(S1111&lt;MAX(S$2:S1111),(S1111-MAX($S$2:S1111))/MAX($S$2:S1111),"")</f>
        <v>-1.1150122373402922E-2</v>
      </c>
      <c r="U1111" s="18">
        <f t="shared" si="275"/>
        <v>-3.417115611226778E-2</v>
      </c>
      <c r="V1111" s="18">
        <f t="shared" si="276"/>
        <v>-1.1150122373402922E-2</v>
      </c>
      <c r="W1111" s="18" t="str">
        <f t="shared" si="277"/>
        <v/>
      </c>
      <c r="X1111" s="16" t="str">
        <f>IF(W1111&lt;0,COUNTIF($V$2:V1111,W1111),"")</f>
        <v/>
      </c>
      <c r="Y1111" s="16" t="str">
        <f>IF(W1111&lt;0,COUNTIF(U$1045:$U1111,W1111)-1,"")</f>
        <v/>
      </c>
      <c r="Z1111" s="20" t="str">
        <f t="shared" si="278"/>
        <v/>
      </c>
    </row>
    <row r="1112" spans="7:26" x14ac:dyDescent="0.2">
      <c r="G1112" s="15">
        <v>43282</v>
      </c>
      <c r="H1112" s="3">
        <v>3.424E-2</v>
      </c>
      <c r="I1112" s="3">
        <v>-2.6489E-3</v>
      </c>
      <c r="J1112" s="3">
        <v>6.7463299999999995E-5</v>
      </c>
      <c r="K1112" s="3">
        <f t="shared" si="266"/>
        <v>3.424E-2</v>
      </c>
      <c r="L1112" s="3">
        <f t="shared" si="267"/>
        <v>1.03424</v>
      </c>
      <c r="M1112" s="3">
        <f t="shared" si="268"/>
        <v>-2.6489E-3</v>
      </c>
      <c r="N1112" s="3">
        <f t="shared" si="269"/>
        <v>0.99735110000000005</v>
      </c>
      <c r="O1112" s="3">
        <f t="shared" si="270"/>
        <v>6.7463299999999995E-5</v>
      </c>
      <c r="P1112" s="3">
        <f t="shared" si="271"/>
        <v>1.0000674633</v>
      </c>
      <c r="Q1112" s="3">
        <f t="shared" si="272"/>
        <v>1.9484439999999999E-2</v>
      </c>
      <c r="R1112" s="3">
        <f t="shared" si="273"/>
        <v>1.01948444</v>
      </c>
      <c r="S1112" s="17">
        <f t="shared" si="274"/>
        <v>590.1554559982053</v>
      </c>
      <c r="T1112" s="18" t="str">
        <f>IF(S1112&lt;MAX(S$2:S1112),(S1112-MAX($S$2:S1112))/MAX($S$2:S1112),"")</f>
        <v/>
      </c>
      <c r="U1112" s="18" t="str">
        <f t="shared" si="275"/>
        <v/>
      </c>
      <c r="V1112" s="18" t="str">
        <f t="shared" si="276"/>
        <v/>
      </c>
      <c r="W1112" s="18" t="str">
        <f t="shared" si="277"/>
        <v/>
      </c>
      <c r="X1112" s="16" t="str">
        <f>IF(W1112&lt;0,COUNTIF($V$2:V1112,W1112),"")</f>
        <v/>
      </c>
      <c r="Y1112" s="16" t="str">
        <f>IF(W1112&lt;0,COUNTIF(U$1045:$U1112,W1112)-1,"")</f>
        <v/>
      </c>
      <c r="Z1112" s="20" t="str">
        <f t="shared" si="278"/>
        <v/>
      </c>
    </row>
    <row r="1113" spans="7:26" x14ac:dyDescent="0.2">
      <c r="G1113" s="15">
        <v>43313</v>
      </c>
      <c r="H1113" s="3">
        <v>3.5354999999999998E-2</v>
      </c>
      <c r="I1113" s="3">
        <v>7.6290000000000004E-3</v>
      </c>
      <c r="J1113" s="3">
        <v>5.5554230000000001E-4</v>
      </c>
      <c r="K1113" s="3">
        <f t="shared" si="266"/>
        <v>3.5354999999999998E-2</v>
      </c>
      <c r="L1113" s="3">
        <f t="shared" si="267"/>
        <v>1.035355</v>
      </c>
      <c r="M1113" s="3">
        <f t="shared" si="268"/>
        <v>7.6290000000000004E-3</v>
      </c>
      <c r="N1113" s="3">
        <f t="shared" si="269"/>
        <v>1.0076290000000001</v>
      </c>
      <c r="O1113" s="3">
        <f t="shared" si="270"/>
        <v>5.5554230000000001E-4</v>
      </c>
      <c r="P1113" s="3">
        <f t="shared" si="271"/>
        <v>1.0005555423000001</v>
      </c>
      <c r="Q1113" s="3">
        <f t="shared" si="272"/>
        <v>2.4264600000000001E-2</v>
      </c>
      <c r="R1113" s="3">
        <f t="shared" si="273"/>
        <v>1.0242646</v>
      </c>
      <c r="S1113" s="17">
        <f t="shared" si="274"/>
        <v>604.4753420758193</v>
      </c>
      <c r="T1113" s="18" t="str">
        <f>IF(S1113&lt;MAX(S$2:S1113),(S1113-MAX($S$2:S1113))/MAX($S$2:S1113),"")</f>
        <v/>
      </c>
      <c r="U1113" s="18" t="str">
        <f t="shared" si="275"/>
        <v/>
      </c>
      <c r="V1113" s="18" t="str">
        <f t="shared" si="276"/>
        <v/>
      </c>
      <c r="W1113" s="18" t="str">
        <f t="shared" si="277"/>
        <v/>
      </c>
      <c r="X1113" s="16" t="str">
        <f>IF(W1113&lt;0,COUNTIF($V$2:V1113,W1113),"")</f>
        <v/>
      </c>
      <c r="Y1113" s="16" t="str">
        <f>IF(W1113&lt;0,COUNTIF(U$1045:$U1113,W1113)-1,"")</f>
        <v/>
      </c>
      <c r="Z1113" s="20" t="str">
        <f t="shared" si="278"/>
        <v/>
      </c>
    </row>
    <row r="1114" spans="7:26" x14ac:dyDescent="0.2">
      <c r="G1114" s="15">
        <v>43344</v>
      </c>
      <c r="H1114" s="3">
        <v>1.823E-3</v>
      </c>
      <c r="I1114" s="3">
        <v>-7.4678000000000001E-3</v>
      </c>
      <c r="J1114" s="3">
        <v>1.1620252E-3</v>
      </c>
      <c r="K1114" s="3">
        <f t="shared" si="266"/>
        <v>1.823E-3</v>
      </c>
      <c r="L1114" s="3">
        <f t="shared" si="267"/>
        <v>1.0018229999999999</v>
      </c>
      <c r="M1114" s="3">
        <f t="shared" si="268"/>
        <v>-7.4678000000000001E-3</v>
      </c>
      <c r="N1114" s="3">
        <f t="shared" si="269"/>
        <v>0.99253219999999998</v>
      </c>
      <c r="O1114" s="3">
        <f t="shared" si="270"/>
        <v>1.1620252E-3</v>
      </c>
      <c r="P1114" s="3">
        <f t="shared" si="271"/>
        <v>1.0011620252</v>
      </c>
      <c r="Q1114" s="3">
        <f t="shared" si="272"/>
        <v>-1.8933200000000002E-3</v>
      </c>
      <c r="R1114" s="3">
        <f t="shared" si="273"/>
        <v>0.99810668000000002</v>
      </c>
      <c r="S1114" s="17">
        <f t="shared" si="274"/>
        <v>603.33087682116036</v>
      </c>
      <c r="T1114" s="18">
        <f>IF(S1114&lt;MAX(S$2:S1114),(S1114-MAX($S$2:S1114))/MAX($S$2:S1114),"")</f>
        <v>-1.8933199999999163E-3</v>
      </c>
      <c r="U1114" s="18">
        <f t="shared" si="275"/>
        <v>-1.8933199999999163E-3</v>
      </c>
      <c r="V1114" s="18">
        <f t="shared" si="276"/>
        <v>-7.9394064377012935E-2</v>
      </c>
      <c r="W1114" s="18" t="str">
        <f t="shared" si="277"/>
        <v/>
      </c>
      <c r="X1114" s="16" t="str">
        <f>IF(W1114&lt;0,COUNTIF($V$2:V1114,W1114),"")</f>
        <v/>
      </c>
      <c r="Y1114" s="16" t="str">
        <f>IF(W1114&lt;0,COUNTIF(U$1045:$U1114,W1114)-1,"")</f>
        <v/>
      </c>
      <c r="Z1114" s="20" t="str">
        <f t="shared" si="278"/>
        <v/>
      </c>
    </row>
    <row r="1115" spans="7:26" x14ac:dyDescent="0.2">
      <c r="G1115" s="15">
        <v>43374</v>
      </c>
      <c r="H1115" s="3">
        <v>-7.4101E-2</v>
      </c>
      <c r="I1115" s="3">
        <v>1.1678999999999999E-3</v>
      </c>
      <c r="J1115" s="3">
        <v>1.7667634999999999E-3</v>
      </c>
      <c r="K1115" s="3">
        <f t="shared" si="266"/>
        <v>-7.4101E-2</v>
      </c>
      <c r="L1115" s="3">
        <f t="shared" si="267"/>
        <v>0.92589900000000003</v>
      </c>
      <c r="M1115" s="3">
        <f t="shared" si="268"/>
        <v>1.1678999999999999E-3</v>
      </c>
      <c r="N1115" s="3">
        <f t="shared" si="269"/>
        <v>1.0011679</v>
      </c>
      <c r="O1115" s="3">
        <f t="shared" si="270"/>
        <v>1.7667634999999999E-3</v>
      </c>
      <c r="P1115" s="3">
        <f t="shared" si="271"/>
        <v>1.0017667635</v>
      </c>
      <c r="Q1115" s="3">
        <f t="shared" si="272"/>
        <v>-4.3993439999999995E-2</v>
      </c>
      <c r="R1115" s="3">
        <f t="shared" si="273"/>
        <v>0.95600656000000006</v>
      </c>
      <c r="S1115" s="17">
        <f t="shared" si="274"/>
        <v>576.78827609158134</v>
      </c>
      <c r="T1115" s="18">
        <f>IF(S1115&lt;MAX(S$2:S1115),(S1115-MAX($S$2:S1115))/MAX($S$2:S1115),"")</f>
        <v>-4.5803466340178976E-2</v>
      </c>
      <c r="U1115" s="18">
        <f t="shared" si="275"/>
        <v>-4.5803466340178976E-2</v>
      </c>
      <c r="V1115" s="18">
        <f t="shared" si="276"/>
        <v>-7.9394064377012935E-2</v>
      </c>
      <c r="W1115" s="18" t="str">
        <f t="shared" si="277"/>
        <v/>
      </c>
      <c r="X1115" s="16" t="str">
        <f>IF(W1115&lt;0,COUNTIF($V$2:V1115,W1115),"")</f>
        <v/>
      </c>
      <c r="Y1115" s="16" t="str">
        <f>IF(W1115&lt;0,COUNTIF(U$1045:$U1115,W1115)-1,"")</f>
        <v/>
      </c>
      <c r="Z1115" s="20" t="str">
        <f t="shared" si="278"/>
        <v/>
      </c>
    </row>
    <row r="1116" spans="7:26" x14ac:dyDescent="0.2">
      <c r="G1116" s="15">
        <v>43405</v>
      </c>
      <c r="H1116" s="3">
        <v>1.8665000000000001E-2</v>
      </c>
      <c r="I1116" s="3">
        <v>7.7085000000000001E-3</v>
      </c>
      <c r="J1116" s="3">
        <v>-3.3493485E-3</v>
      </c>
      <c r="K1116" s="3">
        <f t="shared" si="266"/>
        <v>1.8665000000000001E-2</v>
      </c>
      <c r="L1116" s="3">
        <f t="shared" si="267"/>
        <v>1.0186649999999999</v>
      </c>
      <c r="M1116" s="3">
        <f t="shared" si="268"/>
        <v>7.7085000000000001E-3</v>
      </c>
      <c r="N1116" s="3">
        <f t="shared" si="269"/>
        <v>1.0077084999999999</v>
      </c>
      <c r="O1116" s="3">
        <f t="shared" si="270"/>
        <v>-3.3493485E-3</v>
      </c>
      <c r="P1116" s="3">
        <f t="shared" si="271"/>
        <v>0.99665065149999998</v>
      </c>
      <c r="Q1116" s="3">
        <f t="shared" si="272"/>
        <v>1.4282400000000001E-2</v>
      </c>
      <c r="R1116" s="3">
        <f t="shared" si="273"/>
        <v>1.0142823999999999</v>
      </c>
      <c r="S1116" s="17">
        <f t="shared" si="274"/>
        <v>585.02619696603165</v>
      </c>
      <c r="T1116" s="18">
        <f>IF(S1116&lt;MAX(S$2:S1116),(S1116-MAX($S$2:S1116))/MAX($S$2:S1116),"")</f>
        <v>-3.2175249767836096E-2</v>
      </c>
      <c r="U1116" s="18">
        <f t="shared" si="275"/>
        <v>-4.5803466340178976E-2</v>
      </c>
      <c r="V1116" s="18">
        <f t="shared" si="276"/>
        <v>-7.9394064377012935E-2</v>
      </c>
      <c r="W1116" s="18" t="str">
        <f t="shared" si="277"/>
        <v/>
      </c>
      <c r="X1116" s="16" t="str">
        <f>IF(W1116&lt;0,COUNTIF($V$2:V1116,W1116),"")</f>
        <v/>
      </c>
      <c r="Y1116" s="16" t="str">
        <f>IF(W1116&lt;0,COUNTIF(U$1045:$U1116,W1116)-1,"")</f>
        <v/>
      </c>
      <c r="Z1116" s="20" t="str">
        <f t="shared" si="278"/>
        <v/>
      </c>
    </row>
    <row r="1117" spans="7:26" x14ac:dyDescent="0.2">
      <c r="G1117" s="15">
        <v>43435</v>
      </c>
      <c r="H1117" s="3">
        <v>-9.3287999999999996E-2</v>
      </c>
      <c r="I1117" s="3">
        <v>1.7960500000000001E-2</v>
      </c>
      <c r="J1117" s="3">
        <v>-3.1939628000000001E-3</v>
      </c>
      <c r="K1117" s="3">
        <f t="shared" si="266"/>
        <v>-9.3287999999999996E-2</v>
      </c>
      <c r="L1117" s="3">
        <f t="shared" si="267"/>
        <v>0.90671199999999996</v>
      </c>
      <c r="M1117" s="3">
        <f t="shared" si="268"/>
        <v>1.7960500000000001E-2</v>
      </c>
      <c r="N1117" s="3">
        <f t="shared" si="269"/>
        <v>1.0179605</v>
      </c>
      <c r="O1117" s="3">
        <f t="shared" si="270"/>
        <v>-3.1939628000000001E-3</v>
      </c>
      <c r="P1117" s="3">
        <f t="shared" si="271"/>
        <v>0.99680603720000005</v>
      </c>
      <c r="Q1117" s="3">
        <f t="shared" si="272"/>
        <v>-4.8788599999999994E-2</v>
      </c>
      <c r="R1117" s="3">
        <f t="shared" si="273"/>
        <v>0.95121140000000004</v>
      </c>
      <c r="S1117" s="17">
        <f t="shared" si="274"/>
        <v>556.48358785273479</v>
      </c>
      <c r="T1117" s="18">
        <f>IF(S1117&lt;MAX(S$2:S1117),(S1117-MAX($S$2:S1117))/MAX($S$2:S1117),"")</f>
        <v>-7.9394064377012935E-2</v>
      </c>
      <c r="U1117" s="18">
        <f t="shared" si="275"/>
        <v>-7.9394064377012935E-2</v>
      </c>
      <c r="V1117" s="18">
        <f>IF(T1117="","",MIN(V1166,T1117))</f>
        <v>-7.9394064377012935E-2</v>
      </c>
      <c r="W1117" s="18" t="str">
        <f t="shared" si="277"/>
        <v/>
      </c>
      <c r="X1117" s="16" t="str">
        <f>IF(W1117&lt;0,COUNTIF($V$2:V1117,W1117),"")</f>
        <v/>
      </c>
      <c r="Y1117" s="16" t="str">
        <f>IF(W1117&lt;0,COUNTIF(U$1045:$U1117,W1117)-1,"")</f>
        <v/>
      </c>
      <c r="Z1117" s="20" t="str">
        <f t="shared" si="278"/>
        <v/>
      </c>
    </row>
    <row r="1118" spans="7:26" x14ac:dyDescent="0.2">
      <c r="G1118" s="15">
        <v>43466</v>
      </c>
      <c r="H1118" s="3">
        <v>8.6312E-2</v>
      </c>
      <c r="I1118" s="3">
        <v>6.2534000000000001E-3</v>
      </c>
      <c r="J1118" s="3">
        <v>1.9065967E-3</v>
      </c>
      <c r="K1118" s="3">
        <f t="shared" ref="K1118:K1129" si="279">IF(AND($G1118&gt;=$B$4,$G1118&lt;=$B$5),IF($B$7="Real",(1+H1118)/(1+J1118)-1,H1118),"")</f>
        <v>8.6312E-2</v>
      </c>
      <c r="L1118" s="3">
        <f t="shared" ref="L1118:L1129" si="280">IF(K1118="","",1+K1118)</f>
        <v>1.0863119999999999</v>
      </c>
      <c r="M1118" s="3">
        <f t="shared" ref="M1118:M1129" si="281">IF(AND($G1118&gt;=$B$4,$G1118&lt;=$B$5),IF($B$7="Real",(1+I1118)/(1+J1118)-1,I1118),"")</f>
        <v>6.2534000000000001E-3</v>
      </c>
      <c r="N1118" s="3">
        <f t="shared" ref="N1118:N1129" si="282">IF(M1118="","",1+M1118)</f>
        <v>1.0062534000000001</v>
      </c>
      <c r="O1118" s="3">
        <f t="shared" ref="O1118:O1129" si="283">IF(AND($G1118&gt;=$B$4,$G1118&lt;=$B$5),IF($B$7="Real",(1+J1118)/(1+J1118)-1,J1118),"")</f>
        <v>1.9065967E-3</v>
      </c>
      <c r="P1118" s="3">
        <f t="shared" ref="P1118:P1129" si="284">IF(O1118="","",1+O1118)</f>
        <v>1.0019065967</v>
      </c>
      <c r="Q1118" s="3">
        <f t="shared" ref="Q1118:Q1129" si="285">IF(AND($G1118&gt;=$B$4,$G1118&lt;=$B$5),IF($B$7="Real",(1+K1118*$B$3+M1118*$E$3)/(1+O1118)-1,K1118*$B$3+M1118*$E$3),"")</f>
        <v>5.428856E-2</v>
      </c>
      <c r="R1118" s="3">
        <f t="shared" ref="R1118:R1129" si="286">IF(Q1118="","",1+Q1118)</f>
        <v>1.05428856</v>
      </c>
      <c r="S1118" s="17">
        <f t="shared" ref="S1118:S1141" si="287">IF(G1118=$B$4,(1+Q1118),IF(AND(G1118&gt;$B$4,G1118&lt;=$B$5),(1+Q1118)*S1117,""))</f>
        <v>586.69428050089323</v>
      </c>
      <c r="T1118" s="18">
        <f>IF(S1118&lt;MAX(S$2:S1118),(S1118-MAX($S$2:S1118))/MAX($S$2:S1118),"")</f>
        <v>-2.9415693804588298E-2</v>
      </c>
      <c r="U1118" s="18">
        <f t="shared" ref="U1118:U1128" si="288">IF(T1118="","",MIN(U1117,T1118))</f>
        <v>-7.9394064377012935E-2</v>
      </c>
      <c r="V1118" s="18">
        <f>IF(T1118="","",MIN(V1167,T1118))</f>
        <v>-2.9415693804588298E-2</v>
      </c>
      <c r="W1118" s="18" t="str">
        <f t="shared" ref="W1118:W1128" si="289">IF(AND(V1118=U1118,T1118&lt;-$B$6),T1118,"")</f>
        <v/>
      </c>
      <c r="X1118" s="16" t="str">
        <f>IF(W1118&lt;0,COUNTIF($V$2:V1118,W1118),"")</f>
        <v/>
      </c>
      <c r="Y1118" s="16" t="str">
        <f>IF(W1118&lt;0,COUNTIF(U$1045:$U1118,W1118)-1,"")</f>
        <v/>
      </c>
      <c r="Z1118" s="20" t="str">
        <f t="shared" ref="Z1118:Z1128" si="290">IF(W1118&lt;0,Y1118+X1118,"")</f>
        <v/>
      </c>
    </row>
    <row r="1119" spans="7:26" x14ac:dyDescent="0.2">
      <c r="G1119" s="15">
        <v>43497</v>
      </c>
      <c r="H1119" s="3">
        <v>3.5782000000000001E-2</v>
      </c>
      <c r="I1119" s="3">
        <v>-2.6957999999999999E-3</v>
      </c>
      <c r="J1119" s="3">
        <v>4.2270531000000002E-3</v>
      </c>
      <c r="K1119" s="3">
        <f t="shared" si="279"/>
        <v>3.5782000000000001E-2</v>
      </c>
      <c r="L1119" s="3">
        <f t="shared" si="280"/>
        <v>1.035782</v>
      </c>
      <c r="M1119" s="3">
        <f t="shared" si="281"/>
        <v>-2.6957999999999999E-3</v>
      </c>
      <c r="N1119" s="3">
        <f t="shared" si="282"/>
        <v>0.99730419999999997</v>
      </c>
      <c r="O1119" s="3">
        <f t="shared" si="283"/>
        <v>4.2270531000000002E-3</v>
      </c>
      <c r="P1119" s="3">
        <f t="shared" si="284"/>
        <v>1.0042270530999999</v>
      </c>
      <c r="Q1119" s="3">
        <f t="shared" si="285"/>
        <v>2.039088E-2</v>
      </c>
      <c r="R1119" s="3">
        <f t="shared" si="286"/>
        <v>1.0203908799999999</v>
      </c>
      <c r="S1119" s="17">
        <f t="shared" si="287"/>
        <v>598.65749317127325</v>
      </c>
      <c r="T1119" s="18">
        <f>IF(S1119&lt;MAX(S$2:S1119),(S1119-MAX($S$2:S1119))/MAX($S$2:S1119),"")</f>
        <v>-9.6246256870744628E-3</v>
      </c>
      <c r="U1119" s="18">
        <f t="shared" si="288"/>
        <v>-7.9394064377012935E-2</v>
      </c>
      <c r="V1119" s="18">
        <f>IF(T1119="","",MIN(V1168,T1119))</f>
        <v>-9.6246256870744628E-3</v>
      </c>
      <c r="W1119" s="18" t="str">
        <f t="shared" si="289"/>
        <v/>
      </c>
      <c r="X1119" s="16" t="str">
        <f>IF(W1119&lt;0,COUNTIF($V$2:V1119,W1119),"")</f>
        <v/>
      </c>
      <c r="Y1119" s="16" t="str">
        <f>IF(W1119&lt;0,COUNTIF(U$1045:$U1119,W1119)-1,"")</f>
        <v/>
      </c>
      <c r="Z1119" s="20" t="str">
        <f t="shared" si="290"/>
        <v/>
      </c>
    </row>
    <row r="1120" spans="7:26" x14ac:dyDescent="0.2">
      <c r="G1120" s="15">
        <v>43525</v>
      </c>
      <c r="H1120" s="3">
        <v>1.3257E-2</v>
      </c>
      <c r="I1120" s="3">
        <v>1.7493000000000002E-2</v>
      </c>
      <c r="J1120" s="3">
        <v>5.6413584000000001E-3</v>
      </c>
      <c r="K1120" s="3">
        <f t="shared" si="279"/>
        <v>1.3257E-2</v>
      </c>
      <c r="L1120" s="3">
        <f t="shared" si="280"/>
        <v>1.0132570000000001</v>
      </c>
      <c r="M1120" s="3">
        <f t="shared" si="281"/>
        <v>1.7493000000000002E-2</v>
      </c>
      <c r="N1120" s="3">
        <f t="shared" si="282"/>
        <v>1.017493</v>
      </c>
      <c r="O1120" s="3">
        <f t="shared" si="283"/>
        <v>5.6413584000000001E-3</v>
      </c>
      <c r="P1120" s="3">
        <f t="shared" si="284"/>
        <v>1.0056413583999999</v>
      </c>
      <c r="Q1120" s="3">
        <f t="shared" si="285"/>
        <v>1.49514E-2</v>
      </c>
      <c r="R1120" s="3">
        <f t="shared" si="286"/>
        <v>1.0149513999999999</v>
      </c>
      <c r="S1120" s="17">
        <f t="shared" si="287"/>
        <v>607.60826081467417</v>
      </c>
      <c r="T1120" s="18" t="str">
        <f>IF(S1120&lt;MAX(S$2:S1120),(S1120-MAX($S$2:S1120))/MAX($S$2:S1120),"")</f>
        <v/>
      </c>
      <c r="U1120" s="18" t="str">
        <f t="shared" si="288"/>
        <v/>
      </c>
      <c r="V1120" s="18" t="str">
        <f>IF(T1120="","",MIN(V1169,T1120))</f>
        <v/>
      </c>
      <c r="W1120" s="18" t="str">
        <f t="shared" si="289"/>
        <v/>
      </c>
      <c r="X1120" s="16" t="str">
        <f>IF(W1120&lt;0,COUNTIF($V$2:V1120,W1120),"")</f>
        <v/>
      </c>
      <c r="Y1120" s="16" t="str">
        <f>IF(W1120&lt;0,COUNTIF(U$1045:$U1120,W1120)-1,"")</f>
        <v/>
      </c>
      <c r="Z1120" s="20" t="str">
        <f t="shared" si="290"/>
        <v/>
      </c>
    </row>
    <row r="1121" spans="7:26" x14ac:dyDescent="0.2">
      <c r="G1121" s="15">
        <v>43556</v>
      </c>
      <c r="H1121" s="3">
        <v>4.1466999999999997E-2</v>
      </c>
      <c r="I1121" s="3">
        <v>2.377E-4</v>
      </c>
      <c r="J1121" s="3">
        <v>5.2950015999999999E-3</v>
      </c>
      <c r="K1121" s="3">
        <f t="shared" si="279"/>
        <v>4.1466999999999997E-2</v>
      </c>
      <c r="L1121" s="3">
        <f t="shared" si="280"/>
        <v>1.0414669999999999</v>
      </c>
      <c r="M1121" s="3">
        <f t="shared" si="281"/>
        <v>2.377E-4</v>
      </c>
      <c r="N1121" s="3">
        <f t="shared" si="282"/>
        <v>1.0002377</v>
      </c>
      <c r="O1121" s="3">
        <f t="shared" si="283"/>
        <v>5.2950015999999999E-3</v>
      </c>
      <c r="P1121" s="3">
        <f t="shared" si="284"/>
        <v>1.0052950016</v>
      </c>
      <c r="Q1121" s="3">
        <f t="shared" si="285"/>
        <v>2.4975279999999999E-2</v>
      </c>
      <c r="R1121" s="3">
        <f t="shared" si="286"/>
        <v>1.02497528</v>
      </c>
      <c r="S1121" s="17">
        <f t="shared" si="287"/>
        <v>622.78344725883369</v>
      </c>
      <c r="T1121" s="18" t="str">
        <f>IF(S1121&lt;MAX(S$2:S1121),(S1121-MAX($S$2:S1121))/MAX($S$2:S1121),"")</f>
        <v/>
      </c>
      <c r="U1121" s="18" t="str">
        <f t="shared" si="288"/>
        <v/>
      </c>
      <c r="V1121" s="18" t="str">
        <f>IF(T1121="","",MIN(V1170,T1121))</f>
        <v/>
      </c>
      <c r="W1121" s="18" t="str">
        <f t="shared" si="289"/>
        <v/>
      </c>
      <c r="X1121" s="16" t="str">
        <f>IF(W1121&lt;0,COUNTIF($V$2:V1121,W1121),"")</f>
        <v/>
      </c>
      <c r="Y1121" s="16" t="str">
        <f>IF(W1121&lt;0,COUNTIF(U$1045:$U1121,W1121)-1,"")</f>
        <v/>
      </c>
      <c r="Z1121" s="20" t="str">
        <f t="shared" si="290"/>
        <v/>
      </c>
    </row>
    <row r="1122" spans="7:26" x14ac:dyDescent="0.2">
      <c r="G1122" s="15">
        <v>43586</v>
      </c>
      <c r="H1122" s="3">
        <v>-6.6910999999999998E-2</v>
      </c>
      <c r="I1122" s="3">
        <v>1.9807200000000001E-2</v>
      </c>
      <c r="J1122" s="3">
        <v>2.1287585999999999E-3</v>
      </c>
      <c r="K1122" s="3">
        <f t="shared" si="279"/>
        <v>-6.6910999999999998E-2</v>
      </c>
      <c r="L1122" s="3">
        <f t="shared" si="280"/>
        <v>0.93308900000000006</v>
      </c>
      <c r="M1122" s="3">
        <f t="shared" si="281"/>
        <v>1.9807200000000001E-2</v>
      </c>
      <c r="N1122" s="3">
        <f t="shared" si="282"/>
        <v>1.0198072</v>
      </c>
      <c r="O1122" s="3">
        <f t="shared" si="283"/>
        <v>2.1287585999999999E-3</v>
      </c>
      <c r="P1122" s="3">
        <f t="shared" si="284"/>
        <v>1.0021287586000001</v>
      </c>
      <c r="Q1122" s="3">
        <f t="shared" si="285"/>
        <v>-3.2223719999999997E-2</v>
      </c>
      <c r="R1122" s="3">
        <f t="shared" si="286"/>
        <v>0.96777628000000004</v>
      </c>
      <c r="S1122" s="17">
        <f t="shared" si="287"/>
        <v>602.7150478337303</v>
      </c>
      <c r="T1122" s="18">
        <f>IF(S1122&lt;MAX(S$2:S1122),(S1122-MAX($S$2:S1122))/MAX($S$2:S1122),"")</f>
        <v>-3.2223719999999949E-2</v>
      </c>
      <c r="U1122" s="18">
        <f t="shared" si="288"/>
        <v>-3.2223719999999949E-2</v>
      </c>
      <c r="V1122" s="18">
        <f>IF(T1122="","",MIN(V1171,T1122))</f>
        <v>-3.2223719999999949E-2</v>
      </c>
      <c r="W1122" s="18" t="str">
        <f t="shared" si="289"/>
        <v/>
      </c>
      <c r="X1122" s="16" t="str">
        <f>IF(W1122&lt;0,COUNTIF($V$2:V1122,W1122),"")</f>
        <v/>
      </c>
      <c r="Y1122" s="16" t="str">
        <f>IF(W1122&lt;0,COUNTIF(U$1045:$U1122,W1122)-1,"")</f>
        <v/>
      </c>
      <c r="Z1122" s="20" t="str">
        <f t="shared" si="290"/>
        <v/>
      </c>
    </row>
    <row r="1123" spans="7:26" x14ac:dyDescent="0.2">
      <c r="G1123" s="15">
        <v>43617</v>
      </c>
      <c r="H1123" s="3">
        <v>7.0882000000000001E-2</v>
      </c>
      <c r="I1123" s="3">
        <v>5.8837000000000004E-3</v>
      </c>
      <c r="J1123" s="3">
        <v>1.9914720000000001E-4</v>
      </c>
      <c r="K1123" s="3">
        <f t="shared" si="279"/>
        <v>7.0882000000000001E-2</v>
      </c>
      <c r="L1123" s="3">
        <f t="shared" si="280"/>
        <v>1.0708820000000001</v>
      </c>
      <c r="M1123" s="3">
        <f t="shared" si="281"/>
        <v>5.8837000000000004E-3</v>
      </c>
      <c r="N1123" s="3">
        <f t="shared" si="282"/>
        <v>1.0058837</v>
      </c>
      <c r="O1123" s="3">
        <f t="shared" si="283"/>
        <v>1.9914720000000001E-4</v>
      </c>
      <c r="P1123" s="3">
        <f t="shared" si="284"/>
        <v>1.0001991472</v>
      </c>
      <c r="Q1123" s="3">
        <f t="shared" si="285"/>
        <v>4.4882679999999994E-2</v>
      </c>
      <c r="R1123" s="3">
        <f t="shared" si="286"/>
        <v>1.04488268</v>
      </c>
      <c r="S1123" s="17">
        <f t="shared" si="287"/>
        <v>629.76651445683626</v>
      </c>
      <c r="T1123" s="18" t="str">
        <f>IF(S1123&lt;MAX(S$2:S1123),(S1123-MAX($S$2:S1123))/MAX($S$2:S1123),"")</f>
        <v/>
      </c>
      <c r="U1123" s="18" t="str">
        <f t="shared" si="288"/>
        <v/>
      </c>
      <c r="V1123" s="18" t="str">
        <f>IF(T1123="","",MIN(V1172,T1123))</f>
        <v/>
      </c>
      <c r="W1123" s="18" t="str">
        <f t="shared" si="289"/>
        <v/>
      </c>
      <c r="X1123" s="16" t="str">
        <f>IF(W1123&lt;0,COUNTIF($V$2:V1123,W1123),"")</f>
        <v/>
      </c>
      <c r="Y1123" s="16" t="str">
        <f>IF(W1123&lt;0,COUNTIF(U$1045:$U1123,W1123)-1,"")</f>
        <v/>
      </c>
      <c r="Z1123" s="20" t="str">
        <f t="shared" si="290"/>
        <v/>
      </c>
    </row>
    <row r="1124" spans="7:26" x14ac:dyDescent="0.2">
      <c r="G1124" s="15">
        <v>43647</v>
      </c>
      <c r="H1124" s="3">
        <v>1.4291999999999999E-2</v>
      </c>
      <c r="I1124" s="3">
        <v>4.2949999999999998E-4</v>
      </c>
      <c r="J1124" s="3">
        <v>1.6709416E-3</v>
      </c>
      <c r="K1124" s="3">
        <f t="shared" si="279"/>
        <v>1.4291999999999999E-2</v>
      </c>
      <c r="L1124" s="3">
        <f t="shared" si="280"/>
        <v>1.014292</v>
      </c>
      <c r="M1124" s="3">
        <f t="shared" si="281"/>
        <v>4.2949999999999998E-4</v>
      </c>
      <c r="N1124" s="3">
        <f t="shared" si="282"/>
        <v>1.0004295000000001</v>
      </c>
      <c r="O1124" s="3">
        <f t="shared" si="283"/>
        <v>1.6709416E-3</v>
      </c>
      <c r="P1124" s="3">
        <f t="shared" si="284"/>
        <v>1.0016709416</v>
      </c>
      <c r="Q1124" s="3">
        <f t="shared" si="285"/>
        <v>8.7469999999999996E-3</v>
      </c>
      <c r="R1124" s="3">
        <f t="shared" si="286"/>
        <v>1.0087470000000001</v>
      </c>
      <c r="S1124" s="17">
        <f t="shared" si="287"/>
        <v>635.27508215879027</v>
      </c>
      <c r="T1124" s="18" t="str">
        <f>IF(S1124&lt;MAX(S$2:S1124),(S1124-MAX($S$2:S1124))/MAX($S$2:S1124),"")</f>
        <v/>
      </c>
      <c r="U1124" s="18" t="str">
        <f t="shared" si="288"/>
        <v/>
      </c>
      <c r="V1124" s="18" t="str">
        <f>IF(T1124="","",MIN(V1173,T1124))</f>
        <v/>
      </c>
      <c r="W1124" s="18" t="str">
        <f t="shared" si="289"/>
        <v/>
      </c>
      <c r="X1124" s="16" t="str">
        <f>IF(W1124&lt;0,COUNTIF($V$2:V1124,W1124),"")</f>
        <v/>
      </c>
      <c r="Y1124" s="16" t="str">
        <f>IF(W1124&lt;0,COUNTIF(U$1045:$U1124,W1124)-1,"")</f>
        <v/>
      </c>
      <c r="Z1124" s="20" t="str">
        <f t="shared" si="290"/>
        <v/>
      </c>
    </row>
    <row r="1125" spans="7:26" x14ac:dyDescent="0.2">
      <c r="G1125" s="15">
        <v>43678</v>
      </c>
      <c r="H1125" s="3">
        <v>-2.4395E-2</v>
      </c>
      <c r="I1125" s="3">
        <v>2.21599E-2</v>
      </c>
      <c r="J1125" s="3">
        <v>-5.0668199999999997E-5</v>
      </c>
      <c r="K1125" s="3">
        <f t="shared" si="279"/>
        <v>-2.4395E-2</v>
      </c>
      <c r="L1125" s="3">
        <f t="shared" si="280"/>
        <v>0.97560500000000006</v>
      </c>
      <c r="M1125" s="3">
        <f t="shared" si="281"/>
        <v>2.21599E-2</v>
      </c>
      <c r="N1125" s="3">
        <f t="shared" si="282"/>
        <v>1.0221598999999999</v>
      </c>
      <c r="O1125" s="3">
        <f t="shared" si="283"/>
        <v>-5.0668199999999997E-5</v>
      </c>
      <c r="P1125" s="3">
        <f t="shared" si="284"/>
        <v>0.99994933180000001</v>
      </c>
      <c r="Q1125" s="3">
        <f t="shared" si="285"/>
        <v>-5.7730399999999984E-3</v>
      </c>
      <c r="R1125" s="3">
        <f t="shared" si="286"/>
        <v>0.99422695999999999</v>
      </c>
      <c r="S1125" s="17">
        <f t="shared" si="287"/>
        <v>631.60761369848433</v>
      </c>
      <c r="T1125" s="18">
        <f>IF(S1125&lt;MAX(S$2:S1125),(S1125-MAX($S$2:S1125))/MAX($S$2:S1125),"")</f>
        <v>-5.7730399999999333E-3</v>
      </c>
      <c r="U1125" s="18">
        <f t="shared" si="288"/>
        <v>-5.7730399999999333E-3</v>
      </c>
      <c r="V1125" s="18">
        <f>IF(T1125="","",MIN(V1174,T1125))</f>
        <v>-5.1341832235475185E-2</v>
      </c>
      <c r="W1125" s="18" t="str">
        <f t="shared" si="289"/>
        <v/>
      </c>
      <c r="X1125" s="16" t="str">
        <f>IF(W1125&lt;0,COUNTIF($V$2:V1125,W1125),"")</f>
        <v/>
      </c>
      <c r="Y1125" s="16" t="str">
        <f>IF(W1125&lt;0,COUNTIF(U$1045:$U1125,W1125)-1,"")</f>
        <v/>
      </c>
      <c r="Z1125" s="20" t="str">
        <f t="shared" si="290"/>
        <v/>
      </c>
    </row>
    <row r="1126" spans="7:26" x14ac:dyDescent="0.2">
      <c r="G1126" s="15">
        <v>43709</v>
      </c>
      <c r="H1126" s="3">
        <v>1.6199999999999999E-2</v>
      </c>
      <c r="I1126" s="3">
        <v>-7.4152999999999997E-3</v>
      </c>
      <c r="J1126" s="3">
        <v>7.8344860000000005E-4</v>
      </c>
      <c r="K1126" s="3">
        <f t="shared" si="279"/>
        <v>1.6199999999999999E-2</v>
      </c>
      <c r="L1126" s="3">
        <f t="shared" si="280"/>
        <v>1.0162</v>
      </c>
      <c r="M1126" s="3">
        <f t="shared" si="281"/>
        <v>-7.4152999999999997E-3</v>
      </c>
      <c r="N1126" s="3">
        <f t="shared" si="282"/>
        <v>0.99258469999999999</v>
      </c>
      <c r="O1126" s="3">
        <f t="shared" si="283"/>
        <v>7.8344860000000005E-4</v>
      </c>
      <c r="P1126" s="3">
        <f t="shared" si="284"/>
        <v>1.0007834486</v>
      </c>
      <c r="Q1126" s="3">
        <f t="shared" si="285"/>
        <v>6.7538799999999994E-3</v>
      </c>
      <c r="R1126" s="3">
        <f t="shared" si="286"/>
        <v>1.00675388</v>
      </c>
      <c r="S1126" s="17">
        <f t="shared" si="287"/>
        <v>635.87341572849027</v>
      </c>
      <c r="T1126" s="18" t="str">
        <f>IF(S1126&lt;MAX(S$2:S1126),(S1126-MAX($S$2:S1126))/MAX($S$2:S1126),"")</f>
        <v/>
      </c>
      <c r="U1126" s="18" t="str">
        <f t="shared" si="288"/>
        <v/>
      </c>
      <c r="V1126" s="18" t="str">
        <f>IF(T1126="","",MIN(V1175,T1126))</f>
        <v/>
      </c>
      <c r="W1126" s="18" t="str">
        <f t="shared" si="289"/>
        <v/>
      </c>
      <c r="X1126" s="16" t="str">
        <f>IF(W1126&lt;0,COUNTIF($V$2:V1126,W1126),"")</f>
        <v/>
      </c>
      <c r="Y1126" s="16" t="str">
        <f>IF(W1126&lt;0,COUNTIF(U$1045:$U1126,W1126)-1,"")</f>
        <v/>
      </c>
      <c r="Z1126" s="20" t="str">
        <f t="shared" si="290"/>
        <v/>
      </c>
    </row>
    <row r="1127" spans="7:26" x14ac:dyDescent="0.2">
      <c r="G1127" s="15">
        <v>43739</v>
      </c>
      <c r="H1127" s="3">
        <v>2.1531999999999999E-2</v>
      </c>
      <c r="I1127" s="3">
        <v>2.0791E-3</v>
      </c>
      <c r="J1127" s="3">
        <v>2.2861906000000002E-3</v>
      </c>
      <c r="K1127" s="3">
        <f t="shared" si="279"/>
        <v>2.1531999999999999E-2</v>
      </c>
      <c r="L1127" s="3">
        <f t="shared" si="280"/>
        <v>1.0215320000000001</v>
      </c>
      <c r="M1127" s="3">
        <f t="shared" si="281"/>
        <v>2.0791E-3</v>
      </c>
      <c r="N1127" s="3">
        <f t="shared" si="282"/>
        <v>1.0020791</v>
      </c>
      <c r="O1127" s="3">
        <f t="shared" si="283"/>
        <v>2.2861906000000002E-3</v>
      </c>
      <c r="P1127" s="3">
        <f t="shared" si="284"/>
        <v>1.0022861906</v>
      </c>
      <c r="Q1127" s="3">
        <f t="shared" si="285"/>
        <v>1.3750839999999999E-2</v>
      </c>
      <c r="R1127" s="3">
        <f t="shared" si="286"/>
        <v>1.0137508399999999</v>
      </c>
      <c r="S1127" s="17">
        <f t="shared" si="287"/>
        <v>644.61720932842616</v>
      </c>
      <c r="T1127" s="18" t="str">
        <f>IF(S1127&lt;MAX(S$2:S1127),(S1127-MAX($S$2:S1127))/MAX($S$2:S1127),"")</f>
        <v/>
      </c>
      <c r="U1127" s="18" t="str">
        <f t="shared" si="288"/>
        <v/>
      </c>
      <c r="V1127" s="18" t="str">
        <f>IF(T1127="","",MIN(V1176,T1127))</f>
        <v/>
      </c>
      <c r="W1127" s="18" t="str">
        <f t="shared" si="289"/>
        <v/>
      </c>
      <c r="X1127" s="16" t="str">
        <f>IF(W1127&lt;0,COUNTIF($V$2:V1127,W1127),"")</f>
        <v/>
      </c>
      <c r="Y1127" s="16" t="str">
        <f>IF(W1127&lt;0,COUNTIF(U$1045:$U1127,W1127)-1,"")</f>
        <v/>
      </c>
      <c r="Z1127" s="20" t="str">
        <f t="shared" si="290"/>
        <v/>
      </c>
    </row>
    <row r="1128" spans="7:26" x14ac:dyDescent="0.2">
      <c r="G1128" s="15">
        <v>43770</v>
      </c>
      <c r="H1128" s="3">
        <v>3.9156000000000003E-2</v>
      </c>
      <c r="I1128" s="3">
        <v>2.3200000000000001E-5</v>
      </c>
      <c r="J1128" s="3">
        <v>-5.3624300000000005E-4</v>
      </c>
      <c r="K1128" s="3">
        <f t="shared" si="279"/>
        <v>3.9156000000000003E-2</v>
      </c>
      <c r="L1128" s="3">
        <f t="shared" si="280"/>
        <v>1.039156</v>
      </c>
      <c r="M1128" s="3">
        <f t="shared" si="281"/>
        <v>2.3200000000000001E-5</v>
      </c>
      <c r="N1128" s="3">
        <f t="shared" si="282"/>
        <v>1.0000232</v>
      </c>
      <c r="O1128" s="3">
        <f t="shared" si="283"/>
        <v>-5.3624300000000005E-4</v>
      </c>
      <c r="P1128" s="3">
        <f t="shared" si="284"/>
        <v>0.99946375700000001</v>
      </c>
      <c r="Q1128" s="3">
        <f t="shared" si="285"/>
        <v>2.350288E-2</v>
      </c>
      <c r="R1128" s="3">
        <f t="shared" si="286"/>
        <v>1.0235028799999999</v>
      </c>
      <c r="S1128" s="17">
        <f t="shared" si="287"/>
        <v>659.76757024520691</v>
      </c>
      <c r="T1128" s="18" t="str">
        <f>IF(S1128&lt;MAX(S$2:S1128),(S1128-MAX($S$2:S1128))/MAX($S$2:S1128),"")</f>
        <v/>
      </c>
      <c r="U1128" s="18" t="str">
        <f t="shared" si="288"/>
        <v/>
      </c>
      <c r="V1128" s="18" t="str">
        <f>IF(T1128="","",MIN(V1177,T1128))</f>
        <v/>
      </c>
      <c r="W1128" s="18" t="str">
        <f t="shared" si="289"/>
        <v/>
      </c>
      <c r="X1128" s="16" t="str">
        <f>IF(W1128&lt;0,COUNTIF($V$2:V1128,W1128),"")</f>
        <v/>
      </c>
      <c r="Y1128" s="16" t="str">
        <f>IF(W1128&lt;0,COUNTIF(U$1045:$U1128,W1128)-1,"")</f>
        <v/>
      </c>
      <c r="Z1128" s="20" t="str">
        <f t="shared" si="290"/>
        <v/>
      </c>
    </row>
    <row r="1129" spans="7:26" x14ac:dyDescent="0.2">
      <c r="G1129" s="15">
        <v>43800</v>
      </c>
      <c r="H1129" s="3">
        <v>2.9382999999999999E-2</v>
      </c>
      <c r="I1129" s="3">
        <v>9.4830000000000001E-4</v>
      </c>
      <c r="J1129" s="3">
        <v>-9.097695E-4</v>
      </c>
      <c r="K1129" s="3">
        <f t="shared" si="279"/>
        <v>2.9382999999999999E-2</v>
      </c>
      <c r="L1129" s="3">
        <f t="shared" si="280"/>
        <v>1.0293829999999999</v>
      </c>
      <c r="M1129" s="3">
        <f t="shared" si="281"/>
        <v>9.4830000000000001E-4</v>
      </c>
      <c r="N1129" s="3">
        <f t="shared" si="282"/>
        <v>1.0009482999999999</v>
      </c>
      <c r="O1129" s="3">
        <f t="shared" si="283"/>
        <v>-9.097695E-4</v>
      </c>
      <c r="P1129" s="3">
        <f t="shared" si="284"/>
        <v>0.99909023050000001</v>
      </c>
      <c r="Q1129" s="3">
        <f t="shared" si="285"/>
        <v>1.8009119999999997E-2</v>
      </c>
      <c r="R1129" s="3">
        <f t="shared" si="286"/>
        <v>1.0180091200000001</v>
      </c>
      <c r="S1129" s="17">
        <f t="shared" si="287"/>
        <v>671.64940358986132</v>
      </c>
      <c r="T1129" s="18" t="str">
        <f>IF(S1129&lt;MAX(S$2:S1129),(S1129-MAX($S$2:S1129))/MAX($S$2:S1129),"")</f>
        <v/>
      </c>
      <c r="U1129" s="18" t="str">
        <f t="shared" ref="U1129:U1141" si="291">IF(T1129="","",MIN(U1128,T1129))</f>
        <v/>
      </c>
      <c r="V1129" s="18" t="str">
        <f>IF(T1129="","",MIN(V1178,T1129))</f>
        <v/>
      </c>
      <c r="W1129" s="18" t="str">
        <f t="shared" ref="W1129:W1141" si="292">IF(AND(V1129=U1129,T1129&lt;-$B$6),T1129,"")</f>
        <v/>
      </c>
      <c r="X1129" s="16" t="str">
        <f>IF(W1129&lt;0,COUNTIF($V$2:V1129,W1129),"")</f>
        <v/>
      </c>
      <c r="Y1129" s="16" t="str">
        <f>IF(W1129&lt;0,COUNTIF(U$1045:$U1129,W1129)-1,"")</f>
        <v/>
      </c>
      <c r="Z1129" s="20" t="str">
        <f t="shared" ref="Z1129:Z1141" si="293">IF(W1129&lt;0,Y1129+X1129,"")</f>
        <v/>
      </c>
    </row>
    <row r="1130" spans="7:26" x14ac:dyDescent="0.2">
      <c r="G1130" s="15">
        <v>43831</v>
      </c>
      <c r="H1130" s="3">
        <v>-1.9100000000000001E-4</v>
      </c>
      <c r="I1130" s="3">
        <v>1.4332599999999999E-2</v>
      </c>
      <c r="J1130" s="3">
        <v>3.8797698999999998E-3</v>
      </c>
      <c r="K1130" s="3">
        <f t="shared" ref="K1130:K1141" si="294">IF(AND($G1130&gt;=$B$4,$G1130&lt;=$B$5),IF($B$7="Real",(1+H1130)/(1+J1130)-1,H1130),"")</f>
        <v>-1.9100000000000001E-4</v>
      </c>
      <c r="L1130" s="3">
        <f t="shared" ref="L1130:L1141" si="295">IF(K1130="","",1+K1130)</f>
        <v>0.99980899999999995</v>
      </c>
      <c r="M1130" s="3">
        <f t="shared" ref="M1130:M1141" si="296">IF(AND($G1130&gt;=$B$4,$G1130&lt;=$B$5),IF($B$7="Real",(1+I1130)/(1+J1130)-1,I1130),"")</f>
        <v>1.4332599999999999E-2</v>
      </c>
      <c r="N1130" s="3">
        <f t="shared" ref="N1130:N1141" si="297">IF(M1130="","",1+M1130)</f>
        <v>1.0143325999999999</v>
      </c>
      <c r="O1130" s="3">
        <f t="shared" ref="O1130:O1141" si="298">IF(AND($G1130&gt;=$B$4,$G1130&lt;=$B$5),IF($B$7="Real",(1+J1130)/(1+J1130)-1,J1130),"")</f>
        <v>3.8797698999999998E-3</v>
      </c>
      <c r="P1130" s="3">
        <f t="shared" ref="P1130:P1141" si="299">IF(O1130="","",1+O1130)</f>
        <v>1.0038797698999999</v>
      </c>
      <c r="Q1130" s="3">
        <f t="shared" ref="Q1130:Q1141" si="300">IF(AND($G1130&gt;=$B$4,$G1130&lt;=$B$5),IF($B$7="Real",(1+K1130*$B$3+M1130*$E$3)/(1+O1130)-1,K1130*$B$3+M1130*$E$3),"")</f>
        <v>5.6184399999999997E-3</v>
      </c>
      <c r="R1130" s="3">
        <f t="shared" ref="R1130:R1141" si="301">IF(Q1130="","",1+Q1130)</f>
        <v>1.0056184399999999</v>
      </c>
      <c r="S1130" s="17">
        <f t="shared" si="287"/>
        <v>675.42302546496671</v>
      </c>
      <c r="T1130" s="18" t="str">
        <f>IF(S1130&lt;MAX(S$2:S1130),(S1130-MAX($S$2:S1130))/MAX($S$2:S1130),"")</f>
        <v/>
      </c>
      <c r="U1130" s="18" t="str">
        <f t="shared" si="291"/>
        <v/>
      </c>
      <c r="V1130" s="18" t="str">
        <f>IF(T1130="","",MIN(V1179,T1130))</f>
        <v/>
      </c>
      <c r="W1130" s="18" t="str">
        <f t="shared" si="292"/>
        <v/>
      </c>
      <c r="X1130" s="16" t="str">
        <f>IF(W1130&lt;0,COUNTIF($V$2:V1130,W1130),"")</f>
        <v/>
      </c>
      <c r="Y1130" s="16" t="str">
        <f>IF(W1130&lt;0,COUNTIF(U$1045:$U1130,W1130)-1,"")</f>
        <v/>
      </c>
      <c r="Z1130" s="20" t="str">
        <f t="shared" si="293"/>
        <v/>
      </c>
    </row>
    <row r="1131" spans="7:26" x14ac:dyDescent="0.2">
      <c r="G1131" s="15">
        <v>43862</v>
      </c>
      <c r="H1131" s="3">
        <v>-8.0482999999999999E-2</v>
      </c>
      <c r="I1131" s="3">
        <v>2.0708399999999998E-2</v>
      </c>
      <c r="J1131" s="3">
        <v>2.7406180999999998E-3</v>
      </c>
      <c r="K1131" s="3">
        <f t="shared" si="294"/>
        <v>-8.0482999999999999E-2</v>
      </c>
      <c r="L1131" s="3">
        <f t="shared" si="295"/>
        <v>0.91951700000000003</v>
      </c>
      <c r="M1131" s="3">
        <f t="shared" si="296"/>
        <v>2.0708399999999998E-2</v>
      </c>
      <c r="N1131" s="3">
        <f t="shared" si="297"/>
        <v>1.0207084</v>
      </c>
      <c r="O1131" s="3">
        <f t="shared" si="298"/>
        <v>2.7406180999999998E-3</v>
      </c>
      <c r="P1131" s="3">
        <f t="shared" si="299"/>
        <v>1.0027406181</v>
      </c>
      <c r="Q1131" s="3">
        <f t="shared" si="300"/>
        <v>-4.0006440000000004E-2</v>
      </c>
      <c r="R1131" s="3">
        <f t="shared" si="301"/>
        <v>0.95999356000000002</v>
      </c>
      <c r="S1131" s="17">
        <f t="shared" si="287"/>
        <v>648.40175472208409</v>
      </c>
      <c r="T1131" s="18">
        <f>IF(S1131&lt;MAX(S$2:S1131),(S1131-MAX($S$2:S1131))/MAX($S$2:S1131),"")</f>
        <v>-4.0006439999999935E-2</v>
      </c>
      <c r="U1131" s="18">
        <f t="shared" si="291"/>
        <v>-4.0006439999999935E-2</v>
      </c>
      <c r="V1131" s="18">
        <f>IF(T1131="","",MIN(V1180,T1131))</f>
        <v>-4.0006439999999935E-2</v>
      </c>
      <c r="W1131" s="18" t="str">
        <f t="shared" si="292"/>
        <v/>
      </c>
      <c r="X1131" s="16" t="str">
        <f>IF(W1131&lt;0,COUNTIF($V$2:V1131,W1131),"")</f>
        <v/>
      </c>
      <c r="Y1131" s="16" t="str">
        <f>IF(W1131&lt;0,COUNTIF(U$1045:$U1131,W1131)-1,"")</f>
        <v/>
      </c>
      <c r="Z1131" s="20" t="str">
        <f t="shared" si="293"/>
        <v/>
      </c>
    </row>
    <row r="1132" spans="7:26" x14ac:dyDescent="0.2">
      <c r="G1132" s="15">
        <v>43891</v>
      </c>
      <c r="H1132" s="3">
        <v>-0.134658</v>
      </c>
      <c r="I1132" s="3">
        <v>2.9413600000000002E-2</v>
      </c>
      <c r="J1132" s="3">
        <v>-2.1764509999999998E-3</v>
      </c>
      <c r="K1132" s="3">
        <f t="shared" si="294"/>
        <v>-0.134658</v>
      </c>
      <c r="L1132" s="3">
        <f t="shared" si="295"/>
        <v>0.86534200000000006</v>
      </c>
      <c r="M1132" s="3">
        <f t="shared" si="296"/>
        <v>2.9413600000000002E-2</v>
      </c>
      <c r="N1132" s="3">
        <f t="shared" si="297"/>
        <v>1.0294136</v>
      </c>
      <c r="O1132" s="3">
        <f t="shared" si="298"/>
        <v>-2.1764509999999998E-3</v>
      </c>
      <c r="P1132" s="3">
        <f t="shared" si="299"/>
        <v>0.99782354900000003</v>
      </c>
      <c r="Q1132" s="3">
        <f t="shared" si="300"/>
        <v>-6.9029359999999998E-2</v>
      </c>
      <c r="R1132" s="3">
        <f t="shared" si="301"/>
        <v>0.93097063999999996</v>
      </c>
      <c r="S1132" s="17">
        <f t="shared" si="287"/>
        <v>603.64299657074162</v>
      </c>
      <c r="T1132" s="18">
        <f>IF(S1132&lt;MAX(S$2:S1132),(S1132-MAX($S$2:S1132))/MAX($S$2:S1132),"")</f>
        <v>-0.1062741810509216</v>
      </c>
      <c r="U1132" s="18">
        <f t="shared" si="291"/>
        <v>-0.1062741810509216</v>
      </c>
      <c r="V1132" s="18">
        <f>IF(T1132="","",MIN(V1181,T1132))</f>
        <v>-0.1062741810509216</v>
      </c>
      <c r="W1132" s="18" t="str">
        <f t="shared" si="292"/>
        <v/>
      </c>
      <c r="X1132" s="16" t="str">
        <f>IF(W1132&lt;0,COUNTIF($V$2:V1132,W1132),"")</f>
        <v/>
      </c>
      <c r="Y1132" s="16" t="str">
        <f>IF(W1132&lt;0,COUNTIF(U$1045:$U1132,W1132)-1,"")</f>
        <v/>
      </c>
      <c r="Z1132" s="20" t="str">
        <f t="shared" si="293"/>
        <v/>
      </c>
    </row>
    <row r="1133" spans="7:26" x14ac:dyDescent="0.2">
      <c r="G1133" s="15">
        <v>43922</v>
      </c>
      <c r="H1133" s="3">
        <v>0.13710900000000001</v>
      </c>
      <c r="I1133" s="3">
        <v>1.7442E-3</v>
      </c>
      <c r="J1133" s="3">
        <v>-6.6869418999999999E-3</v>
      </c>
      <c r="K1133" s="3">
        <f t="shared" si="294"/>
        <v>0.13710900000000001</v>
      </c>
      <c r="L1133" s="3">
        <f t="shared" si="295"/>
        <v>1.1371089999999999</v>
      </c>
      <c r="M1133" s="3">
        <f t="shared" si="296"/>
        <v>1.7442E-3</v>
      </c>
      <c r="N1133" s="3">
        <f t="shared" si="297"/>
        <v>1.0017442000000001</v>
      </c>
      <c r="O1133" s="3">
        <f t="shared" si="298"/>
        <v>-6.6869418999999999E-3</v>
      </c>
      <c r="P1133" s="3">
        <f t="shared" si="299"/>
        <v>0.99331305810000003</v>
      </c>
      <c r="Q1133" s="3">
        <f t="shared" si="300"/>
        <v>8.2963080000000008E-2</v>
      </c>
      <c r="R1133" s="3">
        <f t="shared" si="301"/>
        <v>1.0829630800000001</v>
      </c>
      <c r="S1133" s="17">
        <f t="shared" si="287"/>
        <v>653.72307878667982</v>
      </c>
      <c r="T1133" s="18">
        <f>IF(S1133&lt;MAX(S$2:S1133),(S1133-MAX($S$2:S1133))/MAX($S$2:S1133),"")</f>
        <v>-3.2127934435383622E-2</v>
      </c>
      <c r="U1133" s="18">
        <f t="shared" si="291"/>
        <v>-0.1062741810509216</v>
      </c>
      <c r="V1133" s="18">
        <f>IF(T1133="","",MIN(V1182,T1133))</f>
        <v>-3.2127934435383622E-2</v>
      </c>
      <c r="W1133" s="18" t="str">
        <f t="shared" si="292"/>
        <v/>
      </c>
      <c r="X1133" s="16" t="str">
        <f>IF(W1133&lt;0,COUNTIF($V$2:V1133,W1133),"")</f>
        <v/>
      </c>
      <c r="Y1133" s="16" t="str">
        <f>IF(W1133&lt;0,COUNTIF(U$1045:$U1133,W1133)-1,"")</f>
        <v/>
      </c>
      <c r="Z1133" s="20" t="str">
        <f t="shared" si="293"/>
        <v/>
      </c>
    </row>
    <row r="1134" spans="7:26" x14ac:dyDescent="0.2">
      <c r="G1134" s="15">
        <v>43952</v>
      </c>
      <c r="H1134" s="3">
        <v>5.5737000000000002E-2</v>
      </c>
      <c r="I1134" s="3">
        <v>2.2014999999999999E-3</v>
      </c>
      <c r="J1134" s="3">
        <v>1.95016E-5</v>
      </c>
      <c r="K1134" s="3">
        <f t="shared" si="294"/>
        <v>5.5737000000000002E-2</v>
      </c>
      <c r="L1134" s="3">
        <f t="shared" si="295"/>
        <v>1.0557369999999999</v>
      </c>
      <c r="M1134" s="3">
        <f t="shared" si="296"/>
        <v>2.2014999999999999E-3</v>
      </c>
      <c r="N1134" s="3">
        <f t="shared" si="297"/>
        <v>1.0022015</v>
      </c>
      <c r="O1134" s="3">
        <f t="shared" si="298"/>
        <v>1.95016E-5</v>
      </c>
      <c r="P1134" s="3">
        <f t="shared" si="299"/>
        <v>1.0000195016</v>
      </c>
      <c r="Q1134" s="3">
        <f t="shared" si="300"/>
        <v>3.4322800000000001E-2</v>
      </c>
      <c r="R1134" s="3">
        <f t="shared" si="301"/>
        <v>1.0343228</v>
      </c>
      <c r="S1134" s="17">
        <f t="shared" si="287"/>
        <v>676.16068527525931</v>
      </c>
      <c r="T1134" s="18" t="str">
        <f>IF(S1134&lt;MAX(S$2:S1134),(S1134-MAX($S$2:S1134))/MAX($S$2:S1134),"")</f>
        <v/>
      </c>
      <c r="U1134" s="18" t="str">
        <f t="shared" si="291"/>
        <v/>
      </c>
      <c r="V1134" s="18" t="str">
        <f>IF(T1134="","",MIN(V1183,T1134))</f>
        <v/>
      </c>
      <c r="W1134" s="18" t="str">
        <f t="shared" si="292"/>
        <v/>
      </c>
      <c r="X1134" s="16" t="str">
        <f>IF(W1134&lt;0,COUNTIF($V$2:V1134,W1134),"")</f>
        <v/>
      </c>
      <c r="Y1134" s="16" t="str">
        <f>IF(W1134&lt;0,COUNTIF(U$1045:$U1134,W1134)-1,"")</f>
        <v/>
      </c>
      <c r="Z1134" s="20" t="str">
        <f t="shared" si="293"/>
        <v/>
      </c>
    </row>
    <row r="1135" spans="7:26" x14ac:dyDescent="0.2">
      <c r="G1135" s="15">
        <v>43983</v>
      </c>
      <c r="H1135" s="3">
        <v>2.3906E-2</v>
      </c>
      <c r="I1135" s="3">
        <v>1.6588E-3</v>
      </c>
      <c r="J1135" s="3">
        <v>5.4720469000000002E-3</v>
      </c>
      <c r="K1135" s="3">
        <f t="shared" si="294"/>
        <v>2.3906E-2</v>
      </c>
      <c r="L1135" s="3">
        <f t="shared" si="295"/>
        <v>1.023906</v>
      </c>
      <c r="M1135" s="3">
        <f t="shared" si="296"/>
        <v>1.6588E-3</v>
      </c>
      <c r="N1135" s="3">
        <f t="shared" si="297"/>
        <v>1.0016588</v>
      </c>
      <c r="O1135" s="3">
        <f t="shared" si="298"/>
        <v>5.4720469000000002E-3</v>
      </c>
      <c r="P1135" s="3">
        <f t="shared" si="299"/>
        <v>1.0054720469</v>
      </c>
      <c r="Q1135" s="3">
        <f t="shared" si="300"/>
        <v>1.5007120000000001E-2</v>
      </c>
      <c r="R1135" s="3">
        <f t="shared" si="301"/>
        <v>1.0150071199999999</v>
      </c>
      <c r="S1135" s="17">
        <f t="shared" si="287"/>
        <v>686.30790981846735</v>
      </c>
      <c r="T1135" s="18" t="str">
        <f>IF(S1135&lt;MAX(S$2:S1135),(S1135-MAX($S$2:S1135))/MAX($S$2:S1135),"")</f>
        <v/>
      </c>
      <c r="U1135" s="18" t="str">
        <f t="shared" si="291"/>
        <v/>
      </c>
      <c r="V1135" s="18" t="str">
        <f>IF(T1135="","",MIN(V1184,T1135))</f>
        <v/>
      </c>
      <c r="W1135" s="18" t="str">
        <f t="shared" si="292"/>
        <v/>
      </c>
      <c r="X1135" s="16" t="str">
        <f>IF(W1135&lt;0,COUNTIF($V$2:V1135,W1135),"")</f>
        <v/>
      </c>
      <c r="Y1135" s="16" t="str">
        <f>IF(W1135&lt;0,COUNTIF(U$1045:$U1135,W1135)-1,"")</f>
        <v/>
      </c>
      <c r="Z1135" s="20" t="str">
        <f t="shared" si="293"/>
        <v/>
      </c>
    </row>
    <row r="1136" spans="7:26" x14ac:dyDescent="0.2">
      <c r="G1136" s="15">
        <v>44013</v>
      </c>
      <c r="H1136" s="3">
        <v>5.7437000000000002E-2</v>
      </c>
      <c r="I1136" s="3">
        <v>8.6312999999999997E-3</v>
      </c>
      <c r="J1136" s="3">
        <v>5.0582435000000002E-3</v>
      </c>
      <c r="K1136" s="3">
        <f t="shared" si="294"/>
        <v>5.7437000000000002E-2</v>
      </c>
      <c r="L1136" s="3">
        <f t="shared" si="295"/>
        <v>1.057437</v>
      </c>
      <c r="M1136" s="3">
        <f t="shared" si="296"/>
        <v>8.6312999999999997E-3</v>
      </c>
      <c r="N1136" s="3">
        <f t="shared" si="297"/>
        <v>1.0086313</v>
      </c>
      <c r="O1136" s="3">
        <f t="shared" si="298"/>
        <v>5.0582435000000002E-3</v>
      </c>
      <c r="P1136" s="3">
        <f t="shared" si="299"/>
        <v>1.0050582434999999</v>
      </c>
      <c r="Q1136" s="3">
        <f t="shared" si="300"/>
        <v>3.7914719999999999E-2</v>
      </c>
      <c r="R1136" s="3">
        <f t="shared" si="301"/>
        <v>1.0379147200000001</v>
      </c>
      <c r="S1136" s="17">
        <f t="shared" si="287"/>
        <v>712.32908205301987</v>
      </c>
      <c r="T1136" s="18" t="str">
        <f>IF(S1136&lt;MAX(S$2:S1136),(S1136-MAX($S$2:S1136))/MAX($S$2:S1136),"")</f>
        <v/>
      </c>
      <c r="U1136" s="18" t="str">
        <f t="shared" si="291"/>
        <v/>
      </c>
      <c r="V1136" s="18" t="str">
        <f>IF(T1136="","",MIN(V1185,T1136))</f>
        <v/>
      </c>
      <c r="W1136" s="18" t="str">
        <f t="shared" si="292"/>
        <v/>
      </c>
      <c r="X1136" s="16" t="str">
        <f>IF(W1136&lt;0,COUNTIF($V$2:V1136,W1136),"")</f>
        <v/>
      </c>
      <c r="Y1136" s="16" t="str">
        <f>IF(W1136&lt;0,COUNTIF(U$1045:$U1136,W1136)-1,"")</f>
        <v/>
      </c>
      <c r="Z1136" s="20" t="str">
        <f t="shared" si="293"/>
        <v/>
      </c>
    </row>
    <row r="1137" spans="7:26" x14ac:dyDescent="0.2">
      <c r="G1137" s="15">
        <v>44044</v>
      </c>
      <c r="H1137" s="3">
        <v>7.6177999999999996E-2</v>
      </c>
      <c r="I1137" s="3">
        <v>-5.6987000000000001E-3</v>
      </c>
      <c r="J1137" s="3">
        <v>3.1532105000000002E-3</v>
      </c>
      <c r="K1137" s="3">
        <f t="shared" si="294"/>
        <v>7.6177999999999996E-2</v>
      </c>
      <c r="L1137" s="3">
        <f t="shared" si="295"/>
        <v>1.0761780000000001</v>
      </c>
      <c r="M1137" s="3">
        <f t="shared" si="296"/>
        <v>-5.6987000000000001E-3</v>
      </c>
      <c r="N1137" s="3">
        <f t="shared" si="297"/>
        <v>0.99430130000000005</v>
      </c>
      <c r="O1137" s="3">
        <f t="shared" si="298"/>
        <v>3.1532105000000002E-3</v>
      </c>
      <c r="P1137" s="3">
        <f t="shared" si="299"/>
        <v>1.0031532105000001</v>
      </c>
      <c r="Q1137" s="3">
        <f t="shared" si="300"/>
        <v>4.3427319999999998E-2</v>
      </c>
      <c r="R1137" s="3">
        <f t="shared" si="301"/>
        <v>1.0434273199999999</v>
      </c>
      <c r="S1137" s="17">
        <f t="shared" si="287"/>
        <v>743.26362504464259</v>
      </c>
      <c r="T1137" s="18" t="str">
        <f>IF(S1137&lt;MAX(S$2:S1137),(S1137-MAX($S$2:S1137))/MAX($S$2:S1137),"")</f>
        <v/>
      </c>
      <c r="U1137" s="18" t="str">
        <f t="shared" si="291"/>
        <v/>
      </c>
      <c r="V1137" s="18" t="str">
        <f>IF(T1137="","",MIN(V1186,T1137))</f>
        <v/>
      </c>
      <c r="W1137" s="18" t="str">
        <f t="shared" si="292"/>
        <v/>
      </c>
      <c r="X1137" s="16" t="str">
        <f>IF(W1137&lt;0,COUNTIF($V$2:V1137,W1137),"")</f>
        <v/>
      </c>
      <c r="Y1137" s="16" t="str">
        <f>IF(W1137&lt;0,COUNTIF(U$1045:$U1137,W1137)-1,"")</f>
        <v/>
      </c>
      <c r="Z1137" s="20" t="str">
        <f t="shared" si="293"/>
        <v/>
      </c>
    </row>
    <row r="1138" spans="7:26" x14ac:dyDescent="0.2">
      <c r="G1138" s="15">
        <v>44075</v>
      </c>
      <c r="H1138" s="3">
        <v>-3.6886000000000002E-2</v>
      </c>
      <c r="I1138" s="3">
        <v>1.2053000000000001E-3</v>
      </c>
      <c r="J1138" s="3">
        <v>1.3927468999999999E-3</v>
      </c>
      <c r="K1138" s="3">
        <f t="shared" si="294"/>
        <v>-3.6886000000000002E-2</v>
      </c>
      <c r="L1138" s="3">
        <f t="shared" si="295"/>
        <v>0.96311400000000003</v>
      </c>
      <c r="M1138" s="3">
        <f t="shared" si="296"/>
        <v>1.2053000000000001E-3</v>
      </c>
      <c r="N1138" s="3">
        <f t="shared" si="297"/>
        <v>1.0012053000000001</v>
      </c>
      <c r="O1138" s="3">
        <f t="shared" si="298"/>
        <v>1.3927468999999999E-3</v>
      </c>
      <c r="P1138" s="3">
        <f t="shared" si="299"/>
        <v>1.0013927468999999</v>
      </c>
      <c r="Q1138" s="3">
        <f t="shared" si="300"/>
        <v>-2.1649480000000002E-2</v>
      </c>
      <c r="R1138" s="3">
        <f t="shared" si="301"/>
        <v>0.97835052</v>
      </c>
      <c r="S1138" s="17">
        <f t="shared" si="287"/>
        <v>727.17235405951112</v>
      </c>
      <c r="T1138" s="18">
        <f>IF(S1138&lt;MAX(S$2:S1138),(S1138-MAX($S$2:S1138))/MAX($S$2:S1138),"")</f>
        <v>-2.1649479999999978E-2</v>
      </c>
      <c r="U1138" s="18">
        <f t="shared" si="291"/>
        <v>-2.1649479999999978E-2</v>
      </c>
      <c r="V1138" s="18">
        <f>IF(T1138="","",MIN(V1187,T1138))</f>
        <v>-2.1649479999999978E-2</v>
      </c>
      <c r="W1138" s="18" t="str">
        <f t="shared" si="292"/>
        <v/>
      </c>
      <c r="X1138" s="16" t="str">
        <f>IF(W1138&lt;0,COUNTIF($V$2:V1138,W1138),"")</f>
        <v/>
      </c>
      <c r="Y1138" s="16" t="str">
        <f>IF(W1138&lt;0,COUNTIF(U$1045:$U1138,W1138)-1,"")</f>
        <v/>
      </c>
      <c r="Z1138" s="20" t="str">
        <f t="shared" si="293"/>
        <v/>
      </c>
    </row>
    <row r="1139" spans="7:26" x14ac:dyDescent="0.2">
      <c r="G1139" s="15">
        <v>44105</v>
      </c>
      <c r="H1139" s="3">
        <v>-2.0667000000000001E-2</v>
      </c>
      <c r="I1139" s="3">
        <v>-1.997E-4</v>
      </c>
      <c r="J1139" s="3">
        <v>4.1493779999999999E-4</v>
      </c>
      <c r="K1139" s="3">
        <f t="shared" si="294"/>
        <v>-2.0667000000000001E-2</v>
      </c>
      <c r="L1139" s="3">
        <f t="shared" si="295"/>
        <v>0.97933300000000001</v>
      </c>
      <c r="M1139" s="3">
        <f t="shared" si="296"/>
        <v>-1.997E-4</v>
      </c>
      <c r="N1139" s="3">
        <f t="shared" si="297"/>
        <v>0.99980029999999998</v>
      </c>
      <c r="O1139" s="3">
        <f t="shared" si="298"/>
        <v>4.1493779999999999E-4</v>
      </c>
      <c r="P1139" s="3">
        <f t="shared" si="299"/>
        <v>1.0004149378</v>
      </c>
      <c r="Q1139" s="3">
        <f t="shared" si="300"/>
        <v>-1.2480079999999999E-2</v>
      </c>
      <c r="R1139" s="3">
        <f t="shared" si="301"/>
        <v>0.98751992</v>
      </c>
      <c r="S1139" s="17">
        <f t="shared" si="287"/>
        <v>718.09718490706007</v>
      </c>
      <c r="T1139" s="18">
        <f>IF(S1139&lt;MAX(S$2:S1139),(S1139-MAX($S$2:S1139))/MAX($S$2:S1139),"")</f>
        <v>-3.3859372757641622E-2</v>
      </c>
      <c r="U1139" s="18">
        <f t="shared" si="291"/>
        <v>-3.3859372757641622E-2</v>
      </c>
      <c r="V1139" s="18">
        <f>IF(T1139="","",MIN(V1188,T1139))</f>
        <v>-3.3859372757641622E-2</v>
      </c>
      <c r="W1139" s="18" t="str">
        <f t="shared" si="292"/>
        <v/>
      </c>
      <c r="X1139" s="16" t="str">
        <f>IF(W1139&lt;0,COUNTIF($V$2:V1139,W1139),"")</f>
        <v/>
      </c>
      <c r="Y1139" s="16" t="str">
        <f>IF(W1139&lt;0,COUNTIF(U$1045:$U1139,W1139)-1,"")</f>
        <v/>
      </c>
      <c r="Z1139" s="20" t="str">
        <f t="shared" si="293"/>
        <v/>
      </c>
    </row>
    <row r="1140" spans="7:26" x14ac:dyDescent="0.2">
      <c r="G1140" s="15">
        <v>44136</v>
      </c>
      <c r="H1140" s="3">
        <v>0.124733</v>
      </c>
      <c r="I1140" s="3">
        <v>1.6557E-3</v>
      </c>
      <c r="J1140" s="3">
        <v>-6.1062720000000005E-4</v>
      </c>
      <c r="K1140" s="3">
        <f t="shared" si="294"/>
        <v>0.124733</v>
      </c>
      <c r="L1140" s="3">
        <f t="shared" si="295"/>
        <v>1.124733</v>
      </c>
      <c r="M1140" s="3">
        <f t="shared" si="296"/>
        <v>1.6557E-3</v>
      </c>
      <c r="N1140" s="3">
        <f t="shared" si="297"/>
        <v>1.0016556999999999</v>
      </c>
      <c r="O1140" s="3">
        <f t="shared" si="298"/>
        <v>-6.1062720000000005E-4</v>
      </c>
      <c r="P1140" s="3">
        <f t="shared" si="299"/>
        <v>0.99938937279999995</v>
      </c>
      <c r="Q1140" s="3">
        <f t="shared" si="300"/>
        <v>7.5502079999999999E-2</v>
      </c>
      <c r="R1140" s="3">
        <f t="shared" si="301"/>
        <v>1.0755020799999999</v>
      </c>
      <c r="S1140" s="17">
        <f t="shared" si="287"/>
        <v>772.31501600968761</v>
      </c>
      <c r="T1140" s="18" t="str">
        <f>IF(S1140&lt;MAX(S$2:S1140),(S1140-MAX($S$2:S1140))/MAX($S$2:S1140),"")</f>
        <v/>
      </c>
      <c r="U1140" s="18" t="str">
        <f t="shared" si="291"/>
        <v/>
      </c>
      <c r="V1140" s="18" t="str">
        <f>IF(T1140="","",MIN(V1189,T1140))</f>
        <v/>
      </c>
      <c r="W1140" s="18" t="str">
        <f t="shared" si="292"/>
        <v/>
      </c>
      <c r="X1140" s="16" t="str">
        <f>IF(W1140&lt;0,COUNTIF($V$2:V1140,W1140),"")</f>
        <v/>
      </c>
      <c r="Y1140" s="16" t="str">
        <f>IF(W1140&lt;0,COUNTIF(U$1045:$U1140,W1140)-1,"")</f>
        <v/>
      </c>
      <c r="Z1140" s="20" t="str">
        <f t="shared" si="293"/>
        <v/>
      </c>
    </row>
    <row r="1141" spans="7:26" x14ac:dyDescent="0.2">
      <c r="G1141" s="15">
        <v>44166</v>
      </c>
      <c r="H1141" s="3">
        <v>4.573E-2</v>
      </c>
      <c r="I1141" s="3">
        <v>-4.8198E-3</v>
      </c>
      <c r="J1141" s="3">
        <v>9.414785E-4</v>
      </c>
      <c r="K1141" s="3">
        <f t="shared" si="294"/>
        <v>4.573E-2</v>
      </c>
      <c r="L1141" s="3">
        <f t="shared" si="295"/>
        <v>1.04573</v>
      </c>
      <c r="M1141" s="3">
        <f t="shared" si="296"/>
        <v>-4.8198E-3</v>
      </c>
      <c r="N1141" s="3">
        <f t="shared" si="297"/>
        <v>0.99518019999999996</v>
      </c>
      <c r="O1141" s="3">
        <f t="shared" si="298"/>
        <v>9.414785E-4</v>
      </c>
      <c r="P1141" s="3">
        <f t="shared" si="299"/>
        <v>1.0009414784999999</v>
      </c>
      <c r="Q1141" s="3">
        <f t="shared" si="300"/>
        <v>2.5510080000000001E-2</v>
      </c>
      <c r="R1141" s="3">
        <f t="shared" si="301"/>
        <v>1.0255100800000001</v>
      </c>
      <c r="S1141" s="17">
        <f t="shared" si="287"/>
        <v>792.01683385329613</v>
      </c>
      <c r="T1141" s="18" t="str">
        <f>IF(S1141&lt;MAX(S$2:S1141),(S1141-MAX($S$2:S1141))/MAX($S$2:S1141),"")</f>
        <v/>
      </c>
      <c r="U1141" s="18" t="str">
        <f t="shared" si="291"/>
        <v/>
      </c>
      <c r="V1141" s="18" t="str">
        <f>IF(T1141="","",MIN(V1190,T1141))</f>
        <v/>
      </c>
      <c r="W1141" s="18" t="str">
        <f t="shared" si="292"/>
        <v/>
      </c>
      <c r="X1141" s="16" t="str">
        <f>IF(W1141&lt;0,COUNTIF($V$2:V1141,W1141),"")</f>
        <v/>
      </c>
      <c r="Y1141" s="16" t="str">
        <f>IF(W1141&lt;0,COUNTIF(U$1045:$U1141,W1141)-1,"")</f>
        <v/>
      </c>
      <c r="Z1141" s="20" t="str">
        <f t="shared" si="293"/>
        <v/>
      </c>
    </row>
    <row r="1142" spans="7:26" x14ac:dyDescent="0.2">
      <c r="G1142" s="15">
        <v>44197</v>
      </c>
      <c r="H1142" s="3">
        <v>-9.1399999999999999E-4</v>
      </c>
      <c r="I1142" s="3">
        <v>-6.5334E-3</v>
      </c>
      <c r="J1142" s="3">
        <v>4.2537835000000003E-3</v>
      </c>
      <c r="K1142" s="3">
        <f t="shared" ref="K1142:K1177" si="302">IF(AND($G1142&gt;=$B$4,$G1142&lt;=$B$5),IF($B$7="Real",(1+H1142)/(1+J1142)-1,H1142),"")</f>
        <v>-9.1399999999999999E-4</v>
      </c>
      <c r="L1142" s="3">
        <f t="shared" ref="L1142:L1177" si="303">IF(K1142="","",1+K1142)</f>
        <v>0.99908600000000003</v>
      </c>
      <c r="M1142" s="3">
        <f t="shared" ref="M1142:M1177" si="304">IF(AND($G1142&gt;=$B$4,$G1142&lt;=$B$5),IF($B$7="Real",(1+I1142)/(1+J1142)-1,I1142),"")</f>
        <v>-6.5334E-3</v>
      </c>
      <c r="N1142" s="3">
        <f t="shared" ref="N1142:N1177" si="305">IF(M1142="","",1+M1142)</f>
        <v>0.99346659999999998</v>
      </c>
      <c r="O1142" s="3">
        <f t="shared" ref="O1142:O1177" si="306">IF(AND($G1142&gt;=$B$4,$G1142&lt;=$B$5),IF($B$7="Real",(1+J1142)/(1+J1142)-1,J1142),"")</f>
        <v>4.2537835000000003E-3</v>
      </c>
      <c r="P1142" s="3">
        <f t="shared" ref="P1142:P1177" si="307">IF(O1142="","",1+O1142)</f>
        <v>1.0042537835000001</v>
      </c>
      <c r="Q1142" s="3">
        <f t="shared" ref="Q1142:Q1177" si="308">IF(AND($G1142&gt;=$B$4,$G1142&lt;=$B$5),IF($B$7="Real",(1+K1142*$B$3+M1142*$E$3)/(1+O1142)-1,K1142*$B$3+M1142*$E$3),"")</f>
        <v>-3.1617600000000004E-3</v>
      </c>
      <c r="R1142" s="3">
        <f t="shared" ref="R1142:R1177" si="309">IF(Q1142="","",1+Q1142)</f>
        <v>0.99683823999999999</v>
      </c>
      <c r="S1142" s="17">
        <f t="shared" ref="S1142:S1177" si="310">IF(G1142=$B$4,(1+Q1142),IF(AND(G1142&gt;$B$4,G1142&lt;=$B$5),(1+Q1142)*S1141,""))</f>
        <v>789.51266670869211</v>
      </c>
      <c r="T1142" s="18">
        <f>IF(S1142&lt;MAX(S$2:S1142),(S1142-MAX($S$2:S1142))/MAX($S$2:S1142),"")</f>
        <v>-3.1617600000000351E-3</v>
      </c>
      <c r="U1142" s="18">
        <f t="shared" ref="U1142:U1177" si="311">IF(T1142="","",MIN(U1141,T1142))</f>
        <v>-3.1617600000000351E-3</v>
      </c>
      <c r="V1142" s="18">
        <f>IF(T1142="","",MIN(V1191,T1142))</f>
        <v>-3.1617600000000351E-3</v>
      </c>
      <c r="W1142" s="18" t="str">
        <f t="shared" ref="W1142:W1153" si="312">IF(AND(V1142=U1142,T1142&lt;-$B$6),T1142,"")</f>
        <v/>
      </c>
      <c r="X1142" s="16" t="str">
        <f>IF(W1142&lt;0,COUNTIF($V$2:V1142,W1142),"")</f>
        <v/>
      </c>
      <c r="Y1142" s="16" t="str">
        <f>IF(W1142&lt;0,COUNTIF(U$1045:$U1142,W1142)-1,"")</f>
        <v/>
      </c>
      <c r="Z1142" s="20" t="str">
        <f t="shared" ref="Z1142:Z1177" si="313">IF(W1142&lt;0,Y1142+X1142,"")</f>
        <v/>
      </c>
    </row>
    <row r="1143" spans="7:26" x14ac:dyDescent="0.2">
      <c r="G1143" s="15">
        <v>44228</v>
      </c>
      <c r="H1143" s="3">
        <v>2.8219999999999999E-2</v>
      </c>
      <c r="I1143" s="3">
        <v>-1.66188E-2</v>
      </c>
      <c r="J1143" s="3">
        <v>5.4743828000000001E-3</v>
      </c>
      <c r="K1143" s="3">
        <f t="shared" si="302"/>
        <v>2.8219999999999999E-2</v>
      </c>
      <c r="L1143" s="3">
        <f t="shared" si="303"/>
        <v>1.0282199999999999</v>
      </c>
      <c r="M1143" s="3">
        <f t="shared" si="304"/>
        <v>-1.66188E-2</v>
      </c>
      <c r="N1143" s="3">
        <f t="shared" si="305"/>
        <v>0.98338119999999996</v>
      </c>
      <c r="O1143" s="3">
        <f t="shared" si="306"/>
        <v>5.4743828000000001E-3</v>
      </c>
      <c r="P1143" s="3">
        <f t="shared" si="307"/>
        <v>1.0054743827999999</v>
      </c>
      <c r="Q1143" s="3">
        <f t="shared" si="308"/>
        <v>1.0284479999999999E-2</v>
      </c>
      <c r="R1143" s="3">
        <f t="shared" si="309"/>
        <v>1.0102844799999999</v>
      </c>
      <c r="S1143" s="17">
        <f t="shared" si="310"/>
        <v>797.63239393920423</v>
      </c>
      <c r="T1143" s="18" t="str">
        <f>IF(S1143&lt;MAX(S$2:S1143),(S1143-MAX($S$2:S1143))/MAX($S$2:S1143),"")</f>
        <v/>
      </c>
      <c r="U1143" s="18" t="str">
        <f t="shared" si="311"/>
        <v/>
      </c>
      <c r="V1143" s="18" t="str">
        <f>IF(T1143="","",MIN(V1192,T1143))</f>
        <v/>
      </c>
      <c r="W1143" s="18" t="str">
        <f t="shared" si="312"/>
        <v/>
      </c>
      <c r="X1143" s="16" t="str">
        <f>IF(W1143&lt;0,COUNTIF($V$2:V1143,W1143),"")</f>
        <v/>
      </c>
      <c r="Y1143" s="16" t="str">
        <f>IF(W1143&lt;0,COUNTIF(U$1045:$U1143,W1143)-1,"")</f>
        <v/>
      </c>
      <c r="Z1143" s="20" t="str">
        <f t="shared" si="313"/>
        <v/>
      </c>
    </row>
    <row r="1144" spans="7:26" x14ac:dyDescent="0.2">
      <c r="G1144" s="15">
        <v>44256</v>
      </c>
      <c r="H1144" s="3">
        <v>3.1551000000000003E-2</v>
      </c>
      <c r="I1144" s="3">
        <v>-7.1247000000000003E-3</v>
      </c>
      <c r="J1144" s="3">
        <v>7.0832730999999998E-3</v>
      </c>
      <c r="K1144" s="3">
        <f t="shared" si="302"/>
        <v>3.1551000000000003E-2</v>
      </c>
      <c r="L1144" s="3">
        <f t="shared" si="303"/>
        <v>1.0315510000000001</v>
      </c>
      <c r="M1144" s="3">
        <f t="shared" si="304"/>
        <v>-7.1247000000000003E-3</v>
      </c>
      <c r="N1144" s="3">
        <f t="shared" si="305"/>
        <v>0.99287530000000002</v>
      </c>
      <c r="O1144" s="3">
        <f t="shared" si="306"/>
        <v>7.0832730999999998E-3</v>
      </c>
      <c r="P1144" s="3">
        <f t="shared" si="307"/>
        <v>1.0070832730999999</v>
      </c>
      <c r="Q1144" s="3">
        <f t="shared" si="308"/>
        <v>1.6080720000000003E-2</v>
      </c>
      <c r="R1144" s="3">
        <f t="shared" si="309"/>
        <v>1.0160807199999999</v>
      </c>
      <c r="S1144" s="17">
        <f t="shared" si="310"/>
        <v>810.45889712907024</v>
      </c>
      <c r="T1144" s="18" t="str">
        <f>IF(S1144&lt;MAX(S$2:S1144),(S1144-MAX($S$2:S1144))/MAX($S$2:S1144),"")</f>
        <v/>
      </c>
      <c r="U1144" s="18" t="str">
        <f t="shared" si="311"/>
        <v/>
      </c>
      <c r="V1144" s="18" t="str">
        <f>IF(T1144="","",MIN(V1193,T1144))</f>
        <v/>
      </c>
      <c r="W1144" s="18" t="str">
        <f t="shared" si="312"/>
        <v/>
      </c>
      <c r="X1144" s="16" t="str">
        <f>IF(W1144&lt;0,COUNTIF($V$2:V1144,W1144),"")</f>
        <v/>
      </c>
      <c r="Y1144" s="16" t="str">
        <f>IF(W1144&lt;0,COUNTIF(U$1045:$U1144,W1144)-1,"")</f>
        <v/>
      </c>
      <c r="Z1144" s="20" t="str">
        <f t="shared" si="313"/>
        <v/>
      </c>
    </row>
    <row r="1145" spans="7:26" x14ac:dyDescent="0.2">
      <c r="G1145" s="15">
        <v>44287</v>
      </c>
      <c r="H1145" s="3">
        <v>5.0115E-2</v>
      </c>
      <c r="I1145" s="3">
        <v>9.2972000000000003E-3</v>
      </c>
      <c r="J1145" s="3">
        <v>8.2189091999999991E-3</v>
      </c>
      <c r="K1145" s="3">
        <f t="shared" si="302"/>
        <v>5.0115E-2</v>
      </c>
      <c r="L1145" s="3">
        <f t="shared" si="303"/>
        <v>1.0501149999999999</v>
      </c>
      <c r="M1145" s="3">
        <f t="shared" si="304"/>
        <v>9.2972000000000003E-3</v>
      </c>
      <c r="N1145" s="3">
        <f t="shared" si="305"/>
        <v>1.0092972</v>
      </c>
      <c r="O1145" s="3">
        <f t="shared" si="306"/>
        <v>8.2189091999999991E-3</v>
      </c>
      <c r="P1145" s="3">
        <f t="shared" si="307"/>
        <v>1.0082189092</v>
      </c>
      <c r="Q1145" s="3">
        <f t="shared" si="308"/>
        <v>3.3787879999999999E-2</v>
      </c>
      <c r="R1145" s="3">
        <f t="shared" si="309"/>
        <v>1.03378788</v>
      </c>
      <c r="S1145" s="17">
        <f t="shared" si="310"/>
        <v>837.84258509019958</v>
      </c>
      <c r="T1145" s="18" t="str">
        <f>IF(S1145&lt;MAX(S$2:S1145),(S1145-MAX($S$2:S1145))/MAX($S$2:S1145),"")</f>
        <v/>
      </c>
      <c r="U1145" s="18" t="str">
        <f t="shared" si="311"/>
        <v/>
      </c>
      <c r="V1145" s="18" t="str">
        <f>IF(T1145="","",MIN(V1194,T1145))</f>
        <v/>
      </c>
      <c r="W1145" s="18" t="str">
        <f t="shared" si="312"/>
        <v/>
      </c>
      <c r="X1145" s="16" t="str">
        <f>IF(W1145&lt;0,COUNTIF($V$2:V1145,W1145),"")</f>
        <v/>
      </c>
      <c r="Y1145" s="16" t="str">
        <f>IF(W1145&lt;0,COUNTIF(U$1045:$U1145,W1145)-1,"")</f>
        <v/>
      </c>
      <c r="Z1145" s="20" t="str">
        <f t="shared" si="313"/>
        <v/>
      </c>
    </row>
    <row r="1146" spans="7:26" x14ac:dyDescent="0.2">
      <c r="G1146" s="15">
        <v>44317</v>
      </c>
      <c r="H1146" s="3">
        <v>3.4199999999999999E-3</v>
      </c>
      <c r="I1146" s="3">
        <v>2.7675E-3</v>
      </c>
      <c r="J1146" s="3">
        <v>8.0171051999999993E-3</v>
      </c>
      <c r="K1146" s="3">
        <f t="shared" si="302"/>
        <v>3.4199999999999999E-3</v>
      </c>
      <c r="L1146" s="3">
        <f t="shared" si="303"/>
        <v>1.00342</v>
      </c>
      <c r="M1146" s="3">
        <f t="shared" si="304"/>
        <v>2.7675E-3</v>
      </c>
      <c r="N1146" s="3">
        <f t="shared" si="305"/>
        <v>1.0027675</v>
      </c>
      <c r="O1146" s="3">
        <f t="shared" si="306"/>
        <v>8.0171051999999993E-3</v>
      </c>
      <c r="P1146" s="3">
        <f t="shared" si="307"/>
        <v>1.0080171052</v>
      </c>
      <c r="Q1146" s="3">
        <f t="shared" si="308"/>
        <v>3.1590000000000003E-3</v>
      </c>
      <c r="R1146" s="3">
        <f t="shared" si="309"/>
        <v>1.0031589999999999</v>
      </c>
      <c r="S1146" s="17">
        <f t="shared" si="310"/>
        <v>840.48932981649943</v>
      </c>
      <c r="T1146" s="18" t="str">
        <f>IF(S1146&lt;MAX(S$2:S1146),(S1146-MAX($S$2:S1146))/MAX($S$2:S1146),"")</f>
        <v/>
      </c>
      <c r="U1146" s="18" t="str">
        <f t="shared" si="311"/>
        <v/>
      </c>
      <c r="V1146" s="18" t="str">
        <f>IF(T1146="","",MIN(V1195,T1146))</f>
        <v/>
      </c>
      <c r="W1146" s="18" t="str">
        <f t="shared" si="312"/>
        <v/>
      </c>
      <c r="X1146" s="16" t="str">
        <f>IF(W1146&lt;0,COUNTIF($V$2:V1146,W1146),"")</f>
        <v/>
      </c>
      <c r="Y1146" s="16" t="str">
        <f>IF(W1146&lt;0,COUNTIF(U$1045:$U1146,W1146)-1,"")</f>
        <v/>
      </c>
      <c r="Z1146" s="20" t="str">
        <f t="shared" si="313"/>
        <v/>
      </c>
    </row>
    <row r="1147" spans="7:26" x14ac:dyDescent="0.2">
      <c r="G1147" s="15">
        <v>44348</v>
      </c>
      <c r="H1147" s="3">
        <v>2.7115E-2</v>
      </c>
      <c r="I1147" s="3">
        <v>2.7480000000000001E-4</v>
      </c>
      <c r="J1147" s="3">
        <v>9.2906628999999998E-3</v>
      </c>
      <c r="K1147" s="3">
        <f t="shared" si="302"/>
        <v>2.7115E-2</v>
      </c>
      <c r="L1147" s="3">
        <f t="shared" si="303"/>
        <v>1.027115</v>
      </c>
      <c r="M1147" s="3">
        <f t="shared" si="304"/>
        <v>2.7480000000000001E-4</v>
      </c>
      <c r="N1147" s="3">
        <f t="shared" si="305"/>
        <v>1.0002747999999999</v>
      </c>
      <c r="O1147" s="3">
        <f t="shared" si="306"/>
        <v>9.2906628999999998E-3</v>
      </c>
      <c r="P1147" s="3">
        <f t="shared" si="307"/>
        <v>1.0092906629</v>
      </c>
      <c r="Q1147" s="3">
        <f t="shared" si="308"/>
        <v>1.6378919999999998E-2</v>
      </c>
      <c r="R1147" s="3">
        <f t="shared" si="309"/>
        <v>1.01637892</v>
      </c>
      <c r="S1147" s="17">
        <f t="shared" si="310"/>
        <v>854.25563731041746</v>
      </c>
      <c r="T1147" s="18" t="str">
        <f>IF(S1147&lt;MAX(S$2:S1147),(S1147-MAX($S$2:S1147))/MAX($S$2:S1147),"")</f>
        <v/>
      </c>
      <c r="U1147" s="18" t="str">
        <f t="shared" si="311"/>
        <v/>
      </c>
      <c r="V1147" s="18" t="str">
        <f>IF(T1147="","",MIN(V1196,T1147))</f>
        <v/>
      </c>
      <c r="W1147" s="18" t="str">
        <f t="shared" si="312"/>
        <v/>
      </c>
      <c r="X1147" s="16" t="str">
        <f>IF(W1147&lt;0,COUNTIF($V$2:V1147,W1147),"")</f>
        <v/>
      </c>
      <c r="Y1147" s="16" t="str">
        <f>IF(W1147&lt;0,COUNTIF(U$1045:$U1147,W1147)-1,"")</f>
        <v/>
      </c>
      <c r="Z1147" s="20" t="str">
        <f t="shared" si="313"/>
        <v/>
      </c>
    </row>
    <row r="1148" spans="7:26" x14ac:dyDescent="0.2">
      <c r="G1148" s="15">
        <v>44378</v>
      </c>
      <c r="H1148" s="3">
        <v>1.3327E-2</v>
      </c>
      <c r="I1148" s="3">
        <v>4.0409E-3</v>
      </c>
      <c r="J1148" s="3">
        <v>4.8105235000000003E-3</v>
      </c>
      <c r="K1148" s="3">
        <f t="shared" si="302"/>
        <v>1.3327E-2</v>
      </c>
      <c r="L1148" s="3">
        <f t="shared" si="303"/>
        <v>1.0133270000000001</v>
      </c>
      <c r="M1148" s="3">
        <f t="shared" si="304"/>
        <v>4.0409E-3</v>
      </c>
      <c r="N1148" s="3">
        <f t="shared" si="305"/>
        <v>1.0040408999999999</v>
      </c>
      <c r="O1148" s="3">
        <f t="shared" si="306"/>
        <v>4.8105235000000003E-3</v>
      </c>
      <c r="P1148" s="3">
        <f t="shared" si="307"/>
        <v>1.0048105235</v>
      </c>
      <c r="Q1148" s="3">
        <f t="shared" si="308"/>
        <v>9.6125600000000009E-3</v>
      </c>
      <c r="R1148" s="3">
        <f t="shared" si="309"/>
        <v>1.0096125600000001</v>
      </c>
      <c r="S1148" s="17">
        <f t="shared" si="310"/>
        <v>862.46722087940213</v>
      </c>
      <c r="T1148" s="18" t="str">
        <f>IF(S1148&lt;MAX(S$2:S1148),(S1148-MAX($S$2:S1148))/MAX($S$2:S1148),"")</f>
        <v/>
      </c>
      <c r="U1148" s="18" t="str">
        <f t="shared" si="311"/>
        <v/>
      </c>
      <c r="V1148" s="18" t="str">
        <f>IF(T1148="","",MIN(V1197,T1148))</f>
        <v/>
      </c>
      <c r="W1148" s="18" t="str">
        <f t="shared" si="312"/>
        <v/>
      </c>
      <c r="X1148" s="16" t="str">
        <f>IF(W1148&lt;0,COUNTIF($V$2:V1148,W1148),"")</f>
        <v/>
      </c>
      <c r="Y1148" s="16" t="str">
        <f>IF(W1148&lt;0,COUNTIF(U$1045:$U1148,W1148)-1,"")</f>
        <v/>
      </c>
      <c r="Z1148" s="20" t="str">
        <f t="shared" si="313"/>
        <v/>
      </c>
    </row>
    <row r="1149" spans="7:26" x14ac:dyDescent="0.2">
      <c r="G1149" s="15">
        <v>44409</v>
      </c>
      <c r="H1149" s="3">
        <v>2.8903999999999999E-2</v>
      </c>
      <c r="I1149" s="3">
        <v>4.2939999999999997E-4</v>
      </c>
      <c r="J1149" s="3">
        <v>2.0659113999999998E-3</v>
      </c>
      <c r="K1149" s="3">
        <f t="shared" si="302"/>
        <v>2.8903999999999999E-2</v>
      </c>
      <c r="L1149" s="3">
        <f t="shared" si="303"/>
        <v>1.028904</v>
      </c>
      <c r="M1149" s="3">
        <f t="shared" si="304"/>
        <v>4.2939999999999997E-4</v>
      </c>
      <c r="N1149" s="3">
        <f t="shared" si="305"/>
        <v>1.0004294</v>
      </c>
      <c r="O1149" s="3">
        <f t="shared" si="306"/>
        <v>2.0659113999999998E-3</v>
      </c>
      <c r="P1149" s="3">
        <f t="shared" si="307"/>
        <v>1.0020659113999999</v>
      </c>
      <c r="Q1149" s="3">
        <f t="shared" si="308"/>
        <v>1.7514159999999997E-2</v>
      </c>
      <c r="R1149" s="3">
        <f t="shared" si="309"/>
        <v>1.0175141599999999</v>
      </c>
      <c r="S1149" s="17">
        <f t="shared" si="310"/>
        <v>877.57260978063925</v>
      </c>
      <c r="T1149" s="18" t="str">
        <f>IF(S1149&lt;MAX(S$2:S1149),(S1149-MAX($S$2:S1149))/MAX($S$2:S1149),"")</f>
        <v/>
      </c>
      <c r="U1149" s="18" t="str">
        <f t="shared" si="311"/>
        <v/>
      </c>
      <c r="V1149" s="18" t="str">
        <f>IF(T1149="","",MIN(V1198,T1149))</f>
        <v/>
      </c>
      <c r="W1149" s="18" t="str">
        <f t="shared" si="312"/>
        <v/>
      </c>
      <c r="X1149" s="16" t="str">
        <f>IF(W1149&lt;0,COUNTIF($V$2:V1149,W1149),"")</f>
        <v/>
      </c>
      <c r="Y1149" s="16" t="str">
        <f>IF(W1149&lt;0,COUNTIF(U$1045:$U1149,W1149)-1,"")</f>
        <v/>
      </c>
      <c r="Z1149" s="20" t="str">
        <f t="shared" si="313"/>
        <v/>
      </c>
    </row>
    <row r="1150" spans="7:26" x14ac:dyDescent="0.2">
      <c r="G1150" s="15">
        <v>44440</v>
      </c>
      <c r="H1150" s="3">
        <v>-4.3528999999999998E-2</v>
      </c>
      <c r="I1150" s="3">
        <v>-7.7596000000000002E-3</v>
      </c>
      <c r="J1150" s="3">
        <v>2.7159709000000001E-3</v>
      </c>
      <c r="K1150" s="3">
        <f t="shared" si="302"/>
        <v>-4.3528999999999998E-2</v>
      </c>
      <c r="L1150" s="3">
        <f t="shared" si="303"/>
        <v>0.95647099999999996</v>
      </c>
      <c r="M1150" s="3">
        <f t="shared" si="304"/>
        <v>-7.7596000000000002E-3</v>
      </c>
      <c r="N1150" s="3">
        <f t="shared" si="305"/>
        <v>0.99224040000000002</v>
      </c>
      <c r="O1150" s="3">
        <f t="shared" si="306"/>
        <v>2.7159709000000001E-3</v>
      </c>
      <c r="P1150" s="3">
        <f t="shared" si="307"/>
        <v>1.0027159709</v>
      </c>
      <c r="Q1150" s="3">
        <f t="shared" si="308"/>
        <v>-2.9221239999999999E-2</v>
      </c>
      <c r="R1150" s="3">
        <f t="shared" si="309"/>
        <v>0.97077875999999996</v>
      </c>
      <c r="S1150" s="17">
        <f t="shared" si="310"/>
        <v>851.9288499328128</v>
      </c>
      <c r="T1150" s="18">
        <f>IF(S1150&lt;MAX(S$2:S1150),(S1150-MAX($S$2:S1150))/MAX($S$2:S1150),"")</f>
        <v>-2.9221240000000058E-2</v>
      </c>
      <c r="U1150" s="18">
        <f t="shared" si="311"/>
        <v>-2.9221240000000058E-2</v>
      </c>
      <c r="V1150" s="18">
        <f>IF(T1150="","",MIN(V1199,T1150))</f>
        <v>-2.9221240000000058E-2</v>
      </c>
      <c r="W1150" s="18" t="str">
        <f t="shared" si="312"/>
        <v/>
      </c>
      <c r="X1150" s="16" t="str">
        <f>IF(W1150&lt;0,COUNTIF($V$2:V1150,W1150),"")</f>
        <v/>
      </c>
      <c r="Y1150" s="16" t="str">
        <f>IF(W1150&lt;0,COUNTIF(U$1045:$U1150,W1150)-1,"")</f>
        <v/>
      </c>
      <c r="Z1150" s="20" t="str">
        <f t="shared" si="313"/>
        <v/>
      </c>
    </row>
    <row r="1151" spans="7:26" x14ac:dyDescent="0.2">
      <c r="G1151" s="15">
        <v>44470</v>
      </c>
      <c r="H1151" s="3">
        <v>6.6747000000000001E-2</v>
      </c>
      <c r="I1151" s="3">
        <v>-7.8846000000000003E-3</v>
      </c>
      <c r="J1151" s="3">
        <v>8.3081186000000008E-3</v>
      </c>
      <c r="K1151" s="3">
        <f t="shared" si="302"/>
        <v>6.6747000000000001E-2</v>
      </c>
      <c r="L1151" s="3">
        <f t="shared" si="303"/>
        <v>1.0667469999999999</v>
      </c>
      <c r="M1151" s="3">
        <f t="shared" si="304"/>
        <v>-7.8846000000000003E-3</v>
      </c>
      <c r="N1151" s="3">
        <f t="shared" si="305"/>
        <v>0.99211539999999998</v>
      </c>
      <c r="O1151" s="3">
        <f t="shared" si="306"/>
        <v>8.3081186000000008E-3</v>
      </c>
      <c r="P1151" s="3">
        <f t="shared" si="307"/>
        <v>1.0083081186</v>
      </c>
      <c r="Q1151" s="3">
        <f t="shared" si="308"/>
        <v>3.6894360000000001E-2</v>
      </c>
      <c r="R1151" s="3">
        <f t="shared" si="309"/>
        <v>1.03689436</v>
      </c>
      <c r="S1151" s="17">
        <f t="shared" si="310"/>
        <v>883.36021961661993</v>
      </c>
      <c r="T1151" s="18" t="str">
        <f>IF(S1151&lt;MAX(S$2:S1151),(S1151-MAX($S$2:S1151))/MAX($S$2:S1151),"")</f>
        <v/>
      </c>
      <c r="U1151" s="18" t="str">
        <f t="shared" si="311"/>
        <v/>
      </c>
      <c r="V1151" s="18" t="str">
        <f>IF(T1151="","",MIN(V1200,T1151))</f>
        <v/>
      </c>
      <c r="W1151" s="18" t="str">
        <f t="shared" si="312"/>
        <v/>
      </c>
      <c r="X1151" s="16" t="str">
        <f>IF(W1151&lt;0,COUNTIF($V$2:V1151,W1151),"")</f>
        <v/>
      </c>
      <c r="Y1151" s="16" t="str">
        <f>IF(W1151&lt;0,COUNTIF(U$1045:$U1151,W1151)-1,"")</f>
        <v/>
      </c>
      <c r="Z1151" s="20" t="str">
        <f t="shared" si="313"/>
        <v/>
      </c>
    </row>
    <row r="1152" spans="7:26" x14ac:dyDescent="0.2">
      <c r="G1152" s="15">
        <v>44501</v>
      </c>
      <c r="H1152" s="3">
        <v>-1.5186E-2</v>
      </c>
      <c r="I1152" s="3">
        <v>1.9881E-3</v>
      </c>
      <c r="J1152" s="3">
        <v>4.9134275000000003E-3</v>
      </c>
      <c r="K1152" s="3">
        <f t="shared" si="302"/>
        <v>-1.5186E-2</v>
      </c>
      <c r="L1152" s="3">
        <f t="shared" si="303"/>
        <v>0.98481399999999997</v>
      </c>
      <c r="M1152" s="3">
        <f t="shared" si="304"/>
        <v>1.9881E-3</v>
      </c>
      <c r="N1152" s="3">
        <f t="shared" si="305"/>
        <v>1.0019880999999999</v>
      </c>
      <c r="O1152" s="3">
        <f t="shared" si="306"/>
        <v>4.9134275000000003E-3</v>
      </c>
      <c r="P1152" s="3">
        <f t="shared" si="307"/>
        <v>1.0049134275</v>
      </c>
      <c r="Q1152" s="3">
        <f t="shared" si="308"/>
        <v>-8.3163599999999983E-3</v>
      </c>
      <c r="R1152" s="3">
        <f t="shared" si="309"/>
        <v>0.99168363999999998</v>
      </c>
      <c r="S1152" s="17">
        <f t="shared" si="310"/>
        <v>876.01387802060901</v>
      </c>
      <c r="T1152" s="18">
        <f>IF(S1152&lt;MAX(S$2:S1152),(S1152-MAX($S$2:S1152))/MAX($S$2:S1152),"")</f>
        <v>-8.3163600000000486E-3</v>
      </c>
      <c r="U1152" s="18">
        <f t="shared" si="311"/>
        <v>-8.3163600000000486E-3</v>
      </c>
      <c r="V1152" s="18">
        <f>IF(T1152="","",MIN(V1201,T1152))</f>
        <v>-8.3163600000000486E-3</v>
      </c>
      <c r="W1152" s="18" t="str">
        <f t="shared" si="312"/>
        <v/>
      </c>
      <c r="X1152" s="16" t="str">
        <f>IF(W1152&lt;0,COUNTIF($V$2:V1152,W1152),"")</f>
        <v/>
      </c>
      <c r="Y1152" s="16" t="str">
        <f>IF(W1152&lt;0,COUNTIF(U$1045:$U1152,W1152)-1,"")</f>
        <v/>
      </c>
      <c r="Z1152" s="20" t="str">
        <f t="shared" si="313"/>
        <v/>
      </c>
    </row>
    <row r="1153" spans="7:26" x14ac:dyDescent="0.2">
      <c r="G1153" s="15">
        <v>44531</v>
      </c>
      <c r="H1153" s="3">
        <v>3.1788999999999998E-2</v>
      </c>
      <c r="I1153" s="3">
        <v>-6.6626000000000003E-3</v>
      </c>
      <c r="J1153" s="3">
        <v>3.0725171999999999E-3</v>
      </c>
      <c r="K1153" s="3">
        <f t="shared" si="302"/>
        <v>3.1788999999999998E-2</v>
      </c>
      <c r="L1153" s="3">
        <f t="shared" si="303"/>
        <v>1.0317890000000001</v>
      </c>
      <c r="M1153" s="3">
        <f t="shared" si="304"/>
        <v>-6.6626000000000003E-3</v>
      </c>
      <c r="N1153" s="3">
        <f t="shared" si="305"/>
        <v>0.99333740000000004</v>
      </c>
      <c r="O1153" s="3">
        <f t="shared" si="306"/>
        <v>3.0725171999999999E-3</v>
      </c>
      <c r="P1153" s="3">
        <f t="shared" si="307"/>
        <v>1.0030725171999999</v>
      </c>
      <c r="Q1153" s="3">
        <f t="shared" si="308"/>
        <v>1.6408359999999997E-2</v>
      </c>
      <c r="R1153" s="3">
        <f t="shared" si="309"/>
        <v>1.01640836</v>
      </c>
      <c r="S1153" s="17">
        <f t="shared" si="310"/>
        <v>890.38782909616725</v>
      </c>
      <c r="T1153" s="18" t="str">
        <f>IF(S1153&lt;MAX(S$2:S1153),(S1153-MAX($S$2:S1153))/MAX($S$2:S1153),"")</f>
        <v/>
      </c>
      <c r="U1153" s="18" t="str">
        <f t="shared" si="311"/>
        <v/>
      </c>
      <c r="V1153" s="18" t="str">
        <f>IF(T1153="","",MIN(V1202,T1153))</f>
        <v/>
      </c>
      <c r="W1153" s="18" t="str">
        <f t="shared" si="312"/>
        <v/>
      </c>
      <c r="X1153" s="16" t="str">
        <f>IF(W1153&lt;0,COUNTIF($V$2:V1153,W1153),"")</f>
        <v/>
      </c>
      <c r="Y1153" s="16" t="str">
        <f>IF(W1153&lt;0,COUNTIF(U$1045:$U1153,W1153)-1,"")</f>
        <v/>
      </c>
      <c r="Z1153" s="20" t="str">
        <f t="shared" si="313"/>
        <v/>
      </c>
    </row>
    <row r="1154" spans="7:26" x14ac:dyDescent="0.2">
      <c r="G1154" s="15">
        <v>44562</v>
      </c>
      <c r="H1154" s="3">
        <v>-6.0944999999999999E-2</v>
      </c>
      <c r="I1154" s="3">
        <v>-8.4268999999999993E-3</v>
      </c>
      <c r="J1154" s="3">
        <v>8.4145738000000001E-3</v>
      </c>
      <c r="K1154" s="3">
        <f t="shared" ref="K1154:K1165" si="314">IF(AND($G1154&gt;=$B$4,$G1154&lt;=$B$5),IF($B$7="Real",(1+H1154)/(1+J1154)-1,H1154),"")</f>
        <v>-6.0944999999999999E-2</v>
      </c>
      <c r="L1154" s="3">
        <f t="shared" ref="L1154:L1165" si="315">IF(K1154="","",1+K1154)</f>
        <v>0.93905499999999997</v>
      </c>
      <c r="M1154" s="3">
        <f t="shared" ref="M1154:M1165" si="316">IF(AND($G1154&gt;=$B$4,$G1154&lt;=$B$5),IF($B$7="Real",(1+I1154)/(1+J1154)-1,I1154),"")</f>
        <v>-8.4268999999999993E-3</v>
      </c>
      <c r="N1154" s="3">
        <f t="shared" ref="N1154:N1165" si="317">IF(M1154="","",1+M1154)</f>
        <v>0.99157309999999999</v>
      </c>
      <c r="O1154" s="3">
        <f t="shared" ref="O1154:O1165" si="318">IF(AND($G1154&gt;=$B$4,$G1154&lt;=$B$5),IF($B$7="Real",(1+J1154)/(1+J1154)-1,J1154),"")</f>
        <v>8.4145738000000001E-3</v>
      </c>
      <c r="P1154" s="3">
        <f t="shared" ref="P1154:P1165" si="319">IF(O1154="","",1+O1154)</f>
        <v>1.0084145738000001</v>
      </c>
      <c r="Q1154" s="3">
        <f t="shared" ref="Q1154:Q1165" si="320">IF(AND($G1154&gt;=$B$4,$G1154&lt;=$B$5),IF($B$7="Real",(1+K1154*$B$3+M1154*$E$3)/(1+O1154)-1,K1154*$B$3+M1154*$E$3),"")</f>
        <v>-3.9937759999999996E-2</v>
      </c>
      <c r="R1154" s="3">
        <f t="shared" ref="R1154:R1165" si="321">IF(Q1154="","",1+Q1154)</f>
        <v>0.96006223999999996</v>
      </c>
      <c r="S1154" s="17">
        <f>IF(G1154=$B$4,(1+Q1154),IF(AND(G1154&gt;$B$4,G1154&lt;=$B$5),(1+Q1154)*S1141,""))</f>
        <v>760.38545562690331</v>
      </c>
      <c r="T1154" s="18">
        <f>IF(S1154&lt;MAX(S$2:S1154),(S1154-MAX($S$2:S1154))/MAX($S$2:S1154),"")</f>
        <v>-0.14600645833313936</v>
      </c>
      <c r="U1154" s="18">
        <f>IF(T1154="","",MIN(U1141,T1154))</f>
        <v>-0.14600645833313936</v>
      </c>
      <c r="V1154" s="18">
        <f>IF(T1154="","",MIN(V1191,T1154))</f>
        <v>-0.14600645833313936</v>
      </c>
      <c r="W1154" s="18" t="str">
        <f>IF(AND(V1154=U1154,T1154&lt;-$B$6),T1154,"")</f>
        <v/>
      </c>
      <c r="X1154" s="16" t="str">
        <f>IF(W1154&lt;0,COUNTIF($V$2:V1154,W1154),"")</f>
        <v/>
      </c>
      <c r="Y1154" s="16" t="str">
        <f>IF(W1154&lt;0,COUNTIF(U$1045:$U1154,W1154)-1,"")</f>
        <v/>
      </c>
      <c r="Z1154" s="20" t="str">
        <f t="shared" ref="Z1154:Z1165" si="322">IF(W1154&lt;0,Y1154+X1154,"")</f>
        <v/>
      </c>
    </row>
    <row r="1155" spans="7:26" x14ac:dyDescent="0.2">
      <c r="G1155" s="15">
        <v>44593</v>
      </c>
      <c r="H1155" s="3">
        <v>-2.2719E-2</v>
      </c>
      <c r="I1155" s="3">
        <v>-6.5577999999999999E-3</v>
      </c>
      <c r="J1155" s="3">
        <v>9.1339792999999992E-3</v>
      </c>
      <c r="K1155" s="3">
        <f t="shared" si="314"/>
        <v>-2.2719E-2</v>
      </c>
      <c r="L1155" s="3">
        <f t="shared" si="315"/>
        <v>0.97728099999999996</v>
      </c>
      <c r="M1155" s="3">
        <f t="shared" si="316"/>
        <v>-6.5577999999999999E-3</v>
      </c>
      <c r="N1155" s="3">
        <f t="shared" si="317"/>
        <v>0.99344220000000005</v>
      </c>
      <c r="O1155" s="3">
        <f t="shared" si="318"/>
        <v>9.1339792999999992E-3</v>
      </c>
      <c r="P1155" s="3">
        <f t="shared" si="319"/>
        <v>1.0091339793</v>
      </c>
      <c r="Q1155" s="3">
        <f t="shared" si="320"/>
        <v>-1.6254520000000001E-2</v>
      </c>
      <c r="R1155" s="3">
        <f t="shared" si="321"/>
        <v>0.98374547999999995</v>
      </c>
      <c r="S1155" s="17">
        <f t="shared" ref="S1155:S1165" si="323">IF(G1155=$B$4,(1+Q1155),IF(AND(G1155&gt;$B$4,G1155&lt;=$B$5),(1+Q1155)*S1154,""))</f>
        <v>748.0257550307067</v>
      </c>
      <c r="T1155" s="18">
        <f>IF(S1155&lt;MAX(S$2:S1155),(S1155-MAX($S$2:S1155))/MAX($S$2:S1155),"")</f>
        <v>-0.15988771343603417</v>
      </c>
      <c r="U1155" s="18">
        <f t="shared" ref="U1155:U1165" si="324">IF(T1155="","",MIN(U1154,T1155))</f>
        <v>-0.15988771343603417</v>
      </c>
      <c r="V1155" s="18">
        <f>IF(T1155="","",MIN(V1192,T1155))</f>
        <v>-0.15988771343603417</v>
      </c>
      <c r="W1155" s="18" t="str">
        <f>IF(AND(V1155=U1155,T1155&lt;-$B$6),T1155,"")</f>
        <v/>
      </c>
      <c r="X1155" s="16" t="str">
        <f>IF(W1155&lt;0,COUNTIF($V$2:V1155,W1155),"")</f>
        <v/>
      </c>
      <c r="Y1155" s="16" t="str">
        <f>IF(W1155&lt;0,COUNTIF(U$1045:$U1155,W1155)-1,"")</f>
        <v/>
      </c>
      <c r="Z1155" s="20" t="str">
        <f t="shared" si="322"/>
        <v/>
      </c>
    </row>
    <row r="1156" spans="7:26" x14ac:dyDescent="0.2">
      <c r="G1156" s="15">
        <v>44621</v>
      </c>
      <c r="H1156" s="3">
        <v>3.0800999999999999E-2</v>
      </c>
      <c r="I1156" s="3">
        <v>-2.9084499999999999E-2</v>
      </c>
      <c r="J1156" s="3">
        <v>1.33513795E-2</v>
      </c>
      <c r="K1156" s="3">
        <f t="shared" si="314"/>
        <v>3.0800999999999999E-2</v>
      </c>
      <c r="L1156" s="3">
        <f t="shared" si="315"/>
        <v>1.0308010000000001</v>
      </c>
      <c r="M1156" s="3">
        <f t="shared" si="316"/>
        <v>-2.9084499999999999E-2</v>
      </c>
      <c r="N1156" s="3">
        <f t="shared" si="317"/>
        <v>0.97091550000000004</v>
      </c>
      <c r="O1156" s="3">
        <f t="shared" si="318"/>
        <v>1.33513795E-2</v>
      </c>
      <c r="P1156" s="3">
        <f t="shared" si="319"/>
        <v>1.0133513795</v>
      </c>
      <c r="Q1156" s="3">
        <f t="shared" si="320"/>
        <v>6.8468000000000001E-3</v>
      </c>
      <c r="R1156" s="3">
        <f t="shared" si="321"/>
        <v>1.0068467999999999</v>
      </c>
      <c r="S1156" s="17">
        <f t="shared" si="323"/>
        <v>753.14733777025094</v>
      </c>
      <c r="T1156" s="18">
        <f>IF(S1156&lt;MAX(S$2:S1156),(S1156-MAX($S$2:S1156))/MAX($S$2:S1156),"")</f>
        <v>-0.154135632632388</v>
      </c>
      <c r="U1156" s="18">
        <f t="shared" si="324"/>
        <v>-0.15988771343603417</v>
      </c>
      <c r="V1156" s="18">
        <f>IF(T1156="","",MIN(V1193,T1156))</f>
        <v>-0.154135632632388</v>
      </c>
      <c r="W1156" s="18" t="str">
        <f>IF(AND(V1156=U1156,T1156&lt;-$B$6),T1156,"")</f>
        <v/>
      </c>
      <c r="X1156" s="16" t="str">
        <f>IF(W1156&lt;0,COUNTIF($V$2:V1156,W1156),"")</f>
        <v/>
      </c>
      <c r="Y1156" s="16" t="str">
        <f>IF(W1156&lt;0,COUNTIF(U$1045:$U1156,W1156)-1,"")</f>
        <v/>
      </c>
      <c r="Z1156" s="20" t="str">
        <f t="shared" si="322"/>
        <v/>
      </c>
    </row>
    <row r="1157" spans="7:26" x14ac:dyDescent="0.2">
      <c r="G1157" s="15">
        <v>44652</v>
      </c>
      <c r="H1157" s="3">
        <v>-9.3706999999999999E-2</v>
      </c>
      <c r="I1157" s="3">
        <v>-2.6586100000000001E-2</v>
      </c>
      <c r="J1157" s="3">
        <v>5.582531E-3</v>
      </c>
      <c r="K1157" s="3">
        <f t="shared" si="314"/>
        <v>-9.3706999999999999E-2</v>
      </c>
      <c r="L1157" s="3">
        <f t="shared" si="315"/>
        <v>0.90629300000000002</v>
      </c>
      <c r="M1157" s="3">
        <f t="shared" si="316"/>
        <v>-2.6586100000000001E-2</v>
      </c>
      <c r="N1157" s="3">
        <f t="shared" si="317"/>
        <v>0.97341389999999994</v>
      </c>
      <c r="O1157" s="3">
        <f t="shared" si="318"/>
        <v>5.582531E-3</v>
      </c>
      <c r="P1157" s="3">
        <f t="shared" si="319"/>
        <v>1.0055825309999999</v>
      </c>
      <c r="Q1157" s="3">
        <f t="shared" si="320"/>
        <v>-6.6858639999999997E-2</v>
      </c>
      <c r="R1157" s="3">
        <f t="shared" si="321"/>
        <v>0.93314136000000003</v>
      </c>
      <c r="S1157" s="17">
        <f t="shared" si="323"/>
        <v>702.7929310473113</v>
      </c>
      <c r="T1157" s="18">
        <f>IF(S1157&lt;MAX(S$2:S1157),(S1157-MAX($S$2:S1157))/MAX($S$2:S1157),"")</f>
        <v>-0.21068897385904695</v>
      </c>
      <c r="U1157" s="18">
        <f t="shared" si="324"/>
        <v>-0.21068897385904695</v>
      </c>
      <c r="V1157" s="18">
        <f>IF(T1157="","",MIN(V1194,T1157))</f>
        <v>-0.21068897385904695</v>
      </c>
      <c r="W1157" s="18">
        <f>IF(AND(V1157=U1157,T1157&lt;-$B$6),T1157,"")</f>
        <v>-0.21068897385904695</v>
      </c>
      <c r="X1157" s="16">
        <f>IF(W1157&lt;0,COUNTIF($V$2:V1157,W1157),"")</f>
        <v>1</v>
      </c>
      <c r="Y1157" s="16">
        <f>IF(W1157&lt;0,COUNTIF(U$1045:$U1157,W1157)-1,"")</f>
        <v>0</v>
      </c>
      <c r="Z1157" s="20">
        <f t="shared" si="322"/>
        <v>1</v>
      </c>
    </row>
    <row r="1158" spans="7:26" x14ac:dyDescent="0.2">
      <c r="G1158" s="15">
        <v>44682</v>
      </c>
      <c r="H1158" s="3">
        <v>-2.5479999999999999E-3</v>
      </c>
      <c r="I1158" s="3">
        <v>1.7474999999999999E-3</v>
      </c>
      <c r="J1158" s="3">
        <v>1.1023524E-2</v>
      </c>
      <c r="K1158" s="3">
        <f t="shared" si="314"/>
        <v>-2.5479999999999999E-3</v>
      </c>
      <c r="L1158" s="3">
        <f t="shared" si="315"/>
        <v>0.99745200000000001</v>
      </c>
      <c r="M1158" s="3">
        <f t="shared" si="316"/>
        <v>1.7474999999999999E-3</v>
      </c>
      <c r="N1158" s="3">
        <f t="shared" si="317"/>
        <v>1.0017475</v>
      </c>
      <c r="O1158" s="3">
        <f t="shared" si="318"/>
        <v>1.1023524E-2</v>
      </c>
      <c r="P1158" s="3">
        <f t="shared" si="319"/>
        <v>1.0110235240000001</v>
      </c>
      <c r="Q1158" s="3">
        <f t="shared" si="320"/>
        <v>-8.297999999999999E-4</v>
      </c>
      <c r="R1158" s="3">
        <f t="shared" si="321"/>
        <v>0.99917020000000001</v>
      </c>
      <c r="S1158" s="17">
        <f t="shared" si="323"/>
        <v>702.20975347312822</v>
      </c>
      <c r="T1158" s="18">
        <f>IF(S1158&lt;MAX(S$2:S1158),(S1158-MAX($S$2:S1158))/MAX($S$2:S1158),"")</f>
        <v>-0.21134394414853874</v>
      </c>
      <c r="U1158" s="18">
        <f t="shared" si="324"/>
        <v>-0.21134394414853874</v>
      </c>
      <c r="V1158" s="18">
        <f>IF(T1158="","",MIN(V1195,T1158))</f>
        <v>-0.21134394414853874</v>
      </c>
      <c r="W1158" s="18">
        <f>IF(AND(V1158=U1158,T1158&lt;-$B$6),T1158,"")</f>
        <v>-0.21134394414853874</v>
      </c>
      <c r="X1158" s="16">
        <f>IF(W1158&lt;0,COUNTIF($V$2:V1158,W1158),"")</f>
        <v>1</v>
      </c>
      <c r="Y1158" s="16">
        <f>IF(W1158&lt;0,COUNTIF(U$1045:$U1158,W1158)-1,"")</f>
        <v>0</v>
      </c>
      <c r="Z1158" s="20">
        <f t="shared" si="322"/>
        <v>1</v>
      </c>
    </row>
    <row r="1159" spans="7:26" x14ac:dyDescent="0.2">
      <c r="G1159" s="15">
        <v>44713</v>
      </c>
      <c r="H1159" s="3">
        <v>-8.3828E-2</v>
      </c>
      <c r="I1159" s="3">
        <v>9.1370000000000004E-4</v>
      </c>
      <c r="J1159" s="3">
        <v>1.3736075800000001E-2</v>
      </c>
      <c r="K1159" s="3">
        <f t="shared" si="314"/>
        <v>-8.3828E-2</v>
      </c>
      <c r="L1159" s="3">
        <f t="shared" si="315"/>
        <v>0.91617199999999999</v>
      </c>
      <c r="M1159" s="3">
        <f t="shared" si="316"/>
        <v>9.1370000000000004E-4</v>
      </c>
      <c r="N1159" s="3">
        <f t="shared" si="317"/>
        <v>1.0009136999999999</v>
      </c>
      <c r="O1159" s="3">
        <f t="shared" si="318"/>
        <v>1.3736075800000001E-2</v>
      </c>
      <c r="P1159" s="3">
        <f t="shared" si="319"/>
        <v>1.0137360758</v>
      </c>
      <c r="Q1159" s="3">
        <f t="shared" si="320"/>
        <v>-4.9931319999999994E-2</v>
      </c>
      <c r="R1159" s="3">
        <f t="shared" si="321"/>
        <v>0.95006868</v>
      </c>
      <c r="S1159" s="17">
        <f t="shared" si="323"/>
        <v>667.14749356534037</v>
      </c>
      <c r="T1159" s="18">
        <f>IF(S1159&lt;MAX(S$2:S1159),(S1159-MAX($S$2:S1159))/MAX($S$2:S1159),"")</f>
        <v>-0.25072258204319592</v>
      </c>
      <c r="U1159" s="18">
        <f t="shared" si="324"/>
        <v>-0.25072258204319592</v>
      </c>
      <c r="V1159" s="18">
        <f>IF(T1159="","",MIN(V1196,T1159))</f>
        <v>-0.25072258204319592</v>
      </c>
      <c r="W1159" s="18">
        <f>IF(AND(V1159=U1159,T1159&lt;-$B$6),T1159,"")</f>
        <v>-0.25072258204319592</v>
      </c>
      <c r="X1159" s="16">
        <f>IF(W1159&lt;0,COUNTIF($V$2:V1159,W1159),"")</f>
        <v>1</v>
      </c>
      <c r="Y1159" s="16">
        <f>IF(W1159&lt;0,COUNTIF(U$1045:$U1159,W1159)-1,"")</f>
        <v>0</v>
      </c>
      <c r="Z1159" s="20">
        <f t="shared" si="322"/>
        <v>1</v>
      </c>
    </row>
    <row r="1160" spans="7:26" x14ac:dyDescent="0.2">
      <c r="G1160" s="15">
        <v>44743</v>
      </c>
      <c r="H1160" s="3">
        <v>9.6499000000000001E-2</v>
      </c>
      <c r="I1160" s="3">
        <v>1.40158E-2</v>
      </c>
      <c r="J1160" s="3">
        <v>-1.1811910000000001E-4</v>
      </c>
      <c r="K1160" s="3">
        <f t="shared" si="314"/>
        <v>9.6499000000000001E-2</v>
      </c>
      <c r="L1160" s="3">
        <f t="shared" si="315"/>
        <v>1.0964990000000001</v>
      </c>
      <c r="M1160" s="3">
        <f t="shared" si="316"/>
        <v>1.40158E-2</v>
      </c>
      <c r="N1160" s="3">
        <f t="shared" si="317"/>
        <v>1.0140157999999999</v>
      </c>
      <c r="O1160" s="3">
        <f t="shared" si="318"/>
        <v>-1.1811910000000001E-4</v>
      </c>
      <c r="P1160" s="3">
        <f t="shared" si="319"/>
        <v>0.99988188089999996</v>
      </c>
      <c r="Q1160" s="3">
        <f t="shared" si="320"/>
        <v>6.3505720000000002E-2</v>
      </c>
      <c r="R1160" s="3">
        <f t="shared" si="321"/>
        <v>1.06350572</v>
      </c>
      <c r="S1160" s="17">
        <f t="shared" si="323"/>
        <v>709.51517549040261</v>
      </c>
      <c r="T1160" s="18">
        <f>IF(S1160&lt;MAX(S$2:S1160),(S1160-MAX($S$2:S1160))/MAX($S$2:S1160),"")</f>
        <v>-0.20313918013610821</v>
      </c>
      <c r="U1160" s="18">
        <f t="shared" si="324"/>
        <v>-0.25072258204319592</v>
      </c>
      <c r="V1160" s="18">
        <f>IF(T1160="","",MIN(V1197,T1160))</f>
        <v>-0.20313918013610821</v>
      </c>
      <c r="W1160" s="18" t="str">
        <f>IF(AND(V1160=U1160,T1160&lt;-$B$6),T1160,"")</f>
        <v/>
      </c>
      <c r="X1160" s="16" t="str">
        <f>IF(W1160&lt;0,COUNTIF($V$2:V1160,W1160),"")</f>
        <v/>
      </c>
      <c r="Y1160" s="16" t="str">
        <f>IF(W1160&lt;0,COUNTIF(U$1045:$U1160,W1160)-1,"")</f>
        <v/>
      </c>
      <c r="Z1160" s="20" t="str">
        <f t="shared" si="322"/>
        <v/>
      </c>
    </row>
    <row r="1161" spans="7:26" x14ac:dyDescent="0.2">
      <c r="G1161" s="15">
        <v>44774</v>
      </c>
      <c r="H1161" s="3">
        <v>-3.5796000000000001E-2</v>
      </c>
      <c r="I1161" s="3">
        <v>-2.0551400000000001E-2</v>
      </c>
      <c r="J1161" s="3">
        <v>-3.5439929999999997E-4</v>
      </c>
      <c r="K1161" s="3">
        <f t="shared" si="314"/>
        <v>-3.5796000000000001E-2</v>
      </c>
      <c r="L1161" s="3">
        <f t="shared" si="315"/>
        <v>0.96420399999999995</v>
      </c>
      <c r="M1161" s="3">
        <f t="shared" si="316"/>
        <v>-2.0551400000000001E-2</v>
      </c>
      <c r="N1161" s="3">
        <f t="shared" si="317"/>
        <v>0.9794486</v>
      </c>
      <c r="O1161" s="3">
        <f t="shared" si="318"/>
        <v>-3.5439929999999997E-4</v>
      </c>
      <c r="P1161" s="3">
        <f t="shared" si="319"/>
        <v>0.99964560069999997</v>
      </c>
      <c r="Q1161" s="3">
        <f t="shared" si="320"/>
        <v>-2.9698160000000001E-2</v>
      </c>
      <c r="R1161" s="3">
        <f t="shared" si="321"/>
        <v>0.97030183999999997</v>
      </c>
      <c r="S1161" s="17">
        <f t="shared" si="323"/>
        <v>688.44388028626054</v>
      </c>
      <c r="T1161" s="18">
        <f>IF(S1161&lt;MAX(S$2:S1161),(S1161-MAX($S$2:S1161))/MAX($S$2:S1161),"")</f>
        <v>-0.22680448026215727</v>
      </c>
      <c r="U1161" s="18">
        <f t="shared" si="324"/>
        <v>-0.25072258204319592</v>
      </c>
      <c r="V1161" s="18">
        <f>IF(T1161="","",MIN(V1198,T1161))</f>
        <v>-0.22680448026215727</v>
      </c>
      <c r="W1161" s="18" t="str">
        <f>IF(AND(V1161=U1161,T1161&lt;-$B$6),T1161,"")</f>
        <v/>
      </c>
      <c r="X1161" s="16" t="str">
        <f>IF(W1161&lt;0,COUNTIF($V$2:V1161,W1161),"")</f>
        <v/>
      </c>
      <c r="Y1161" s="16" t="str">
        <f>IF(W1161&lt;0,COUNTIF(U$1045:$U1161,W1161)-1,"")</f>
        <v/>
      </c>
      <c r="Z1161" s="20" t="str">
        <f t="shared" si="322"/>
        <v/>
      </c>
    </row>
    <row r="1162" spans="7:26" x14ac:dyDescent="0.2">
      <c r="G1162" s="15">
        <v>44805</v>
      </c>
      <c r="H1162" s="3">
        <v>-9.0949000000000002E-2</v>
      </c>
      <c r="I1162" s="3">
        <v>-3.7074299999999998E-2</v>
      </c>
      <c r="J1162" s="3">
        <v>2.1507844999999999E-3</v>
      </c>
      <c r="K1162" s="3">
        <f t="shared" si="314"/>
        <v>-9.0949000000000002E-2</v>
      </c>
      <c r="L1162" s="3">
        <f t="shared" si="315"/>
        <v>0.90905100000000005</v>
      </c>
      <c r="M1162" s="3">
        <f t="shared" si="316"/>
        <v>-3.7074299999999998E-2</v>
      </c>
      <c r="N1162" s="3">
        <f t="shared" si="317"/>
        <v>0.9629257</v>
      </c>
      <c r="O1162" s="3">
        <f t="shared" si="318"/>
        <v>2.1507844999999999E-3</v>
      </c>
      <c r="P1162" s="3">
        <f t="shared" si="319"/>
        <v>1.0021507844999999</v>
      </c>
      <c r="Q1162" s="3">
        <f t="shared" si="320"/>
        <v>-6.9399119999999995E-2</v>
      </c>
      <c r="R1162" s="3">
        <f t="shared" si="321"/>
        <v>0.93060087999999996</v>
      </c>
      <c r="S1162" s="17">
        <f t="shared" si="323"/>
        <v>640.66648082500865</v>
      </c>
      <c r="T1162" s="18">
        <f>IF(S1162&lt;MAX(S$2:S1162),(S1162-MAX($S$2:S1162))/MAX($S$2:S1162),"")</f>
        <v>-0.28046356891990626</v>
      </c>
      <c r="U1162" s="18">
        <f t="shared" si="324"/>
        <v>-0.28046356891990626</v>
      </c>
      <c r="V1162" s="18">
        <f>IF(T1162="","",MIN(V1199,T1162))</f>
        <v>-0.28046356891990626</v>
      </c>
      <c r="W1162" s="18">
        <f>IF(AND(V1162=U1162,T1162&lt;-$B$6),T1162,"")</f>
        <v>-0.28046356891990626</v>
      </c>
      <c r="X1162" s="16">
        <f>IF(W1162&lt;0,COUNTIF($V$2:V1162,W1162),"")</f>
        <v>1</v>
      </c>
      <c r="Y1162" s="16">
        <f>IF(W1162&lt;0,COUNTIF(U$1045:$U1162,W1162)-1,"")</f>
        <v>0</v>
      </c>
      <c r="Z1162" s="20">
        <f t="shared" si="322"/>
        <v>1</v>
      </c>
    </row>
    <row r="1163" spans="7:26" x14ac:dyDescent="0.2">
      <c r="G1163" s="15">
        <v>44835</v>
      </c>
      <c r="H1163" s="3">
        <v>8.1311999999999995E-2</v>
      </c>
      <c r="I1163" s="3">
        <v>-3.3260000000000001E-4</v>
      </c>
      <c r="J1163" s="3">
        <v>4.0564944E-3</v>
      </c>
      <c r="K1163" s="3">
        <f t="shared" si="314"/>
        <v>8.1311999999999995E-2</v>
      </c>
      <c r="L1163" s="3">
        <f t="shared" si="315"/>
        <v>1.0813120000000001</v>
      </c>
      <c r="M1163" s="3">
        <f t="shared" si="316"/>
        <v>-3.3260000000000001E-4</v>
      </c>
      <c r="N1163" s="3">
        <f t="shared" si="317"/>
        <v>0.99966739999999998</v>
      </c>
      <c r="O1163" s="3">
        <f t="shared" si="318"/>
        <v>4.0564944E-3</v>
      </c>
      <c r="P1163" s="3">
        <f t="shared" si="319"/>
        <v>1.0040564944000001</v>
      </c>
      <c r="Q1163" s="3">
        <f t="shared" si="320"/>
        <v>4.8654159999999995E-2</v>
      </c>
      <c r="R1163" s="3">
        <f t="shared" si="321"/>
        <v>1.0486541599999999</v>
      </c>
      <c r="S1163" s="17">
        <f t="shared" si="323"/>
        <v>671.83757028970547</v>
      </c>
      <c r="T1163" s="18">
        <f>IF(S1163&lt;MAX(S$2:S1163),(S1163-MAX($S$2:S1163))/MAX($S$2:S1163),"")</f>
        <v>-0.24545512827630647</v>
      </c>
      <c r="U1163" s="18">
        <f t="shared" si="324"/>
        <v>-0.28046356891990626</v>
      </c>
      <c r="V1163" s="18">
        <f>IF(T1163="","",MIN(V1200,T1163))</f>
        <v>-0.24545512827630647</v>
      </c>
      <c r="W1163" s="18" t="str">
        <f>IF(AND(V1163=U1163,T1163&lt;-$B$6),T1163,"")</f>
        <v/>
      </c>
      <c r="X1163" s="16" t="str">
        <f>IF(W1163&lt;0,COUNTIF($V$2:V1163,W1163),"")</f>
        <v/>
      </c>
      <c r="Y1163" s="16" t="str">
        <f>IF(W1163&lt;0,COUNTIF(U$1045:$U1163,W1163)-1,"")</f>
        <v/>
      </c>
      <c r="Z1163" s="20" t="str">
        <f t="shared" si="322"/>
        <v/>
      </c>
    </row>
    <row r="1164" spans="7:26" x14ac:dyDescent="0.2">
      <c r="G1164" s="15">
        <v>44866</v>
      </c>
      <c r="H1164" s="3">
        <v>4.8930000000000001E-2</v>
      </c>
      <c r="I1164" s="3">
        <v>2.3059300000000001E-2</v>
      </c>
      <c r="J1164" s="3">
        <v>-1.0100263999999999E-3</v>
      </c>
      <c r="K1164" s="3">
        <f t="shared" si="314"/>
        <v>4.8930000000000001E-2</v>
      </c>
      <c r="L1164" s="3">
        <f t="shared" si="315"/>
        <v>1.0489299999999999</v>
      </c>
      <c r="M1164" s="3">
        <f t="shared" si="316"/>
        <v>2.3059300000000001E-2</v>
      </c>
      <c r="N1164" s="3">
        <f t="shared" si="317"/>
        <v>1.0230592999999999</v>
      </c>
      <c r="O1164" s="3">
        <f t="shared" si="318"/>
        <v>-1.0100263999999999E-3</v>
      </c>
      <c r="P1164" s="3">
        <f t="shared" si="319"/>
        <v>0.99898997359999997</v>
      </c>
      <c r="Q1164" s="3">
        <f t="shared" si="320"/>
        <v>3.858172E-2</v>
      </c>
      <c r="R1164" s="3">
        <f t="shared" si="321"/>
        <v>1.03858172</v>
      </c>
      <c r="S1164" s="17">
        <f t="shared" si="323"/>
        <v>697.75821931210328</v>
      </c>
      <c r="T1164" s="18">
        <f>IF(S1164&lt;MAX(S$2:S1164),(S1164-MAX($S$2:S1164))/MAX($S$2:S1164),"")</f>
        <v>-0.21634348930802694</v>
      </c>
      <c r="U1164" s="18">
        <f t="shared" si="324"/>
        <v>-0.28046356891990626</v>
      </c>
      <c r="V1164" s="18">
        <f>IF(T1164="","",MIN(V1201,T1164))</f>
        <v>-0.21634348930802694</v>
      </c>
      <c r="W1164" s="18" t="str">
        <f>IF(AND(V1164=U1164,T1164&lt;-$B$6),T1164,"")</f>
        <v/>
      </c>
      <c r="X1164" s="16" t="str">
        <f>IF(W1164&lt;0,COUNTIF($V$2:V1164,W1164),"")</f>
        <v/>
      </c>
      <c r="Y1164" s="16" t="str">
        <f>IF(W1164&lt;0,COUNTIF(U$1045:$U1164,W1164)-1,"")</f>
        <v/>
      </c>
      <c r="Z1164" s="20" t="str">
        <f t="shared" si="322"/>
        <v/>
      </c>
    </row>
    <row r="1165" spans="7:26" x14ac:dyDescent="0.2">
      <c r="G1165" s="15">
        <v>44896</v>
      </c>
      <c r="H1165" s="3">
        <v>-6.0564E-2</v>
      </c>
      <c r="I1165" s="3">
        <v>-7.2011000000000002E-3</v>
      </c>
      <c r="J1165" s="3">
        <v>-3.0700914999999998E-3</v>
      </c>
      <c r="K1165" s="3">
        <f t="shared" si="314"/>
        <v>-6.0564E-2</v>
      </c>
      <c r="L1165" s="3">
        <f t="shared" si="315"/>
        <v>0.93943600000000005</v>
      </c>
      <c r="M1165" s="3">
        <f t="shared" si="316"/>
        <v>-7.2011000000000002E-3</v>
      </c>
      <c r="N1165" s="3">
        <f t="shared" si="317"/>
        <v>0.99279890000000004</v>
      </c>
      <c r="O1165" s="3">
        <f t="shared" si="318"/>
        <v>-3.0700914999999998E-3</v>
      </c>
      <c r="P1165" s="3">
        <f t="shared" si="319"/>
        <v>0.99692990849999996</v>
      </c>
      <c r="Q1165" s="3">
        <f t="shared" si="320"/>
        <v>-3.9218839999999998E-2</v>
      </c>
      <c r="R1165" s="3">
        <f t="shared" si="321"/>
        <v>0.96078116000000002</v>
      </c>
      <c r="S1165" s="17">
        <f t="shared" si="323"/>
        <v>670.392951350217</v>
      </c>
      <c r="T1165" s="18">
        <f>IF(S1165&lt;MAX(S$2:S1165),(S1165-MAX($S$2:S1165))/MAX($S$2:S1165),"")</f>
        <v>-0.24707758861581369</v>
      </c>
      <c r="U1165" s="18">
        <f t="shared" si="324"/>
        <v>-0.28046356891990626</v>
      </c>
      <c r="V1165" s="18">
        <f>IF(T1165="","",MIN(V1202,T1165))</f>
        <v>-0.24707758861581369</v>
      </c>
      <c r="W1165" s="18" t="str">
        <f>IF(AND(V1165=U1165,T1165&lt;-$B$6),T1165,"")</f>
        <v/>
      </c>
      <c r="X1165" s="16" t="str">
        <f>IF(W1165&lt;0,COUNTIF($V$2:V1165,W1165),"")</f>
        <v/>
      </c>
      <c r="Y1165" s="16" t="str">
        <f>IF(W1165&lt;0,COUNTIF(U$1045:$U1165,W1165)-1,"")</f>
        <v/>
      </c>
      <c r="Z1165" s="20" t="str">
        <f t="shared" si="322"/>
        <v/>
      </c>
    </row>
    <row r="1166" spans="7:26" x14ac:dyDescent="0.2">
      <c r="G1166" s="15">
        <v>44927</v>
      </c>
      <c r="H1166" s="3">
        <v>6.9725999999999996E-2</v>
      </c>
      <c r="I1166" s="3">
        <v>2.3313199999999999E-2</v>
      </c>
      <c r="J1166" s="3">
        <v>7.9953638000000004E-3</v>
      </c>
      <c r="K1166" s="3">
        <f t="shared" si="302"/>
        <v>6.9725999999999996E-2</v>
      </c>
      <c r="L1166" s="3">
        <f t="shared" si="303"/>
        <v>1.069726</v>
      </c>
      <c r="M1166" s="3">
        <f t="shared" si="304"/>
        <v>2.3313199999999999E-2</v>
      </c>
      <c r="N1166" s="3">
        <f t="shared" si="305"/>
        <v>1.0233132</v>
      </c>
      <c r="O1166" s="3">
        <f t="shared" si="306"/>
        <v>7.9953638000000004E-3</v>
      </c>
      <c r="P1166" s="3">
        <f t="shared" si="307"/>
        <v>1.0079953638000001</v>
      </c>
      <c r="Q1166" s="3">
        <f t="shared" si="308"/>
        <v>5.1160879999999992E-2</v>
      </c>
      <c r="R1166" s="3">
        <f t="shared" si="309"/>
        <v>1.0511608800000001</v>
      </c>
      <c r="S1166" s="17">
        <f>IF(G1166=$B$4,(1+Q1166),IF(AND(G1166&gt;$B$4,G1166&lt;=$B$5),(1+Q1166)*S1153,""))</f>
        <v>935.94085397401682</v>
      </c>
      <c r="T1166" s="18" t="str">
        <f>IF(S1166&lt;MAX(S$2:S1166),(S1166-MAX($S$2:S1166))/MAX($S$2:S1166),"")</f>
        <v/>
      </c>
      <c r="U1166" s="18" t="str">
        <f>IF(T1166="","",MIN(U1153,T1166))</f>
        <v/>
      </c>
      <c r="V1166" s="18" t="str">
        <f>IF(T1166="","",MIN(V1203,T1166))</f>
        <v/>
      </c>
      <c r="W1166" s="18" t="str">
        <f>IF(AND(V1166=U1166,T1166&lt;-$B$6),T1166,"")</f>
        <v/>
      </c>
      <c r="X1166" s="16" t="str">
        <f>IF(W1166&lt;0,COUNTIF($V$2:V1166,W1166),"")</f>
        <v/>
      </c>
      <c r="Y1166" s="16" t="str">
        <f>IF(W1166&lt;0,COUNTIF(U$1045:$U1166,W1166)-1,"")</f>
        <v/>
      </c>
      <c r="Z1166" s="20" t="str">
        <f t="shared" si="313"/>
        <v/>
      </c>
    </row>
    <row r="1167" spans="7:26" x14ac:dyDescent="0.2">
      <c r="G1167" s="15">
        <v>44958</v>
      </c>
      <c r="H1167" s="3">
        <v>-2.2179000000000001E-2</v>
      </c>
      <c r="I1167" s="3">
        <v>-2.6126099999999999E-2</v>
      </c>
      <c r="J1167" s="3">
        <v>5.5821105000000001E-3</v>
      </c>
      <c r="K1167" s="3">
        <f t="shared" si="302"/>
        <v>-2.2179000000000001E-2</v>
      </c>
      <c r="L1167" s="3">
        <f t="shared" si="303"/>
        <v>0.97782100000000005</v>
      </c>
      <c r="M1167" s="3">
        <f t="shared" si="304"/>
        <v>-2.6126099999999999E-2</v>
      </c>
      <c r="N1167" s="3">
        <f t="shared" si="305"/>
        <v>0.97387389999999996</v>
      </c>
      <c r="O1167" s="3">
        <f t="shared" si="306"/>
        <v>5.5821105000000001E-3</v>
      </c>
      <c r="P1167" s="3">
        <f t="shared" si="307"/>
        <v>1.0055821105</v>
      </c>
      <c r="Q1167" s="3">
        <f t="shared" si="308"/>
        <v>-2.3757840000000002E-2</v>
      </c>
      <c r="R1167" s="3">
        <f t="shared" si="309"/>
        <v>0.97624215999999997</v>
      </c>
      <c r="S1167" s="17">
        <f t="shared" si="310"/>
        <v>913.70492091583878</v>
      </c>
      <c r="T1167" s="18">
        <f>IF(S1167&lt;MAX(S$2:S1167),(S1167-MAX($S$2:S1167))/MAX($S$2:S1167),"")</f>
        <v>-2.3757839999999978E-2</v>
      </c>
      <c r="U1167" s="18">
        <f t="shared" si="311"/>
        <v>-2.3757839999999978E-2</v>
      </c>
      <c r="V1167" s="18">
        <f>IF(T1167="","",MIN(V1204,T1167))</f>
        <v>-2.3757839999999978E-2</v>
      </c>
      <c r="W1167" s="18" t="str">
        <f>IF(AND(V1167=U1167,T1167&lt;-$B$6),T1167,"")</f>
        <v/>
      </c>
      <c r="X1167" s="16" t="str">
        <f>IF(W1167&lt;0,COUNTIF($V$2:V1167,W1167),"")</f>
        <v/>
      </c>
      <c r="Y1167" s="16" t="str">
        <f>IF(W1167&lt;0,COUNTIF(U$1045:$U1167,W1167)-1,"")</f>
        <v/>
      </c>
      <c r="Z1167" s="20" t="str">
        <f t="shared" si="313"/>
        <v/>
      </c>
    </row>
    <row r="1168" spans="7:26" x14ac:dyDescent="0.2">
      <c r="G1168" s="15">
        <v>44986</v>
      </c>
      <c r="H1168" s="3">
        <v>2.8205000000000001E-2</v>
      </c>
      <c r="I1168" s="3">
        <v>3.3042599999999998E-2</v>
      </c>
      <c r="J1168" s="3">
        <v>3.31073E-3</v>
      </c>
      <c r="K1168" s="3">
        <f t="shared" si="302"/>
        <v>2.8205000000000001E-2</v>
      </c>
      <c r="L1168" s="3">
        <f t="shared" si="303"/>
        <v>1.028205</v>
      </c>
      <c r="M1168" s="3">
        <f t="shared" si="304"/>
        <v>3.3042599999999998E-2</v>
      </c>
      <c r="N1168" s="3">
        <f t="shared" si="305"/>
        <v>1.0330425999999999</v>
      </c>
      <c r="O1168" s="3">
        <f t="shared" si="306"/>
        <v>3.31073E-3</v>
      </c>
      <c r="P1168" s="3">
        <f t="shared" si="307"/>
        <v>1.0033107299999999</v>
      </c>
      <c r="Q1168" s="3">
        <f t="shared" si="308"/>
        <v>3.014004E-2</v>
      </c>
      <c r="R1168" s="3">
        <f t="shared" si="309"/>
        <v>1.03014004</v>
      </c>
      <c r="S1168" s="17">
        <f t="shared" si="310"/>
        <v>941.24402378043908</v>
      </c>
      <c r="T1168" s="18" t="str">
        <f>IF(S1168&lt;MAX(S$2:S1168),(S1168-MAX($S$2:S1168))/MAX($S$2:S1168),"")</f>
        <v/>
      </c>
      <c r="U1168" s="18" t="str">
        <f t="shared" si="311"/>
        <v/>
      </c>
      <c r="V1168" s="18" t="str">
        <f>IF(T1168="","",MIN(V1205,T1168))</f>
        <v/>
      </c>
      <c r="W1168" s="18" t="str">
        <f>IF(AND(V1168=U1168,T1168&lt;-$B$6),T1168,"")</f>
        <v/>
      </c>
      <c r="X1168" s="16" t="str">
        <f>IF(W1168&lt;0,COUNTIF($V$2:V1168,W1168),"")</f>
        <v/>
      </c>
      <c r="Y1168" s="16" t="str">
        <f>IF(W1168&lt;0,COUNTIF(U$1045:$U1168,W1168)-1,"")</f>
        <v/>
      </c>
      <c r="Z1168" s="20" t="str">
        <f t="shared" si="313"/>
        <v/>
      </c>
    </row>
    <row r="1169" spans="7:26" x14ac:dyDescent="0.2">
      <c r="G1169" s="15">
        <v>45017</v>
      </c>
      <c r="H1169" s="3">
        <v>9.7929999999999996E-3</v>
      </c>
      <c r="I1169" s="3">
        <v>4.0680999999999998E-3</v>
      </c>
      <c r="J1169" s="3">
        <v>5.0590386999999999E-3</v>
      </c>
      <c r="K1169" s="3">
        <f t="shared" si="302"/>
        <v>9.7929999999999996E-3</v>
      </c>
      <c r="L1169" s="3">
        <f t="shared" si="303"/>
        <v>1.0097929999999999</v>
      </c>
      <c r="M1169" s="3">
        <f t="shared" si="304"/>
        <v>4.0680999999999998E-3</v>
      </c>
      <c r="N1169" s="3">
        <f t="shared" si="305"/>
        <v>1.0040681</v>
      </c>
      <c r="O1169" s="3">
        <f t="shared" si="306"/>
        <v>5.0590386999999999E-3</v>
      </c>
      <c r="P1169" s="3">
        <f t="shared" si="307"/>
        <v>1.0050590387</v>
      </c>
      <c r="Q1169" s="3">
        <f t="shared" si="308"/>
        <v>7.5030399999999999E-3</v>
      </c>
      <c r="R1169" s="3">
        <f t="shared" si="309"/>
        <v>1.00750304</v>
      </c>
      <c r="S1169" s="17">
        <f t="shared" si="310"/>
        <v>948.3062153406247</v>
      </c>
      <c r="T1169" s="18" t="str">
        <f>IF(S1169&lt;MAX(S$2:S1169),(S1169-MAX($S$2:S1169))/MAX($S$2:S1169),"")</f>
        <v/>
      </c>
      <c r="U1169" s="18" t="str">
        <f t="shared" si="311"/>
        <v/>
      </c>
      <c r="V1169" s="18" t="str">
        <f>IF(T1169="","",MIN(V1206,T1169))</f>
        <v/>
      </c>
      <c r="W1169" s="18" t="str">
        <f>IF(AND(V1169=U1169,T1169&lt;-$B$6),T1169,"")</f>
        <v/>
      </c>
      <c r="X1169" s="16" t="str">
        <f>IF(W1169&lt;0,COUNTIF($V$2:V1169,W1169),"")</f>
        <v/>
      </c>
      <c r="Y1169" s="16" t="str">
        <f>IF(W1169&lt;0,COUNTIF(U$1045:$U1169,W1169)-1,"")</f>
        <v/>
      </c>
      <c r="Z1169" s="20" t="str">
        <f t="shared" si="313"/>
        <v/>
      </c>
    </row>
    <row r="1170" spans="7:26" x14ac:dyDescent="0.2">
      <c r="G1170" s="15">
        <v>45047</v>
      </c>
      <c r="H1170" s="3">
        <v>6.607E-3</v>
      </c>
      <c r="I1170" s="3">
        <v>-7.0835000000000004E-3</v>
      </c>
      <c r="J1170" s="3">
        <v>2.5184349999999999E-3</v>
      </c>
      <c r="K1170" s="3">
        <f t="shared" si="302"/>
        <v>6.607E-3</v>
      </c>
      <c r="L1170" s="3">
        <f t="shared" si="303"/>
        <v>1.006607</v>
      </c>
      <c r="M1170" s="3">
        <f t="shared" si="304"/>
        <v>-7.0835000000000004E-3</v>
      </c>
      <c r="N1170" s="3">
        <f t="shared" si="305"/>
        <v>0.99291649999999998</v>
      </c>
      <c r="O1170" s="3">
        <f t="shared" si="306"/>
        <v>2.5184349999999999E-3</v>
      </c>
      <c r="P1170" s="3">
        <f t="shared" si="307"/>
        <v>1.002518435</v>
      </c>
      <c r="Q1170" s="3">
        <f t="shared" si="308"/>
        <v>1.1307999999999999E-3</v>
      </c>
      <c r="R1170" s="3">
        <f t="shared" si="309"/>
        <v>1.0011308000000001</v>
      </c>
      <c r="S1170" s="17">
        <f t="shared" si="310"/>
        <v>949.37856000893203</v>
      </c>
      <c r="T1170" s="18" t="str">
        <f>IF(S1170&lt;MAX(S$2:S1170),(S1170-MAX($S$2:S1170))/MAX($S$2:S1170),"")</f>
        <v/>
      </c>
      <c r="U1170" s="18" t="str">
        <f t="shared" si="311"/>
        <v/>
      </c>
      <c r="V1170" s="18" t="str">
        <f>IF(T1170="","",MIN(V1207,T1170))</f>
        <v/>
      </c>
      <c r="W1170" s="18" t="str">
        <f>IF(AND(V1170=U1170,T1170&lt;-$B$6),T1170,"")</f>
        <v/>
      </c>
      <c r="X1170" s="16" t="str">
        <f>IF(W1170&lt;0,COUNTIF($V$2:V1170,W1170),"")</f>
        <v/>
      </c>
      <c r="Y1170" s="16" t="str">
        <f>IF(W1170&lt;0,COUNTIF(U$1045:$U1170,W1170)-1,"")</f>
        <v/>
      </c>
      <c r="Z1170" s="20" t="str">
        <f t="shared" si="313"/>
        <v/>
      </c>
    </row>
    <row r="1171" spans="7:26" x14ac:dyDescent="0.2">
      <c r="G1171" s="15">
        <v>45078</v>
      </c>
      <c r="H1171" s="3">
        <v>6.8495E-2</v>
      </c>
      <c r="I1171" s="3">
        <v>-1.0378999999999999E-2</v>
      </c>
      <c r="J1171" s="3">
        <v>3.2289141999999999E-3</v>
      </c>
      <c r="K1171" s="3">
        <f t="shared" si="302"/>
        <v>6.8495E-2</v>
      </c>
      <c r="L1171" s="3">
        <f t="shared" si="303"/>
        <v>1.068495</v>
      </c>
      <c r="M1171" s="3">
        <f t="shared" si="304"/>
        <v>-1.0378999999999999E-2</v>
      </c>
      <c r="N1171" s="3">
        <f t="shared" si="305"/>
        <v>0.98962099999999997</v>
      </c>
      <c r="O1171" s="3">
        <f t="shared" si="306"/>
        <v>3.2289141999999999E-3</v>
      </c>
      <c r="P1171" s="3">
        <f t="shared" si="307"/>
        <v>1.0032289141999999</v>
      </c>
      <c r="Q1171" s="3">
        <f t="shared" si="308"/>
        <v>3.6945400000000003E-2</v>
      </c>
      <c r="R1171" s="3">
        <f t="shared" si="309"/>
        <v>1.0369454</v>
      </c>
      <c r="S1171" s="17">
        <f t="shared" si="310"/>
        <v>984.45373065988599</v>
      </c>
      <c r="T1171" s="18" t="str">
        <f>IF(S1171&lt;MAX(S$2:S1171),(S1171-MAX($S$2:S1171))/MAX($S$2:S1171),"")</f>
        <v/>
      </c>
      <c r="U1171" s="18" t="str">
        <f t="shared" si="311"/>
        <v/>
      </c>
      <c r="V1171" s="18" t="str">
        <f>IF(T1171="","",MIN(V1208,T1171))</f>
        <v/>
      </c>
      <c r="W1171" s="18" t="str">
        <f>IF(AND(V1171=U1171,T1171&lt;-$B$6),T1171,"")</f>
        <v/>
      </c>
      <c r="X1171" s="16" t="str">
        <f>IF(W1171&lt;0,COUNTIF($V$2:V1171,W1171),"")</f>
        <v/>
      </c>
      <c r="Y1171" s="16" t="str">
        <f>IF(W1171&lt;0,COUNTIF(U$1045:$U1171,W1171)-1,"")</f>
        <v/>
      </c>
      <c r="Z1171" s="20" t="str">
        <f t="shared" si="313"/>
        <v/>
      </c>
    </row>
    <row r="1172" spans="7:26" x14ac:dyDescent="0.2">
      <c r="G1172" s="15">
        <v>45108</v>
      </c>
      <c r="H1172" s="3">
        <v>3.6674999999999999E-2</v>
      </c>
      <c r="I1172" s="3">
        <v>2.2095999999999999E-3</v>
      </c>
      <c r="J1172" s="3">
        <v>1.907515E-3</v>
      </c>
      <c r="K1172" s="3">
        <f t="shared" si="302"/>
        <v>3.6674999999999999E-2</v>
      </c>
      <c r="L1172" s="3">
        <f t="shared" si="303"/>
        <v>1.036675</v>
      </c>
      <c r="M1172" s="3">
        <f t="shared" si="304"/>
        <v>2.2095999999999999E-3</v>
      </c>
      <c r="N1172" s="3">
        <f t="shared" si="305"/>
        <v>1.0022096</v>
      </c>
      <c r="O1172" s="3">
        <f t="shared" si="306"/>
        <v>1.907515E-3</v>
      </c>
      <c r="P1172" s="3">
        <f t="shared" si="307"/>
        <v>1.0019075150000001</v>
      </c>
      <c r="Q1172" s="3">
        <f t="shared" si="308"/>
        <v>2.2888840000000001E-2</v>
      </c>
      <c r="R1172" s="3">
        <f t="shared" si="309"/>
        <v>1.02288884</v>
      </c>
      <c r="S1172" s="17">
        <f t="shared" si="310"/>
        <v>1006.9867345883632</v>
      </c>
      <c r="T1172" s="18" t="str">
        <f>IF(S1172&lt;MAX(S$2:S1172),(S1172-MAX($S$2:S1172))/MAX($S$2:S1172),"")</f>
        <v/>
      </c>
      <c r="U1172" s="18" t="str">
        <f t="shared" si="311"/>
        <v/>
      </c>
      <c r="V1172" s="18" t="str">
        <f>IF(T1172="","",MIN(V1209,T1172))</f>
        <v/>
      </c>
      <c r="W1172" s="18" t="str">
        <f>IF(AND(V1172=U1172,T1172&lt;-$B$6),T1172,"")</f>
        <v/>
      </c>
      <c r="X1172" s="16" t="str">
        <f>IF(W1172&lt;0,COUNTIF($V$2:V1172,W1172),"")</f>
        <v/>
      </c>
      <c r="Y1172" s="16" t="str">
        <f>IF(W1172&lt;0,COUNTIF(U$1045:$U1172,W1172)-1,"")</f>
        <v/>
      </c>
      <c r="Z1172" s="20" t="str">
        <f t="shared" si="313"/>
        <v/>
      </c>
    </row>
    <row r="1173" spans="7:26" x14ac:dyDescent="0.2">
      <c r="G1173" s="15">
        <v>45139</v>
      </c>
      <c r="H1173" s="3">
        <v>-1.8985999999999999E-2</v>
      </c>
      <c r="I1173" s="3">
        <v>-2.0450200000000002E-2</v>
      </c>
      <c r="J1173" s="3">
        <v>4.3671550999999998E-3</v>
      </c>
      <c r="K1173" s="3">
        <f t="shared" si="302"/>
        <v>-1.8985999999999999E-2</v>
      </c>
      <c r="L1173" s="3">
        <f t="shared" si="303"/>
        <v>0.98101400000000005</v>
      </c>
      <c r="M1173" s="3">
        <f t="shared" si="304"/>
        <v>-2.0450200000000002E-2</v>
      </c>
      <c r="N1173" s="3">
        <f t="shared" si="305"/>
        <v>0.97954980000000003</v>
      </c>
      <c r="O1173" s="3">
        <f t="shared" si="306"/>
        <v>4.3671550999999998E-3</v>
      </c>
      <c r="P1173" s="3">
        <f t="shared" si="307"/>
        <v>1.0043671551</v>
      </c>
      <c r="Q1173" s="3">
        <f t="shared" si="308"/>
        <v>-1.9571680000000001E-2</v>
      </c>
      <c r="R1173" s="3">
        <f t="shared" si="309"/>
        <v>0.98042832000000002</v>
      </c>
      <c r="S1173" s="17">
        <f t="shared" si="310"/>
        <v>987.27831245475488</v>
      </c>
      <c r="T1173" s="18">
        <f>IF(S1173&lt;MAX(S$2:S1173),(S1173-MAX($S$2:S1173))/MAX($S$2:S1173),"")</f>
        <v>-1.9571679999999959E-2</v>
      </c>
      <c r="U1173" s="18">
        <f t="shared" si="311"/>
        <v>-1.9571679999999959E-2</v>
      </c>
      <c r="V1173" s="18">
        <f>IF(T1173="","",MIN(V1210,T1173))</f>
        <v>-1.9571679999999959E-2</v>
      </c>
      <c r="W1173" s="18" t="str">
        <f>IF(AND(V1173=U1173,T1173&lt;-$B$6),T1173,"")</f>
        <v/>
      </c>
      <c r="X1173" s="16" t="str">
        <f>IF(W1173&lt;0,COUNTIF($V$2:V1173,W1173),"")</f>
        <v/>
      </c>
      <c r="Y1173" s="16" t="str">
        <f>IF(W1173&lt;0,COUNTIF(U$1045:$U1173,W1173)-1,"")</f>
        <v/>
      </c>
      <c r="Z1173" s="20" t="str">
        <f t="shared" si="313"/>
        <v/>
      </c>
    </row>
    <row r="1174" spans="7:26" x14ac:dyDescent="0.2">
      <c r="G1174" s="15">
        <v>45170</v>
      </c>
      <c r="H1174" s="3">
        <v>-4.7494000000000001E-2</v>
      </c>
      <c r="I1174" s="3">
        <v>-9.7698999999999998E-3</v>
      </c>
      <c r="J1174" s="3">
        <v>2.4851316E-3</v>
      </c>
      <c r="K1174" s="3">
        <f t="shared" si="302"/>
        <v>-4.7494000000000001E-2</v>
      </c>
      <c r="L1174" s="3">
        <f t="shared" si="303"/>
        <v>0.95250599999999996</v>
      </c>
      <c r="M1174" s="3">
        <f t="shared" si="304"/>
        <v>-9.7698999999999998E-3</v>
      </c>
      <c r="N1174" s="3">
        <f t="shared" si="305"/>
        <v>0.9902301</v>
      </c>
      <c r="O1174" s="3">
        <f t="shared" si="306"/>
        <v>2.4851316E-3</v>
      </c>
      <c r="P1174" s="3">
        <f t="shared" si="307"/>
        <v>1.0024851316000001</v>
      </c>
      <c r="Q1174" s="3">
        <f t="shared" si="308"/>
        <v>-3.240436E-2</v>
      </c>
      <c r="R1174" s="3">
        <f t="shared" si="309"/>
        <v>0.96759563999999998</v>
      </c>
      <c r="S1174" s="17">
        <f t="shared" si="310"/>
        <v>955.2861905977785</v>
      </c>
      <c r="T1174" s="18">
        <f>IF(S1174&lt;MAX(S$2:S1174),(S1174-MAX($S$2:S1174))/MAX($S$2:S1174),"")</f>
        <v>-5.1341832235475185E-2</v>
      </c>
      <c r="U1174" s="18">
        <f t="shared" si="311"/>
        <v>-5.1341832235475185E-2</v>
      </c>
      <c r="V1174" s="18">
        <f>IF(T1174="","",MIN(V1211,T1174))</f>
        <v>-5.1341832235475185E-2</v>
      </c>
      <c r="W1174" s="18" t="str">
        <f>IF(AND(V1174=U1174,T1174&lt;-$B$6),T1174,"")</f>
        <v/>
      </c>
      <c r="X1174" s="16" t="str">
        <f>IF(W1174&lt;0,COUNTIF($V$2:V1174,W1174),"")</f>
        <v/>
      </c>
      <c r="Y1174" s="16" t="str">
        <f>IF(W1174&lt;0,COUNTIF(U$1045:$U1174,W1174)-1,"")</f>
        <v/>
      </c>
      <c r="Z1174" s="20" t="str">
        <f t="shared" si="313"/>
        <v/>
      </c>
    </row>
    <row r="1175" spans="7:26" x14ac:dyDescent="0.2">
      <c r="G1175" s="15">
        <v>45200</v>
      </c>
      <c r="H1175" s="3">
        <v>-2.6880999999999999E-2</v>
      </c>
      <c r="I1175" s="3">
        <v>-7.5821999999999999E-3</v>
      </c>
      <c r="J1175" s="3">
        <v>-3.833795E-4</v>
      </c>
      <c r="K1175" s="3">
        <f t="shared" si="302"/>
        <v>-2.6880999999999999E-2</v>
      </c>
      <c r="L1175" s="3">
        <f t="shared" si="303"/>
        <v>0.97311899999999996</v>
      </c>
      <c r="M1175" s="3">
        <f t="shared" si="304"/>
        <v>-7.5821999999999999E-3</v>
      </c>
      <c r="N1175" s="3">
        <f t="shared" si="305"/>
        <v>0.99241780000000002</v>
      </c>
      <c r="O1175" s="3">
        <f t="shared" si="306"/>
        <v>-3.833795E-4</v>
      </c>
      <c r="P1175" s="3">
        <f t="shared" si="307"/>
        <v>0.9996166205</v>
      </c>
      <c r="Q1175" s="3">
        <f t="shared" si="308"/>
        <v>-1.9161480000000002E-2</v>
      </c>
      <c r="R1175" s="3">
        <f t="shared" si="309"/>
        <v>0.98083852000000005</v>
      </c>
      <c r="S1175" s="17">
        <f t="shared" si="310"/>
        <v>936.98149336236304</v>
      </c>
      <c r="T1175" s="18">
        <f>IF(S1175&lt;MAX(S$2:S1175),(S1175-MAX($S$2:S1175))/MAX($S$2:S1175),"")</f>
        <v>-6.9519526743931706E-2</v>
      </c>
      <c r="U1175" s="18">
        <f t="shared" si="311"/>
        <v>-6.9519526743931706E-2</v>
      </c>
      <c r="V1175" s="18">
        <f>IF(T1175="","",MIN(V1212,T1175))</f>
        <v>-6.9519526743931706E-2</v>
      </c>
      <c r="W1175" s="18" t="str">
        <f>IF(AND(V1175=U1175,T1175&lt;-$B$6),T1175,"")</f>
        <v/>
      </c>
      <c r="X1175" s="16" t="str">
        <f>IF(W1175&lt;0,COUNTIF($V$2:V1175,W1175),"")</f>
        <v/>
      </c>
      <c r="Y1175" s="16" t="str">
        <f>IF(W1175&lt;0,COUNTIF(U$1045:$U1175,W1175)-1,"")</f>
        <v/>
      </c>
      <c r="Z1175" s="20" t="str">
        <f t="shared" si="313"/>
        <v/>
      </c>
    </row>
    <row r="1176" spans="7:26" x14ac:dyDescent="0.2">
      <c r="G1176" s="15">
        <v>45231</v>
      </c>
      <c r="H1176" s="3">
        <v>9.3077999999999994E-2</v>
      </c>
      <c r="I1176" s="3">
        <v>2.5538600000000002E-2</v>
      </c>
      <c r="J1176" s="3">
        <v>-2.0151395000000002E-3</v>
      </c>
      <c r="K1176" s="3">
        <f t="shared" si="302"/>
        <v>9.3077999999999994E-2</v>
      </c>
      <c r="L1176" s="3">
        <f t="shared" si="303"/>
        <v>1.093078</v>
      </c>
      <c r="M1176" s="3">
        <f t="shared" si="304"/>
        <v>2.5538600000000002E-2</v>
      </c>
      <c r="N1176" s="3">
        <f t="shared" si="305"/>
        <v>1.0255386</v>
      </c>
      <c r="O1176" s="3">
        <f t="shared" si="306"/>
        <v>-2.0151395000000002E-3</v>
      </c>
      <c r="P1176" s="3">
        <f t="shared" si="307"/>
        <v>0.99798486050000002</v>
      </c>
      <c r="Q1176" s="3">
        <f t="shared" si="308"/>
        <v>6.6062239999999994E-2</v>
      </c>
      <c r="R1176" s="3">
        <f t="shared" si="309"/>
        <v>1.0660622399999999</v>
      </c>
      <c r="S1176" s="17">
        <f t="shared" si="310"/>
        <v>998.88058965242578</v>
      </c>
      <c r="T1176" s="18">
        <f>IF(S1176&lt;MAX(S$2:S1176),(S1176-MAX($S$2:S1176))/MAX($S$2:S1176),"")</f>
        <v>-8.049902404375836E-3</v>
      </c>
      <c r="U1176" s="18">
        <f t="shared" si="311"/>
        <v>-6.9519526743931706E-2</v>
      </c>
      <c r="V1176" s="18">
        <f>IF(T1176="","",MIN(V1213,T1176))</f>
        <v>-8.049902404375836E-3</v>
      </c>
      <c r="W1176" s="18" t="str">
        <f>IF(AND(V1176=U1176,T1176&lt;-$B$6),T1176,"")</f>
        <v/>
      </c>
      <c r="X1176" s="16" t="str">
        <f>IF(W1176&lt;0,COUNTIF($V$2:V1176,W1176),"")</f>
        <v/>
      </c>
      <c r="Y1176" s="16" t="str">
        <f>IF(W1176&lt;0,COUNTIF(U$1045:$U1176,W1176)-1,"")</f>
        <v/>
      </c>
      <c r="Z1176" s="20" t="str">
        <f t="shared" si="313"/>
        <v/>
      </c>
    </row>
    <row r="1177" spans="7:26" x14ac:dyDescent="0.2">
      <c r="G1177" s="15">
        <v>45261</v>
      </c>
      <c r="H1177" s="3">
        <v>5.1998000000000003E-2</v>
      </c>
      <c r="I1177" s="3">
        <v>2.3983999999999998E-2</v>
      </c>
      <c r="J1177" s="3">
        <v>-9.933202999999999E-4</v>
      </c>
      <c r="K1177" s="3">
        <f t="shared" si="302"/>
        <v>5.1998000000000003E-2</v>
      </c>
      <c r="L1177" s="3">
        <f t="shared" si="303"/>
        <v>1.051998</v>
      </c>
      <c r="M1177" s="3">
        <f t="shared" si="304"/>
        <v>2.3983999999999998E-2</v>
      </c>
      <c r="N1177" s="3">
        <f t="shared" si="305"/>
        <v>1.023984</v>
      </c>
      <c r="O1177" s="3">
        <f t="shared" si="306"/>
        <v>-9.933202999999999E-4</v>
      </c>
      <c r="P1177" s="3">
        <f t="shared" si="307"/>
        <v>0.99900667970000001</v>
      </c>
      <c r="Q1177" s="3">
        <f t="shared" si="308"/>
        <v>4.0792399999999999E-2</v>
      </c>
      <c r="R1177" s="3">
        <f t="shared" si="309"/>
        <v>1.0407924</v>
      </c>
      <c r="S1177" s="17">
        <f t="shared" si="310"/>
        <v>1039.6273262177633</v>
      </c>
      <c r="T1177" s="18" t="str">
        <f>IF(S1177&lt;MAX(S$2:S1177),(S1177-MAX($S$2:S1177))/MAX($S$2:S1177),"")</f>
        <v/>
      </c>
      <c r="U1177" s="18" t="str">
        <f t="shared" si="311"/>
        <v/>
      </c>
      <c r="V1177" s="18" t="str">
        <f>IF(T1177="","",MIN(V1214,T1177))</f>
        <v/>
      </c>
      <c r="W1177" s="18" t="str">
        <f>IF(AND(V1177=U1177,T1177&lt;-$B$6),T1177,"")</f>
        <v/>
      </c>
      <c r="X1177" s="16" t="str">
        <f>IF(W1177&lt;0,COUNTIF($V$2:V1177,W1177),"")</f>
        <v/>
      </c>
      <c r="Y1177" s="16" t="str">
        <f>IF(W1177&lt;0,COUNTIF(U$1045:$U1177,W1177)-1,"")</f>
        <v/>
      </c>
      <c r="Z1177" s="20" t="str">
        <f t="shared" si="313"/>
        <v/>
      </c>
    </row>
  </sheetData>
  <mergeCells count="1">
    <mergeCell ref="A1:E1"/>
  </mergeCells>
  <phoneticPr fontId="2" type="noConversion"/>
  <conditionalFormatting sqref="H2:R1177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dataValidations count="2">
    <dataValidation type="list" allowBlank="1" showInputMessage="1" showErrorMessage="1" sqref="B7" xr:uid="{00000000-0002-0000-0000-000000000000}">
      <formula1>"Real, Nominal"</formula1>
    </dataValidation>
    <dataValidation type="list" allowBlank="1" showInputMessage="1" showErrorMessage="1" sqref="B4:B5" xr:uid="{00000000-0002-0000-0000-000001000000}">
      <formula1>$G$2:$G$1177</formula1>
    </dataValidation>
  </dataValidations>
  <printOptions horizontalCentered="1"/>
  <pageMargins left="0.25" right="0.25" top="1" bottom="1" header="0.5" footer="0.5"/>
  <pageSetup orientation="landscape" r:id="rId1"/>
  <headerFooter alignWithMargins="0"/>
  <ignoredErrors>
    <ignoredError sqref="D1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5eb2830-bfce-4423-8be1-da20c46b52ef" xsi:nil="true"/>
    <lcf76f155ced4ddcb4097134ff3c332f xmlns="8665a04b-0d20-4188-97eb-caad89c0a90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B40FBE26C40548A6F46C0C2CA327FA" ma:contentTypeVersion="15" ma:contentTypeDescription="Create a new document." ma:contentTypeScope="" ma:versionID="008270a193c9facabe5fd2c6e35d1dd0">
  <xsd:schema xmlns:xsd="http://www.w3.org/2001/XMLSchema" xmlns:xs="http://www.w3.org/2001/XMLSchema" xmlns:p="http://schemas.microsoft.com/office/2006/metadata/properties" xmlns:ns2="8665a04b-0d20-4188-97eb-caad89c0a909" xmlns:ns3="15eb2830-bfce-4423-8be1-da20c46b52ef" targetNamespace="http://schemas.microsoft.com/office/2006/metadata/properties" ma:root="true" ma:fieldsID="7bc9e00246251faa3b0242d937027018" ns2:_="" ns3:_="">
    <xsd:import namespace="8665a04b-0d20-4188-97eb-caad89c0a909"/>
    <xsd:import namespace="15eb2830-bfce-4423-8be1-da20c46b52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5a04b-0d20-4188-97eb-caad89c0a9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aaa6864-ec5d-4626-9dcc-cf47e74444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b2830-bfce-4423-8be1-da20c46b52e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88d192b-1a7d-465a-b766-5e20d9bbca38}" ma:internalName="TaxCatchAll" ma:showField="CatchAllData" ma:web="15eb2830-bfce-4423-8be1-da20c46b52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B6FF8B-A001-4B6D-98E3-B7D7D5984706}">
  <ds:schemaRefs>
    <ds:schemaRef ds:uri="http://schemas.microsoft.com/office/2006/metadata/properties"/>
    <ds:schemaRef ds:uri="http://schemas.microsoft.com/office/infopath/2007/PartnerControls"/>
    <ds:schemaRef ds:uri="15eb2830-bfce-4423-8be1-da20c46b52ef"/>
    <ds:schemaRef ds:uri="8665a04b-0d20-4188-97eb-caad89c0a909"/>
  </ds:schemaRefs>
</ds:datastoreItem>
</file>

<file path=customXml/itemProps2.xml><?xml version="1.0" encoding="utf-8"?>
<ds:datastoreItem xmlns:ds="http://schemas.openxmlformats.org/officeDocument/2006/customXml" ds:itemID="{50DDAA86-D864-40DE-8FB4-14A9D79025E2}"/>
</file>

<file path=customXml/itemProps3.xml><?xml version="1.0" encoding="utf-8"?>
<ds:datastoreItem xmlns:ds="http://schemas.openxmlformats.org/officeDocument/2006/customXml" ds:itemID="{567BFA4B-B902-4B5E-BE74-89CC4B53A7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Financial Architects,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E. Hultstrom</dc:creator>
  <cp:lastModifiedBy>David Hultstrom</cp:lastModifiedBy>
  <cp:lastPrinted>2009-02-04T04:03:59Z</cp:lastPrinted>
  <dcterms:created xsi:type="dcterms:W3CDTF">2008-09-25T18:37:14Z</dcterms:created>
  <dcterms:modified xsi:type="dcterms:W3CDTF">2024-03-12T19:04:02Z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0x010100A7B40FBE26C40548A6F46C0C2CA327FA</vt:lpwstr>
  </property>
  <property fmtid="{D5CDD505-2E9C-101B-9397-08002B2CF9AE}" pid="3" name="MediaServiceImageTags">
    <vt:lpwstr/>
  </property>
</Properties>
</file>